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c3b paper\Revision\Final submission\Source Data\"/>
    </mc:Choice>
  </mc:AlternateContent>
  <xr:revisionPtr revIDLastSave="117" documentId="8_{59649835-0774-41FD-8F7F-E8DC7F8BD52A}" xr6:coauthVersionLast="41" xr6:coauthVersionMax="41" xr10:uidLastSave="{B37FFBAB-9D0B-4345-81B6-7028C20C64E1}"/>
  <bookViews>
    <workbookView xWindow="6750" yWindow="2535" windowWidth="28815" windowHeight="15330" firstSheet="3" activeTab="3" xr2:uid="{AB7DCDFB-7D00-406F-B697-F86F9D3CF8C7}"/>
  </bookViews>
  <sheets>
    <sheet name="Extended Data Figure 4b" sheetId="1" r:id="rId1"/>
    <sheet name="Extended Data Figure 4c" sheetId="2" r:id="rId2"/>
    <sheet name="Extended Data Figure 4d" sheetId="3" r:id="rId3"/>
    <sheet name="Extended Data Figure 4e" sheetId="8" r:id="rId4"/>
    <sheet name="Extended Data Figure 4f" sheetId="10" r:id="rId5"/>
    <sheet name="Extended Data Figure 4g" sheetId="9" r:id="rId6"/>
    <sheet name="Extended Data Figure 4h" sheetId="7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0" l="1"/>
  <c r="G3" i="10"/>
  <c r="F3" i="10"/>
  <c r="F2" i="10"/>
  <c r="H2" i="9"/>
  <c r="G3" i="9"/>
  <c r="G2" i="9"/>
  <c r="F3" i="9"/>
  <c r="F2" i="9"/>
  <c r="C3" i="9"/>
  <c r="D3" i="9"/>
  <c r="E3" i="9"/>
  <c r="B3" i="9"/>
  <c r="C2" i="9"/>
  <c r="D2" i="9"/>
  <c r="E2" i="9"/>
  <c r="B2" i="9"/>
  <c r="B9" i="7"/>
  <c r="C7" i="7"/>
  <c r="B7" i="7"/>
  <c r="C6" i="7"/>
  <c r="B6" i="7"/>
  <c r="C4" i="7"/>
  <c r="D4" i="7"/>
  <c r="E4" i="7"/>
  <c r="F4" i="7"/>
  <c r="G4" i="7"/>
  <c r="H4" i="7"/>
  <c r="I4" i="7"/>
  <c r="B4" i="7"/>
  <c r="N85" i="8"/>
  <c r="M85" i="8"/>
  <c r="L85" i="8"/>
  <c r="K85" i="8"/>
  <c r="N84" i="8"/>
  <c r="M84" i="8"/>
  <c r="L84" i="8"/>
  <c r="K84" i="8"/>
  <c r="N83" i="8"/>
  <c r="M83" i="8"/>
  <c r="L83" i="8"/>
  <c r="K83" i="8"/>
  <c r="N82" i="8"/>
  <c r="M82" i="8"/>
  <c r="L82" i="8"/>
  <c r="K82" i="8"/>
  <c r="N81" i="8"/>
  <c r="M81" i="8"/>
  <c r="L81" i="8"/>
  <c r="K81" i="8"/>
  <c r="N80" i="8"/>
  <c r="M80" i="8"/>
  <c r="L80" i="8"/>
  <c r="K80" i="8"/>
  <c r="N79" i="8"/>
  <c r="M79" i="8"/>
  <c r="L79" i="8"/>
  <c r="K79" i="8"/>
  <c r="N78" i="8"/>
  <c r="M78" i="8"/>
  <c r="L78" i="8"/>
  <c r="K78" i="8"/>
  <c r="N77" i="8"/>
  <c r="M77" i="8"/>
  <c r="L77" i="8"/>
  <c r="K77" i="8"/>
  <c r="N76" i="8"/>
  <c r="M76" i="8"/>
  <c r="L76" i="8"/>
  <c r="K76" i="8"/>
  <c r="N75" i="8"/>
  <c r="M75" i="8"/>
  <c r="L75" i="8"/>
  <c r="K75" i="8"/>
  <c r="N74" i="8"/>
  <c r="M74" i="8"/>
  <c r="L74" i="8"/>
  <c r="K74" i="8"/>
  <c r="N73" i="8"/>
  <c r="M73" i="8"/>
  <c r="L73" i="8"/>
  <c r="K73" i="8"/>
  <c r="N72" i="8"/>
  <c r="M72" i="8"/>
  <c r="L72" i="8"/>
  <c r="K72" i="8"/>
  <c r="N71" i="8"/>
  <c r="M71" i="8"/>
  <c r="L71" i="8"/>
  <c r="K71" i="8"/>
  <c r="N70" i="8"/>
  <c r="M70" i="8"/>
  <c r="L70" i="8"/>
  <c r="K70" i="8"/>
  <c r="N69" i="8"/>
  <c r="M69" i="8"/>
  <c r="L69" i="8"/>
  <c r="K69" i="8"/>
  <c r="N68" i="8"/>
  <c r="M68" i="8"/>
  <c r="L68" i="8"/>
  <c r="K68" i="8"/>
  <c r="N67" i="8"/>
  <c r="M67" i="8"/>
  <c r="L67" i="8"/>
  <c r="K67" i="8"/>
  <c r="N66" i="8"/>
  <c r="M66" i="8"/>
  <c r="L66" i="8"/>
  <c r="K66" i="8"/>
  <c r="N65" i="8"/>
  <c r="M65" i="8"/>
  <c r="L65" i="8"/>
  <c r="K65" i="8"/>
  <c r="N64" i="8"/>
  <c r="M64" i="8"/>
  <c r="L64" i="8"/>
  <c r="K64" i="8"/>
  <c r="N63" i="8"/>
  <c r="M63" i="8"/>
  <c r="L63" i="8"/>
  <c r="K63" i="8"/>
  <c r="N62" i="8"/>
  <c r="M62" i="8"/>
  <c r="L62" i="8"/>
  <c r="K62" i="8"/>
  <c r="N61" i="8"/>
  <c r="M61" i="8"/>
  <c r="L61" i="8"/>
  <c r="K61" i="8"/>
  <c r="N60" i="8"/>
  <c r="M60" i="8"/>
  <c r="L60" i="8"/>
  <c r="K60" i="8"/>
  <c r="N59" i="8"/>
  <c r="M59" i="8"/>
  <c r="L59" i="8"/>
  <c r="K59" i="8"/>
  <c r="N58" i="8"/>
  <c r="M58" i="8"/>
  <c r="L58" i="8"/>
  <c r="K58" i="8"/>
  <c r="N57" i="8"/>
  <c r="M57" i="8"/>
  <c r="L57" i="8"/>
  <c r="K57" i="8"/>
  <c r="N56" i="8"/>
  <c r="M56" i="8"/>
  <c r="L56" i="8"/>
  <c r="K56" i="8"/>
  <c r="N55" i="8"/>
  <c r="M55" i="8"/>
  <c r="L55" i="8"/>
  <c r="K55" i="8"/>
  <c r="N54" i="8"/>
  <c r="M54" i="8"/>
  <c r="L54" i="8"/>
  <c r="K54" i="8"/>
  <c r="N53" i="8"/>
  <c r="M53" i="8"/>
  <c r="L53" i="8"/>
  <c r="K53" i="8"/>
  <c r="N52" i="8"/>
  <c r="M52" i="8"/>
  <c r="L52" i="8"/>
  <c r="K52" i="8"/>
  <c r="N51" i="8"/>
  <c r="M51" i="8"/>
  <c r="L51" i="8"/>
  <c r="K51" i="8"/>
  <c r="N50" i="8"/>
  <c r="M50" i="8"/>
  <c r="L50" i="8"/>
  <c r="K50" i="8"/>
  <c r="N49" i="8"/>
  <c r="M49" i="8"/>
  <c r="L49" i="8"/>
  <c r="K49" i="8"/>
  <c r="N48" i="8"/>
  <c r="M48" i="8"/>
  <c r="L48" i="8"/>
  <c r="K48" i="8"/>
  <c r="N47" i="8"/>
  <c r="M47" i="8"/>
  <c r="L47" i="8"/>
  <c r="K47" i="8"/>
  <c r="N46" i="8"/>
  <c r="M46" i="8"/>
  <c r="L46" i="8"/>
  <c r="K46" i="8"/>
  <c r="N45" i="8"/>
  <c r="M45" i="8"/>
  <c r="L45" i="8"/>
  <c r="K45" i="8"/>
  <c r="N44" i="8"/>
  <c r="M44" i="8"/>
  <c r="L44" i="8"/>
  <c r="K44" i="8"/>
  <c r="N43" i="8"/>
  <c r="M43" i="8"/>
  <c r="L43" i="8"/>
  <c r="K43" i="8"/>
  <c r="N42" i="8"/>
  <c r="M42" i="8"/>
  <c r="L42" i="8"/>
  <c r="K42" i="8"/>
  <c r="N41" i="8"/>
  <c r="M41" i="8"/>
  <c r="L41" i="8"/>
  <c r="K41" i="8"/>
  <c r="N40" i="8"/>
  <c r="M40" i="8"/>
  <c r="L40" i="8"/>
  <c r="K40" i="8"/>
  <c r="N39" i="8"/>
  <c r="M39" i="8"/>
  <c r="L39" i="8"/>
  <c r="K39" i="8"/>
  <c r="N38" i="8"/>
  <c r="M38" i="8"/>
  <c r="L38" i="8"/>
  <c r="K38" i="8"/>
  <c r="N37" i="8"/>
  <c r="M37" i="8"/>
  <c r="L37" i="8"/>
  <c r="K37" i="8"/>
  <c r="N36" i="8"/>
  <c r="M36" i="8"/>
  <c r="L36" i="8"/>
  <c r="K36" i="8"/>
  <c r="N35" i="8"/>
  <c r="M35" i="8"/>
  <c r="L35" i="8"/>
  <c r="K35" i="8"/>
  <c r="N34" i="8"/>
  <c r="M34" i="8"/>
  <c r="L34" i="8"/>
  <c r="K34" i="8"/>
  <c r="N33" i="8"/>
  <c r="M33" i="8"/>
  <c r="L33" i="8"/>
  <c r="K33" i="8"/>
  <c r="N32" i="8"/>
  <c r="M32" i="8"/>
  <c r="L32" i="8"/>
  <c r="K32" i="8"/>
  <c r="N31" i="8"/>
  <c r="M31" i="8"/>
  <c r="L31" i="8"/>
  <c r="K31" i="8"/>
  <c r="N30" i="8"/>
  <c r="M30" i="8"/>
  <c r="L30" i="8"/>
  <c r="K30" i="8"/>
  <c r="N29" i="8"/>
  <c r="M29" i="8"/>
  <c r="L29" i="8"/>
  <c r="K29" i="8"/>
  <c r="N28" i="8"/>
  <c r="M28" i="8"/>
  <c r="L28" i="8"/>
  <c r="K28" i="8"/>
  <c r="N27" i="8"/>
  <c r="M27" i="8"/>
  <c r="L27" i="8"/>
  <c r="K27" i="8"/>
  <c r="N26" i="8"/>
  <c r="M26" i="8"/>
  <c r="L26" i="8"/>
  <c r="K26" i="8"/>
  <c r="N25" i="8"/>
  <c r="M25" i="8"/>
  <c r="L25" i="8"/>
  <c r="K25" i="8"/>
  <c r="N24" i="8"/>
  <c r="M24" i="8"/>
  <c r="L24" i="8"/>
  <c r="K24" i="8"/>
  <c r="N23" i="8"/>
  <c r="M23" i="8"/>
  <c r="L23" i="8"/>
  <c r="K23" i="8"/>
  <c r="N22" i="8"/>
  <c r="M22" i="8"/>
  <c r="L22" i="8"/>
  <c r="K22" i="8"/>
  <c r="N21" i="8"/>
  <c r="M21" i="8"/>
  <c r="L21" i="8"/>
  <c r="K21" i="8"/>
  <c r="N20" i="8"/>
  <c r="M20" i="8"/>
  <c r="L20" i="8"/>
  <c r="K20" i="8"/>
  <c r="N19" i="8"/>
  <c r="M19" i="8"/>
  <c r="L19" i="8"/>
  <c r="K19" i="8"/>
  <c r="N18" i="8"/>
  <c r="M18" i="8"/>
  <c r="L18" i="8"/>
  <c r="K18" i="8"/>
  <c r="N17" i="8"/>
  <c r="M17" i="8"/>
  <c r="L17" i="8"/>
  <c r="K17" i="8"/>
  <c r="N16" i="8"/>
  <c r="M16" i="8"/>
  <c r="L16" i="8"/>
  <c r="K16" i="8"/>
  <c r="N15" i="8"/>
  <c r="M15" i="8"/>
  <c r="L15" i="8"/>
  <c r="K15" i="8"/>
  <c r="N14" i="8"/>
  <c r="M14" i="8"/>
  <c r="L14" i="8"/>
  <c r="K14" i="8"/>
  <c r="N13" i="8"/>
  <c r="M13" i="8"/>
  <c r="L13" i="8"/>
  <c r="K13" i="8"/>
  <c r="N12" i="8"/>
  <c r="M12" i="8"/>
  <c r="L12" i="8"/>
  <c r="K12" i="8"/>
  <c r="N11" i="8"/>
  <c r="M11" i="8"/>
  <c r="L11" i="8"/>
  <c r="K11" i="8"/>
  <c r="N10" i="8"/>
  <c r="M10" i="8"/>
  <c r="L10" i="8"/>
  <c r="K10" i="8"/>
  <c r="N9" i="8"/>
  <c r="M9" i="8"/>
  <c r="L9" i="8"/>
  <c r="K9" i="8"/>
  <c r="N8" i="8"/>
  <c r="M8" i="8"/>
  <c r="L8" i="8"/>
  <c r="K8" i="8"/>
  <c r="N7" i="8"/>
  <c r="M7" i="8"/>
  <c r="L7" i="8"/>
  <c r="K7" i="8"/>
  <c r="N6" i="8"/>
  <c r="M6" i="8"/>
  <c r="L6" i="8"/>
  <c r="K6" i="8"/>
  <c r="N5" i="8"/>
  <c r="M5" i="8"/>
  <c r="L5" i="8"/>
  <c r="K5" i="8"/>
  <c r="N4" i="8"/>
  <c r="M4" i="8"/>
  <c r="L4" i="8"/>
  <c r="K4" i="8"/>
  <c r="T3" i="8"/>
  <c r="S3" i="8"/>
  <c r="R3" i="8"/>
  <c r="Q3" i="8"/>
  <c r="V3" i="8"/>
  <c r="N3" i="8"/>
  <c r="M3" i="8"/>
  <c r="L3" i="8"/>
  <c r="K3" i="8"/>
  <c r="T2" i="8"/>
  <c r="S2" i="8"/>
  <c r="R2" i="8"/>
  <c r="Q2" i="8"/>
  <c r="N2" i="8"/>
  <c r="M2" i="8"/>
  <c r="L2" i="8"/>
  <c r="K2" i="8"/>
  <c r="X2" i="8"/>
  <c r="U2" i="8"/>
  <c r="V2" i="8"/>
  <c r="U3" i="8"/>
  <c r="K3" i="3"/>
  <c r="I6" i="3"/>
  <c r="I5" i="3"/>
  <c r="H6" i="3"/>
  <c r="I3" i="3"/>
  <c r="I2" i="3"/>
  <c r="H5" i="3"/>
  <c r="K2" i="3"/>
  <c r="H3" i="3"/>
  <c r="H2" i="3"/>
  <c r="AB7" i="2"/>
  <c r="AA7" i="2"/>
  <c r="Z7" i="2"/>
  <c r="Y7" i="2"/>
  <c r="X7" i="2"/>
  <c r="W7" i="2"/>
  <c r="V7" i="2"/>
  <c r="U7" i="2"/>
  <c r="T7" i="2"/>
  <c r="S7" i="2"/>
  <c r="R7" i="2"/>
  <c r="Q7" i="2"/>
  <c r="P7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J2" i="1"/>
  <c r="H3" i="1"/>
  <c r="H2" i="1"/>
  <c r="G3" i="1"/>
  <c r="G2" i="1"/>
</calcChain>
</file>

<file path=xl/sharedStrings.xml><?xml version="1.0" encoding="utf-8"?>
<sst xmlns="http://schemas.openxmlformats.org/spreadsheetml/2006/main" count="89" uniqueCount="36">
  <si>
    <t>WT</t>
  </si>
  <si>
    <t>TG</t>
  </si>
  <si>
    <t>Average</t>
  </si>
  <si>
    <t>SEM</t>
  </si>
  <si>
    <t>ttest</t>
  </si>
  <si>
    <t>age, week</t>
  </si>
  <si>
    <t>WT1</t>
  </si>
  <si>
    <t>WT2</t>
  </si>
  <si>
    <t>KO</t>
  </si>
  <si>
    <t>WT3</t>
  </si>
  <si>
    <t>SEM, WT</t>
  </si>
  <si>
    <t>WT4</t>
  </si>
  <si>
    <t>SEM, KO</t>
  </si>
  <si>
    <t>WT5</t>
  </si>
  <si>
    <t>WT6</t>
  </si>
  <si>
    <t>TG1</t>
  </si>
  <si>
    <t>TG2</t>
  </si>
  <si>
    <t>TG3</t>
  </si>
  <si>
    <t>TG4</t>
  </si>
  <si>
    <t>TG5</t>
  </si>
  <si>
    <t>TG6</t>
  </si>
  <si>
    <t>fat mass, g</t>
  </si>
  <si>
    <t>lean mass, g</t>
  </si>
  <si>
    <t>WT, average</t>
  </si>
  <si>
    <t>TG, average</t>
  </si>
  <si>
    <t>WT, SEM</t>
  </si>
  <si>
    <t>Average, overall</t>
  </si>
  <si>
    <t>average</t>
  </si>
  <si>
    <t>VCO2, ml/hr</t>
  </si>
  <si>
    <t>pre injection, 3 h average VO2</t>
  </si>
  <si>
    <t>post injection, 3 h average VO2</t>
  </si>
  <si>
    <t>ΔVO2</t>
  </si>
  <si>
    <t>Average ΔVO2</t>
  </si>
  <si>
    <t>SEM ΔVO2</t>
  </si>
  <si>
    <t>food intake, g</t>
  </si>
  <si>
    <t>TG,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</si>
</sst>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7E3A8-D4E1-4169-8DEA-53551A267804}">
  <dimension ref="A1:J3"/>
  <sheetViews>
    <sheetView workbookViewId="0">
      <selection activeCell="E32" sqref="E32"/>
    </sheetView>
  </sheetViews>
  <sheetFormatPr defaultRowHeight="15" x14ac:dyDescent="0.25"/>
  <sheetData>
    <row r="1" spans="1:10" x14ac:dyDescent="0.25">
      <c r="B1">
        <v>1</v>
      </c>
      <c r="C1">
        <v>2</v>
      </c>
      <c r="D1">
        <v>3</v>
      </c>
      <c r="E1">
        <v>4</v>
      </c>
      <c r="F1">
        <v>5</v>
      </c>
      <c r="G1" t="s">
        <v>2</v>
      </c>
      <c r="H1" t="s">
        <v>3</v>
      </c>
      <c r="J1" t="s">
        <v>4</v>
      </c>
    </row>
    <row r="2" spans="1:10" x14ac:dyDescent="0.25">
      <c r="A2" t="s">
        <v>0</v>
      </c>
      <c r="B2">
        <v>0.85465323240682844</v>
      </c>
      <c r="C2">
        <v>0.86115634051664569</v>
      </c>
      <c r="D2">
        <v>1.2377149401856418</v>
      </c>
      <c r="E2">
        <v>1.4748314471047552</v>
      </c>
      <c r="F2">
        <v>0.5716440841101208</v>
      </c>
      <c r="G2">
        <f>AVERAGE(B2:F2)</f>
        <v>1.0000000088647982</v>
      </c>
      <c r="H2">
        <f>STDEV(B2:F2)/SQRT(4)</f>
        <v>0.17781052613200188</v>
      </c>
      <c r="J2">
        <f>TTEST(B2:F2,B3:F3,2,2)</f>
        <v>8.5546448537632725E-4</v>
      </c>
    </row>
    <row r="3" spans="1:10" x14ac:dyDescent="0.25">
      <c r="A3" t="s">
        <v>1</v>
      </c>
      <c r="B3">
        <v>6.2916013475416142</v>
      </c>
      <c r="C3">
        <v>5.8879567893195022</v>
      </c>
      <c r="D3">
        <v>4.7256902965079561</v>
      </c>
      <c r="E3">
        <v>7.1392329822030476</v>
      </c>
      <c r="F3">
        <v>11.545926839320922</v>
      </c>
      <c r="G3">
        <f>AVERAGE(B3:F3)</f>
        <v>7.118081650978608</v>
      </c>
      <c r="H3">
        <f>STDEV(B3:F3)/SQRT(4)</f>
        <v>1.3116324192329432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6954A-B033-4B3E-87E5-F070879FC519}">
  <dimension ref="A1:AB13"/>
  <sheetViews>
    <sheetView workbookViewId="0">
      <selection activeCell="E32" sqref="E32"/>
    </sheetView>
  </sheetViews>
  <sheetFormatPr defaultRowHeight="15" x14ac:dyDescent="0.25"/>
  <sheetData>
    <row r="1" spans="1:28" x14ac:dyDescent="0.25">
      <c r="A1" t="s">
        <v>5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</row>
    <row r="2" spans="1:28" x14ac:dyDescent="0.25">
      <c r="A2" t="s">
        <v>6</v>
      </c>
      <c r="B2">
        <v>16.3</v>
      </c>
      <c r="C2">
        <v>20.5</v>
      </c>
      <c r="D2">
        <v>22.9</v>
      </c>
      <c r="E2">
        <v>24.7</v>
      </c>
      <c r="F2">
        <v>26</v>
      </c>
      <c r="G2">
        <v>26.4</v>
      </c>
      <c r="H2">
        <v>26.6</v>
      </c>
      <c r="I2">
        <v>27.5</v>
      </c>
      <c r="J2">
        <v>29.1</v>
      </c>
      <c r="K2">
        <v>28.9</v>
      </c>
      <c r="L2">
        <v>30.3</v>
      </c>
      <c r="M2">
        <v>31.2</v>
      </c>
      <c r="N2">
        <v>33.799999999999997</v>
      </c>
      <c r="O2" t="s">
        <v>0</v>
      </c>
      <c r="P2">
        <f t="shared" ref="P2:AB2" si="0">AVERAGE(B2:B7)</f>
        <v>16.55</v>
      </c>
      <c r="Q2">
        <f t="shared" si="0"/>
        <v>20.849999999999998</v>
      </c>
      <c r="R2">
        <f t="shared" si="0"/>
        <v>23.166666666666668</v>
      </c>
      <c r="S2">
        <f t="shared" si="0"/>
        <v>24.833333333333332</v>
      </c>
      <c r="T2">
        <f t="shared" si="0"/>
        <v>26.033333333333331</v>
      </c>
      <c r="U2">
        <f t="shared" si="0"/>
        <v>26.833333333333332</v>
      </c>
      <c r="V2">
        <f t="shared" si="0"/>
        <v>27.416666666666671</v>
      </c>
      <c r="W2">
        <f t="shared" si="0"/>
        <v>28.216666666666665</v>
      </c>
      <c r="X2">
        <f t="shared" si="0"/>
        <v>29.533333333333335</v>
      </c>
      <c r="Y2">
        <f t="shared" si="0"/>
        <v>29.683333333333326</v>
      </c>
      <c r="Z2">
        <f t="shared" si="0"/>
        <v>30.483333333333334</v>
      </c>
      <c r="AA2">
        <f t="shared" si="0"/>
        <v>30.999999999999996</v>
      </c>
      <c r="AB2">
        <f t="shared" si="0"/>
        <v>31.916666666666668</v>
      </c>
    </row>
    <row r="3" spans="1:28" x14ac:dyDescent="0.25">
      <c r="A3" t="s">
        <v>7</v>
      </c>
      <c r="B3">
        <v>16.5</v>
      </c>
      <c r="C3">
        <v>20.399999999999999</v>
      </c>
      <c r="D3">
        <v>22.5</v>
      </c>
      <c r="E3">
        <v>23.7</v>
      </c>
      <c r="F3">
        <v>25.1</v>
      </c>
      <c r="G3">
        <v>25.7</v>
      </c>
      <c r="H3">
        <v>27.3</v>
      </c>
      <c r="I3">
        <v>27.9</v>
      </c>
      <c r="J3">
        <v>29.3</v>
      </c>
      <c r="K3">
        <v>29.3</v>
      </c>
      <c r="L3">
        <v>30.6</v>
      </c>
      <c r="M3">
        <v>31.4</v>
      </c>
      <c r="N3">
        <v>32</v>
      </c>
      <c r="O3" t="s">
        <v>8</v>
      </c>
      <c r="P3">
        <f t="shared" ref="P3:AB3" si="1">AVERAGE(B8:B13)</f>
        <v>16.183333333333334</v>
      </c>
      <c r="Q3">
        <f t="shared" si="1"/>
        <v>20.483333333333331</v>
      </c>
      <c r="R3">
        <f t="shared" si="1"/>
        <v>22.716666666666665</v>
      </c>
      <c r="S3">
        <f t="shared" si="1"/>
        <v>24.183333333333334</v>
      </c>
      <c r="T3">
        <f t="shared" si="1"/>
        <v>25.283333333333335</v>
      </c>
      <c r="U3">
        <f t="shared" si="1"/>
        <v>25.799999999999997</v>
      </c>
      <c r="V3">
        <f t="shared" si="1"/>
        <v>26.466666666666669</v>
      </c>
      <c r="W3">
        <f t="shared" si="1"/>
        <v>26.733333333333334</v>
      </c>
      <c r="X3">
        <f t="shared" si="1"/>
        <v>27.716666666666669</v>
      </c>
      <c r="Y3">
        <f t="shared" si="1"/>
        <v>28.083333333333332</v>
      </c>
      <c r="Z3">
        <f t="shared" si="1"/>
        <v>29.05</v>
      </c>
      <c r="AA3">
        <f t="shared" si="1"/>
        <v>29.816666666666663</v>
      </c>
      <c r="AB3">
        <f t="shared" si="1"/>
        <v>30.416666666666671</v>
      </c>
    </row>
    <row r="4" spans="1:28" x14ac:dyDescent="0.25">
      <c r="A4" t="s">
        <v>9</v>
      </c>
      <c r="B4">
        <v>15.5</v>
      </c>
      <c r="C4">
        <v>19.899999999999999</v>
      </c>
      <c r="D4">
        <v>21.9</v>
      </c>
      <c r="E4">
        <v>23.9</v>
      </c>
      <c r="F4">
        <v>25.6</v>
      </c>
      <c r="G4">
        <v>25.9</v>
      </c>
      <c r="H4">
        <v>27.8</v>
      </c>
      <c r="I4">
        <v>28.6</v>
      </c>
      <c r="J4">
        <v>30.3</v>
      </c>
      <c r="K4">
        <v>30.4</v>
      </c>
      <c r="L4">
        <v>31.2</v>
      </c>
      <c r="M4">
        <v>30.8</v>
      </c>
      <c r="N4">
        <v>31.8</v>
      </c>
      <c r="O4" t="s">
        <v>10</v>
      </c>
      <c r="P4">
        <f t="shared" ref="P4:AB4" si="2">STDEV(B2:B8)/SQRT(7)</f>
        <v>0.38817556866557623</v>
      </c>
      <c r="Q4">
        <f t="shared" si="2"/>
        <v>0.43283592592980352</v>
      </c>
      <c r="R4">
        <f t="shared" si="2"/>
        <v>0.43666952276160015</v>
      </c>
      <c r="S4">
        <f t="shared" si="2"/>
        <v>0.57184508629618247</v>
      </c>
      <c r="T4">
        <f t="shared" si="2"/>
        <v>0.5466036134202571</v>
      </c>
      <c r="U4">
        <f t="shared" si="2"/>
        <v>0.53081890271823728</v>
      </c>
      <c r="V4">
        <f t="shared" si="2"/>
        <v>0.39726959265931827</v>
      </c>
      <c r="W4">
        <f t="shared" si="2"/>
        <v>0.45550301118354741</v>
      </c>
      <c r="X4">
        <f t="shared" si="2"/>
        <v>0.38163629086265022</v>
      </c>
      <c r="Y4">
        <f t="shared" si="2"/>
        <v>0.4208834246473212</v>
      </c>
      <c r="Z4">
        <f t="shared" si="2"/>
        <v>0.41140211555152717</v>
      </c>
      <c r="AA4">
        <f t="shared" si="2"/>
        <v>0.35379382135250848</v>
      </c>
      <c r="AB4">
        <f t="shared" si="2"/>
        <v>0.50916765478599668</v>
      </c>
    </row>
    <row r="5" spans="1:28" x14ac:dyDescent="0.25">
      <c r="A5" t="s">
        <v>11</v>
      </c>
      <c r="B5">
        <v>15.9</v>
      </c>
      <c r="C5">
        <v>20.2</v>
      </c>
      <c r="D5">
        <v>23.5</v>
      </c>
      <c r="E5">
        <v>24.9</v>
      </c>
      <c r="F5">
        <v>25.4</v>
      </c>
      <c r="G5">
        <v>27.1</v>
      </c>
      <c r="H5">
        <v>29.1</v>
      </c>
      <c r="I5">
        <v>30.4</v>
      </c>
      <c r="J5">
        <v>31</v>
      </c>
      <c r="K5">
        <v>31.6</v>
      </c>
      <c r="L5">
        <v>31.9</v>
      </c>
      <c r="M5">
        <v>32.299999999999997</v>
      </c>
      <c r="N5">
        <v>32.4</v>
      </c>
      <c r="O5" t="s">
        <v>12</v>
      </c>
      <c r="P5">
        <f t="shared" ref="P5:AB5" si="3">STDEV(B8:B13)/SQRT(7)</f>
        <v>0.35409172876664657</v>
      </c>
      <c r="Q5">
        <f t="shared" si="3"/>
        <v>0.46193176160657368</v>
      </c>
      <c r="R5">
        <f t="shared" si="3"/>
        <v>0.51570571157626421</v>
      </c>
      <c r="S5">
        <f t="shared" si="3"/>
        <v>0.59685684652024817</v>
      </c>
      <c r="T5">
        <f t="shared" si="3"/>
        <v>0.57689645848239013</v>
      </c>
      <c r="U5">
        <f t="shared" si="3"/>
        <v>0.49971420403495187</v>
      </c>
      <c r="V5">
        <f t="shared" si="3"/>
        <v>0.37922226175361035</v>
      </c>
      <c r="W5">
        <f t="shared" si="3"/>
        <v>0.36226798814978806</v>
      </c>
      <c r="X5">
        <f t="shared" si="3"/>
        <v>0.54950193898873667</v>
      </c>
      <c r="Y5">
        <f t="shared" si="3"/>
        <v>0.48368624226080797</v>
      </c>
      <c r="Z5">
        <f t="shared" si="3"/>
        <v>0.35516595718460553</v>
      </c>
      <c r="AA5">
        <f t="shared" si="3"/>
        <v>0.30837515803844834</v>
      </c>
      <c r="AB5">
        <f t="shared" si="3"/>
        <v>0.2062130197727817</v>
      </c>
    </row>
    <row r="6" spans="1:28" x14ac:dyDescent="0.25">
      <c r="A6" t="s">
        <v>13</v>
      </c>
      <c r="B6">
        <v>18</v>
      </c>
      <c r="C6">
        <v>22.5</v>
      </c>
      <c r="D6">
        <v>24.7</v>
      </c>
      <c r="E6">
        <v>26.3</v>
      </c>
      <c r="F6">
        <v>27.6</v>
      </c>
      <c r="G6">
        <v>27.8</v>
      </c>
      <c r="H6">
        <v>26.3</v>
      </c>
      <c r="I6">
        <v>26.7</v>
      </c>
      <c r="J6">
        <v>28.2</v>
      </c>
      <c r="K6">
        <v>28.2</v>
      </c>
      <c r="L6">
        <v>28.4</v>
      </c>
      <c r="M6">
        <v>29.2</v>
      </c>
      <c r="N6">
        <v>29.4</v>
      </c>
    </row>
    <row r="7" spans="1:28" x14ac:dyDescent="0.25">
      <c r="A7" t="s">
        <v>14</v>
      </c>
      <c r="B7">
        <v>17.100000000000001</v>
      </c>
      <c r="C7">
        <v>21.6</v>
      </c>
      <c r="D7">
        <v>23.5</v>
      </c>
      <c r="E7">
        <v>25.5</v>
      </c>
      <c r="F7">
        <v>26.5</v>
      </c>
      <c r="G7">
        <v>28.1</v>
      </c>
      <c r="H7">
        <v>27.4</v>
      </c>
      <c r="I7">
        <v>28.2</v>
      </c>
      <c r="J7">
        <v>29.3</v>
      </c>
      <c r="K7">
        <v>29.7</v>
      </c>
      <c r="L7">
        <v>30.5</v>
      </c>
      <c r="M7">
        <v>31.1</v>
      </c>
      <c r="N7">
        <v>32.1</v>
      </c>
      <c r="O7" t="s">
        <v>4</v>
      </c>
      <c r="P7">
        <f t="shared" ref="P7:AB7" si="4">TTEST(B2:B7,B8:B13,2,2)</f>
        <v>0.50371091546036617</v>
      </c>
      <c r="Q7">
        <f t="shared" si="4"/>
        <v>0.58109559730726001</v>
      </c>
      <c r="R7">
        <f t="shared" si="4"/>
        <v>0.52496813412069743</v>
      </c>
      <c r="S7">
        <f t="shared" si="4"/>
        <v>0.41130014282956318</v>
      </c>
      <c r="T7">
        <f t="shared" si="4"/>
        <v>0.32546780979894741</v>
      </c>
      <c r="U7">
        <f t="shared" si="4"/>
        <v>0.15713870109096198</v>
      </c>
      <c r="V7">
        <f t="shared" si="4"/>
        <v>0.12990083103828229</v>
      </c>
      <c r="W7">
        <f t="shared" si="4"/>
        <v>4.3864043718581859E-2</v>
      </c>
      <c r="X7">
        <f t="shared" si="4"/>
        <v>2.9510520871524126E-2</v>
      </c>
      <c r="Y7">
        <f t="shared" si="4"/>
        <v>4.919011692378198E-2</v>
      </c>
      <c r="Z7">
        <f t="shared" si="4"/>
        <v>4.1833497737108531E-2</v>
      </c>
      <c r="AA7">
        <f t="shared" si="4"/>
        <v>5.0522390944080307E-2</v>
      </c>
      <c r="AB7">
        <f t="shared" si="4"/>
        <v>3.6910859571090936E-2</v>
      </c>
    </row>
    <row r="8" spans="1:28" x14ac:dyDescent="0.25">
      <c r="A8" t="s">
        <v>15</v>
      </c>
      <c r="B8">
        <v>14.9</v>
      </c>
      <c r="C8">
        <v>19</v>
      </c>
      <c r="D8">
        <v>21.2</v>
      </c>
      <c r="E8">
        <v>21.6</v>
      </c>
      <c r="F8">
        <v>22.9</v>
      </c>
      <c r="G8">
        <v>24</v>
      </c>
      <c r="H8">
        <v>26</v>
      </c>
      <c r="I8">
        <v>27.2</v>
      </c>
      <c r="J8">
        <v>28.3</v>
      </c>
      <c r="K8">
        <v>29.1</v>
      </c>
      <c r="L8">
        <v>30</v>
      </c>
      <c r="M8">
        <v>30.7</v>
      </c>
      <c r="N8">
        <v>31</v>
      </c>
    </row>
    <row r="9" spans="1:28" x14ac:dyDescent="0.25">
      <c r="A9" t="s">
        <v>16</v>
      </c>
      <c r="B9">
        <v>16.600000000000001</v>
      </c>
      <c r="C9">
        <v>20.9</v>
      </c>
      <c r="D9">
        <v>23.4</v>
      </c>
      <c r="E9">
        <v>24.3</v>
      </c>
      <c r="F9">
        <v>25.8</v>
      </c>
      <c r="G9">
        <v>26.2</v>
      </c>
      <c r="H9">
        <v>24.8</v>
      </c>
      <c r="I9">
        <v>25.1</v>
      </c>
      <c r="J9">
        <v>26.5</v>
      </c>
      <c r="K9">
        <v>26.8</v>
      </c>
      <c r="L9">
        <v>27.5</v>
      </c>
      <c r="M9">
        <v>28.3</v>
      </c>
      <c r="N9">
        <v>30.6</v>
      </c>
    </row>
    <row r="10" spans="1:28" x14ac:dyDescent="0.25">
      <c r="A10" t="s">
        <v>17</v>
      </c>
      <c r="B10">
        <v>17.100000000000001</v>
      </c>
      <c r="C10">
        <v>20.5</v>
      </c>
      <c r="D10">
        <v>22.4</v>
      </c>
      <c r="E10">
        <v>25.6</v>
      </c>
      <c r="F10">
        <v>26.1</v>
      </c>
      <c r="G10">
        <v>26.3</v>
      </c>
      <c r="H10">
        <v>27.1</v>
      </c>
      <c r="I10">
        <v>27.2</v>
      </c>
      <c r="J10">
        <v>29.1</v>
      </c>
      <c r="K10">
        <v>28.7</v>
      </c>
      <c r="L10">
        <v>29.7</v>
      </c>
      <c r="M10">
        <v>30.2</v>
      </c>
      <c r="N10">
        <v>30.6</v>
      </c>
    </row>
    <row r="11" spans="1:28" x14ac:dyDescent="0.25">
      <c r="A11" t="s">
        <v>18</v>
      </c>
      <c r="B11">
        <v>15.9</v>
      </c>
      <c r="C11">
        <v>20.100000000000001</v>
      </c>
      <c r="D11">
        <v>22.1</v>
      </c>
      <c r="E11">
        <v>24.1</v>
      </c>
      <c r="F11">
        <v>25.3</v>
      </c>
      <c r="G11">
        <v>26</v>
      </c>
      <c r="H11">
        <v>27.7</v>
      </c>
      <c r="I11">
        <v>27.9</v>
      </c>
      <c r="J11">
        <v>29.1</v>
      </c>
      <c r="K11">
        <v>29.3</v>
      </c>
      <c r="L11">
        <v>29.7</v>
      </c>
      <c r="M11">
        <v>29.9</v>
      </c>
      <c r="N11">
        <v>30.6</v>
      </c>
    </row>
    <row r="12" spans="1:28" x14ac:dyDescent="0.25">
      <c r="A12" t="s">
        <v>19</v>
      </c>
      <c r="B12">
        <v>17.2</v>
      </c>
      <c r="C12">
        <v>22.6</v>
      </c>
      <c r="D12">
        <v>25.1</v>
      </c>
      <c r="E12">
        <v>26</v>
      </c>
      <c r="F12">
        <v>27.3</v>
      </c>
      <c r="G12">
        <v>27.7</v>
      </c>
      <c r="H12">
        <v>26.4</v>
      </c>
      <c r="I12">
        <v>26.6</v>
      </c>
      <c r="J12">
        <v>25.5</v>
      </c>
      <c r="K12">
        <v>26.2</v>
      </c>
      <c r="L12">
        <v>28.8</v>
      </c>
      <c r="M12">
        <v>30.1</v>
      </c>
      <c r="N12">
        <v>29.4</v>
      </c>
    </row>
    <row r="13" spans="1:28" x14ac:dyDescent="0.25">
      <c r="A13" t="s">
        <v>20</v>
      </c>
      <c r="B13">
        <v>15.4</v>
      </c>
      <c r="C13">
        <v>19.8</v>
      </c>
      <c r="D13">
        <v>22.1</v>
      </c>
      <c r="E13">
        <v>23.5</v>
      </c>
      <c r="F13">
        <v>24.3</v>
      </c>
      <c r="G13">
        <v>24.6</v>
      </c>
      <c r="H13">
        <v>26.8</v>
      </c>
      <c r="I13">
        <v>26.4</v>
      </c>
      <c r="J13">
        <v>27.8</v>
      </c>
      <c r="K13">
        <v>28.4</v>
      </c>
      <c r="L13">
        <v>28.6</v>
      </c>
      <c r="M13">
        <v>29.7</v>
      </c>
      <c r="N13">
        <v>30.3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58F05-F00B-432A-A88F-102A7C303159}">
  <dimension ref="A1:K6"/>
  <sheetViews>
    <sheetView workbookViewId="0">
      <selection activeCell="H5" sqref="H5"/>
    </sheetView>
  </sheetViews>
  <sheetFormatPr defaultRowHeight="15" x14ac:dyDescent="0.25"/>
  <sheetData>
    <row r="1" spans="1:11" x14ac:dyDescent="0.25">
      <c r="A1" t="s">
        <v>21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t="s">
        <v>2</v>
      </c>
      <c r="I1" t="s">
        <v>3</v>
      </c>
      <c r="K1" t="s">
        <v>4</v>
      </c>
    </row>
    <row r="2" spans="1:11" x14ac:dyDescent="0.25">
      <c r="A2" t="s">
        <v>0</v>
      </c>
      <c r="B2">
        <v>2.98</v>
      </c>
      <c r="C2">
        <v>3.88</v>
      </c>
      <c r="D2">
        <v>3.55</v>
      </c>
      <c r="E2">
        <v>3.12</v>
      </c>
      <c r="F2">
        <v>3.22</v>
      </c>
      <c r="G2">
        <v>4.6399999999999997</v>
      </c>
      <c r="H2">
        <f>AVERAGE(B2:G2)</f>
        <v>3.5649999999999999</v>
      </c>
      <c r="I2">
        <f>STDEV(B2:G2)/SQRT(5)</f>
        <v>0.27672007516622271</v>
      </c>
      <c r="K2">
        <f>TTEST(B2:G2,B3:G3,2,2)</f>
        <v>5.4617824762189923E-3</v>
      </c>
    </row>
    <row r="3" spans="1:11" x14ac:dyDescent="0.25">
      <c r="A3" t="s">
        <v>1</v>
      </c>
      <c r="B3">
        <v>2.2799999999999998</v>
      </c>
      <c r="C3">
        <v>2.98</v>
      </c>
      <c r="D3">
        <v>2.83</v>
      </c>
      <c r="E3">
        <v>2.4900000000000002</v>
      </c>
      <c r="F3">
        <v>2.62</v>
      </c>
      <c r="G3">
        <v>2.33</v>
      </c>
      <c r="H3">
        <f>AVERAGE(B3:G3)</f>
        <v>2.5883333333333334</v>
      </c>
      <c r="I3">
        <f>STDEV(B3:G3)/SQRT(5)</f>
        <v>0.12398118136771134</v>
      </c>
      <c r="K3">
        <f>TTEST(B5:G5,B6:G6,2,2)</f>
        <v>0.9779840048918218</v>
      </c>
    </row>
    <row r="4" spans="1:11" x14ac:dyDescent="0.25">
      <c r="A4" t="s">
        <v>22</v>
      </c>
    </row>
    <row r="5" spans="1:11" x14ac:dyDescent="0.25">
      <c r="A5" t="s">
        <v>0</v>
      </c>
      <c r="B5">
        <v>25.66</v>
      </c>
      <c r="C5">
        <v>27.87</v>
      </c>
      <c r="D5">
        <v>25.77</v>
      </c>
      <c r="E5">
        <v>22.15</v>
      </c>
      <c r="F5">
        <v>26.84</v>
      </c>
      <c r="G5">
        <v>27.16</v>
      </c>
      <c r="H5">
        <f>AVERAGE(B5:G5)</f>
        <v>25.908333333333331</v>
      </c>
      <c r="I5">
        <f>STDEV(B5:G5)/SQRT(5)</f>
        <v>0.9052885359559868</v>
      </c>
    </row>
    <row r="6" spans="1:11" x14ac:dyDescent="0.25">
      <c r="A6" t="s">
        <v>1</v>
      </c>
      <c r="B6">
        <v>26.99</v>
      </c>
      <c r="C6">
        <v>25.79</v>
      </c>
      <c r="D6">
        <v>26.3</v>
      </c>
      <c r="E6">
        <v>26.11</v>
      </c>
      <c r="F6">
        <v>24.83</v>
      </c>
      <c r="G6">
        <v>25.28</v>
      </c>
      <c r="H6">
        <f>AVERAGE(B6:G6)</f>
        <v>25.883333333333329</v>
      </c>
      <c r="I6">
        <f>STDEV(B6:G6)/SQRT(5)</f>
        <v>0.34245778328625165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8D01D-C4D3-49A6-BE80-92D4523F83CD}">
  <dimension ref="A1:X85"/>
  <sheetViews>
    <sheetView tabSelected="1" zoomScaleNormal="100" workbookViewId="0">
      <selection activeCell="S8" sqref="S8"/>
    </sheetView>
  </sheetViews>
  <sheetFormatPr defaultRowHeight="15" x14ac:dyDescent="0.25"/>
  <cols>
    <col min="1" max="1" width="16.140625" customWidth="1"/>
    <col min="16" max="16" width="17.85546875" customWidth="1"/>
  </cols>
  <sheetData>
    <row r="1" spans="1:24" x14ac:dyDescent="0.25">
      <c r="A1" t="s">
        <v>28</v>
      </c>
      <c r="B1" t="s">
        <v>15</v>
      </c>
      <c r="C1" t="s">
        <v>16</v>
      </c>
      <c r="D1" t="s">
        <v>17</v>
      </c>
      <c r="E1" t="s">
        <v>18</v>
      </c>
      <c r="F1" t="s">
        <v>6</v>
      </c>
      <c r="G1" t="s">
        <v>7</v>
      </c>
      <c r="H1" t="s">
        <v>9</v>
      </c>
      <c r="I1" t="s">
        <v>11</v>
      </c>
      <c r="K1" t="s">
        <v>23</v>
      </c>
      <c r="L1" t="s">
        <v>24</v>
      </c>
      <c r="M1" t="s">
        <v>25</v>
      </c>
      <c r="N1" t="s">
        <v>35</v>
      </c>
      <c r="P1" t="s">
        <v>26</v>
      </c>
      <c r="Q1">
        <v>1</v>
      </c>
      <c r="R1">
        <v>2</v>
      </c>
      <c r="S1">
        <v>3</v>
      </c>
      <c r="T1">
        <v>4</v>
      </c>
      <c r="U1" t="s">
        <v>27</v>
      </c>
      <c r="V1" t="s">
        <v>3</v>
      </c>
      <c r="X1" t="s">
        <v>4</v>
      </c>
    </row>
    <row r="2" spans="1:24" x14ac:dyDescent="0.25">
      <c r="B2">
        <v>143.95749000000001</v>
      </c>
      <c r="C2">
        <v>91.981816469999998</v>
      </c>
      <c r="D2">
        <v>119.3568235</v>
      </c>
      <c r="E2">
        <v>145.3442996</v>
      </c>
      <c r="F2">
        <v>124.4105012</v>
      </c>
      <c r="G2">
        <v>121.0562753</v>
      </c>
      <c r="H2">
        <v>131.2599529</v>
      </c>
      <c r="I2">
        <v>119.7694384</v>
      </c>
      <c r="K2">
        <f>AVERAGE(F2:I2)</f>
        <v>124.12404194999999</v>
      </c>
      <c r="L2">
        <f>AVERAGE(B2:E2)</f>
        <v>125.16010739250001</v>
      </c>
      <c r="M2">
        <f>STDEV(F2:I2)/SQRT(3)</f>
        <v>2.9697932641247262</v>
      </c>
      <c r="N2">
        <f>STDEV(B2:E2)/SQRT(3)</f>
        <v>14.511375998915238</v>
      </c>
      <c r="P2" t="s">
        <v>0</v>
      </c>
      <c r="Q2">
        <f>AVERAGE(F2:F85)</f>
        <v>101.54229372547618</v>
      </c>
      <c r="R2">
        <f t="shared" ref="R2:T2" si="0">AVERAGE(G2:G85)</f>
        <v>110.76608159904761</v>
      </c>
      <c r="S2">
        <f t="shared" si="0"/>
        <v>104.59557273595237</v>
      </c>
      <c r="T2">
        <f t="shared" si="0"/>
        <v>106.82739807821429</v>
      </c>
      <c r="U2">
        <f>AVERAGE(Q2:T2)</f>
        <v>105.93283653467262</v>
      </c>
      <c r="V2">
        <f>STDEV(Q2:T2)/SQRT(3)</f>
        <v>2.2416670095227267</v>
      </c>
      <c r="X2">
        <f>TTEST(Q2:T2,Q3:T3,2,2)</f>
        <v>0.4489557251679217</v>
      </c>
    </row>
    <row r="3" spans="1:24" x14ac:dyDescent="0.25">
      <c r="B3">
        <v>100.12403999999999</v>
      </c>
      <c r="C3">
        <v>134.73554200000001</v>
      </c>
      <c r="D3">
        <v>112.67938239999999</v>
      </c>
      <c r="E3">
        <v>110.3400651</v>
      </c>
      <c r="F3">
        <v>90.033511759999996</v>
      </c>
      <c r="G3">
        <v>95.981202350000004</v>
      </c>
      <c r="H3">
        <v>128.41449410000001</v>
      </c>
      <c r="I3">
        <v>97.157785369999999</v>
      </c>
      <c r="K3">
        <f t="shared" ref="K3:K66" si="1">AVERAGE(F3:I3)</f>
        <v>102.896748395</v>
      </c>
      <c r="L3">
        <f t="shared" ref="L3:L66" si="2">AVERAGE(B3:E3)</f>
        <v>114.469757375</v>
      </c>
      <c r="M3">
        <f t="shared" ref="M3:M66" si="3">STDEV(F3:I3)/SQRT(3)</f>
        <v>9.9854264711455283</v>
      </c>
      <c r="N3">
        <f t="shared" ref="N3:N66" si="4">STDEV(B3:E3)/SQRT(3)</f>
        <v>8.4113774424060885</v>
      </c>
      <c r="P3" t="s">
        <v>1</v>
      </c>
      <c r="Q3">
        <f>AVERAGE(B2:B85)</f>
        <v>112.98456785714288</v>
      </c>
      <c r="R3">
        <f t="shared" ref="R3:T3" si="5">AVERAGE(C2:C85)</f>
        <v>108.56038728345236</v>
      </c>
      <c r="S3">
        <f t="shared" si="5"/>
        <v>105.03343977547617</v>
      </c>
      <c r="T3">
        <f t="shared" si="5"/>
        <v>105.73761506047623</v>
      </c>
      <c r="U3">
        <f>AVERAGE(Q3:T3)</f>
        <v>108.0790024941369</v>
      </c>
      <c r="V3">
        <f>STDEV(Q3:T3)/SQRT(3)</f>
        <v>2.0831026601337967</v>
      </c>
    </row>
    <row r="4" spans="1:24" x14ac:dyDescent="0.25">
      <c r="B4">
        <v>120.73926</v>
      </c>
      <c r="C4">
        <v>95.823482350000006</v>
      </c>
      <c r="D4">
        <v>101.91958820000001</v>
      </c>
      <c r="E4">
        <v>93.522215689999996</v>
      </c>
      <c r="F4">
        <v>108.4177722</v>
      </c>
      <c r="G4">
        <v>122.4907412</v>
      </c>
      <c r="H4">
        <v>99.361349020000006</v>
      </c>
      <c r="I4">
        <v>121.16460480000001</v>
      </c>
      <c r="K4">
        <f t="shared" si="1"/>
        <v>112.858616805</v>
      </c>
      <c r="L4">
        <f t="shared" si="2"/>
        <v>103.00113656000001</v>
      </c>
      <c r="M4">
        <f t="shared" si="3"/>
        <v>6.3566640045405602</v>
      </c>
      <c r="N4">
        <f t="shared" si="4"/>
        <v>7.1272515416825506</v>
      </c>
    </row>
    <row r="5" spans="1:24" x14ac:dyDescent="0.25">
      <c r="B5">
        <v>101.40657</v>
      </c>
      <c r="C5">
        <v>130.00035449999999</v>
      </c>
      <c r="D5">
        <v>131.64991180000001</v>
      </c>
      <c r="E5">
        <v>93.445168629999998</v>
      </c>
      <c r="F5">
        <v>88.03691843</v>
      </c>
      <c r="G5">
        <v>94.307842350000001</v>
      </c>
      <c r="H5">
        <v>97.272313729999993</v>
      </c>
      <c r="I5">
        <v>91.745803309999999</v>
      </c>
      <c r="K5">
        <f t="shared" si="1"/>
        <v>92.840719454999999</v>
      </c>
      <c r="L5">
        <f t="shared" si="2"/>
        <v>114.1255012325</v>
      </c>
      <c r="M5">
        <f t="shared" si="3"/>
        <v>2.2624181522241154</v>
      </c>
      <c r="N5">
        <f t="shared" si="4"/>
        <v>11.296820104446574</v>
      </c>
    </row>
    <row r="6" spans="1:24" x14ac:dyDescent="0.25">
      <c r="B6">
        <v>109.36767</v>
      </c>
      <c r="C6">
        <v>106.896891</v>
      </c>
      <c r="D6">
        <v>134.73014710000001</v>
      </c>
      <c r="E6">
        <v>101.20489569999999</v>
      </c>
      <c r="F6">
        <v>84.905420390000003</v>
      </c>
      <c r="G6">
        <v>79.398891759999998</v>
      </c>
      <c r="H6">
        <v>139.83024309999999</v>
      </c>
      <c r="I6">
        <v>110.7895899</v>
      </c>
      <c r="K6">
        <f t="shared" si="1"/>
        <v>103.73103628749999</v>
      </c>
      <c r="L6">
        <f t="shared" si="2"/>
        <v>113.04990095000001</v>
      </c>
      <c r="M6">
        <f t="shared" si="3"/>
        <v>15.984134435327265</v>
      </c>
      <c r="N6">
        <f t="shared" si="4"/>
        <v>8.5748701234806326</v>
      </c>
    </row>
    <row r="7" spans="1:24" x14ac:dyDescent="0.25">
      <c r="B7">
        <v>97.32132</v>
      </c>
      <c r="C7">
        <v>88.869333330000003</v>
      </c>
      <c r="D7">
        <v>103.7637941</v>
      </c>
      <c r="E7">
        <v>142.6067639</v>
      </c>
      <c r="F7">
        <v>114.90519020000001</v>
      </c>
      <c r="G7">
        <v>122.2353906</v>
      </c>
      <c r="H7">
        <v>94.362572549999996</v>
      </c>
      <c r="I7">
        <v>91.218933699999994</v>
      </c>
      <c r="K7">
        <f t="shared" si="1"/>
        <v>105.68052176249999</v>
      </c>
      <c r="L7">
        <f t="shared" si="2"/>
        <v>108.1403028325</v>
      </c>
      <c r="M7">
        <f t="shared" si="3"/>
        <v>8.7964114758666163</v>
      </c>
      <c r="N7">
        <f t="shared" si="4"/>
        <v>13.725529426337696</v>
      </c>
    </row>
    <row r="8" spans="1:24" x14ac:dyDescent="0.25">
      <c r="B8">
        <v>104.37882</v>
      </c>
      <c r="C8">
        <v>100.2617035</v>
      </c>
      <c r="D8">
        <v>101.2099118</v>
      </c>
      <c r="E8">
        <v>101.4238776</v>
      </c>
      <c r="F8">
        <v>78.884814899999995</v>
      </c>
      <c r="G8">
        <v>104.16468709999999</v>
      </c>
      <c r="H8">
        <v>97.381113729999996</v>
      </c>
      <c r="I8">
        <v>92.400956469999997</v>
      </c>
      <c r="K8">
        <f t="shared" si="1"/>
        <v>93.207893049999996</v>
      </c>
      <c r="L8">
        <f t="shared" si="2"/>
        <v>101.81857822500001</v>
      </c>
      <c r="M8">
        <f t="shared" si="3"/>
        <v>6.1758384139163613</v>
      </c>
      <c r="N8">
        <f t="shared" si="4"/>
        <v>1.0276705187567921</v>
      </c>
    </row>
    <row r="9" spans="1:24" x14ac:dyDescent="0.25">
      <c r="B9">
        <v>126.48003</v>
      </c>
      <c r="C9">
        <v>128.62287689999999</v>
      </c>
      <c r="D9">
        <v>107.7812059</v>
      </c>
      <c r="E9">
        <v>107.4807631</v>
      </c>
      <c r="F9">
        <v>108.4350282</v>
      </c>
      <c r="G9">
        <v>107.2751129</v>
      </c>
      <c r="H9">
        <v>120.88257249999999</v>
      </c>
      <c r="I9">
        <v>124.23387870000001</v>
      </c>
      <c r="K9">
        <f t="shared" si="1"/>
        <v>115.20664807499999</v>
      </c>
      <c r="L9">
        <f t="shared" si="2"/>
        <v>117.591218975</v>
      </c>
      <c r="M9">
        <f t="shared" si="3"/>
        <v>4.9718216737374252</v>
      </c>
      <c r="N9">
        <f t="shared" si="4"/>
        <v>6.6597139790465283</v>
      </c>
    </row>
    <row r="10" spans="1:24" x14ac:dyDescent="0.25">
      <c r="B10">
        <v>134.05842000000001</v>
      </c>
      <c r="C10">
        <v>124.37489410000001</v>
      </c>
      <c r="D10">
        <v>153.2350294</v>
      </c>
      <c r="E10">
        <v>158.55312549999999</v>
      </c>
      <c r="F10">
        <v>121.91626979999999</v>
      </c>
      <c r="G10">
        <v>135.51756710000001</v>
      </c>
      <c r="H10">
        <v>142.86952160000001</v>
      </c>
      <c r="I10">
        <v>128.8740286</v>
      </c>
      <c r="K10">
        <f t="shared" si="1"/>
        <v>132.29434677500001</v>
      </c>
      <c r="L10">
        <f t="shared" si="2"/>
        <v>142.55536724999999</v>
      </c>
      <c r="M10">
        <f t="shared" si="3"/>
        <v>5.1814469231851943</v>
      </c>
      <c r="N10">
        <f t="shared" si="4"/>
        <v>9.2658942675139961</v>
      </c>
    </row>
    <row r="11" spans="1:24" x14ac:dyDescent="0.25">
      <c r="B11">
        <v>135.91209000000001</v>
      </c>
      <c r="C11">
        <v>110.0930635</v>
      </c>
      <c r="D11">
        <v>113.60132350000001</v>
      </c>
      <c r="E11">
        <v>137.34011140000001</v>
      </c>
      <c r="F11">
        <v>99.500530979999994</v>
      </c>
      <c r="G11">
        <v>125.8054965</v>
      </c>
      <c r="H11">
        <v>101.22101960000001</v>
      </c>
      <c r="I11">
        <v>116.2233701</v>
      </c>
      <c r="K11">
        <f t="shared" si="1"/>
        <v>110.687604295</v>
      </c>
      <c r="L11">
        <f t="shared" si="2"/>
        <v>124.23664710000001</v>
      </c>
      <c r="M11">
        <f t="shared" si="3"/>
        <v>7.2568910003037077</v>
      </c>
      <c r="N11">
        <f t="shared" si="4"/>
        <v>8.3077461089665601</v>
      </c>
    </row>
    <row r="12" spans="1:24" x14ac:dyDescent="0.25">
      <c r="B12">
        <v>132.2286</v>
      </c>
      <c r="C12">
        <v>111.25985729999999</v>
      </c>
      <c r="D12">
        <v>152.0774706</v>
      </c>
      <c r="E12">
        <v>106.0433349</v>
      </c>
      <c r="F12">
        <v>98.802976470000004</v>
      </c>
      <c r="G12">
        <v>121.7660753</v>
      </c>
      <c r="H12">
        <v>128.88602349999999</v>
      </c>
      <c r="I12">
        <v>133.43830259999999</v>
      </c>
      <c r="K12">
        <f t="shared" si="1"/>
        <v>120.72334446749998</v>
      </c>
      <c r="L12">
        <f t="shared" si="2"/>
        <v>125.4023157</v>
      </c>
      <c r="M12">
        <f t="shared" si="3"/>
        <v>8.8812493492608446</v>
      </c>
      <c r="N12">
        <f t="shared" si="4"/>
        <v>12.169822939887572</v>
      </c>
    </row>
    <row r="13" spans="1:24" x14ac:dyDescent="0.25">
      <c r="B13">
        <v>111.56655000000001</v>
      </c>
      <c r="C13">
        <v>116.12236710000001</v>
      </c>
      <c r="D13">
        <v>156.99552940000001</v>
      </c>
      <c r="E13">
        <v>122.8786831</v>
      </c>
      <c r="F13">
        <v>128.80829180000001</v>
      </c>
      <c r="G13">
        <v>143.9385082</v>
      </c>
      <c r="H13">
        <v>119.89537249999999</v>
      </c>
      <c r="I13">
        <v>123.7420819</v>
      </c>
      <c r="K13">
        <f t="shared" si="1"/>
        <v>129.09606360000001</v>
      </c>
      <c r="L13">
        <f t="shared" si="2"/>
        <v>126.89078240000001</v>
      </c>
      <c r="M13">
        <f t="shared" si="3"/>
        <v>6.0891416205360418</v>
      </c>
      <c r="N13">
        <f t="shared" si="4"/>
        <v>11.89389946078597</v>
      </c>
    </row>
    <row r="14" spans="1:24" x14ac:dyDescent="0.25">
      <c r="B14">
        <v>144.13899000000001</v>
      </c>
      <c r="C14">
        <v>144.8738525</v>
      </c>
      <c r="D14">
        <v>101.4646176</v>
      </c>
      <c r="E14">
        <v>107.3409176</v>
      </c>
      <c r="F14">
        <v>110.2139224</v>
      </c>
      <c r="G14">
        <v>128.0246424</v>
      </c>
      <c r="H14">
        <v>133.08872160000001</v>
      </c>
      <c r="I14">
        <v>144.54071830000001</v>
      </c>
      <c r="K14">
        <f t="shared" si="1"/>
        <v>128.96700117500001</v>
      </c>
      <c r="L14">
        <f t="shared" si="2"/>
        <v>124.45459442500001</v>
      </c>
      <c r="M14">
        <f t="shared" si="3"/>
        <v>8.2468529213240274</v>
      </c>
      <c r="N14">
        <f t="shared" si="4"/>
        <v>13.440562564164962</v>
      </c>
    </row>
    <row r="15" spans="1:24" x14ac:dyDescent="0.25">
      <c r="B15">
        <v>110.20344</v>
      </c>
      <c r="C15">
        <v>112.11487219999999</v>
      </c>
      <c r="D15">
        <v>159.14850000000001</v>
      </c>
      <c r="E15">
        <v>111.6958322</v>
      </c>
      <c r="F15">
        <v>125.49496980000001</v>
      </c>
      <c r="G15">
        <v>100.1935082</v>
      </c>
      <c r="H15">
        <v>104.53345880000001</v>
      </c>
      <c r="I15">
        <v>110.74642559999999</v>
      </c>
      <c r="K15">
        <f t="shared" si="1"/>
        <v>110.2420906</v>
      </c>
      <c r="L15">
        <f t="shared" si="2"/>
        <v>123.29066109999999</v>
      </c>
      <c r="M15">
        <f t="shared" si="3"/>
        <v>6.3811106918917666</v>
      </c>
      <c r="N15">
        <f t="shared" si="4"/>
        <v>13.809812459327915</v>
      </c>
    </row>
    <row r="16" spans="1:24" x14ac:dyDescent="0.25">
      <c r="B16">
        <v>153.37146000000001</v>
      </c>
      <c r="C16">
        <v>123.3373004</v>
      </c>
      <c r="D16">
        <v>150.39552939999999</v>
      </c>
      <c r="E16">
        <v>101.49665880000001</v>
      </c>
      <c r="F16">
        <v>99.621912159999994</v>
      </c>
      <c r="G16">
        <v>132.8892118</v>
      </c>
      <c r="H16">
        <v>97.486023529999997</v>
      </c>
      <c r="I16">
        <v>136.05724509999999</v>
      </c>
      <c r="K16">
        <f t="shared" si="1"/>
        <v>116.51359814749999</v>
      </c>
      <c r="L16">
        <f t="shared" si="2"/>
        <v>132.15023715000001</v>
      </c>
      <c r="M16">
        <f t="shared" si="3"/>
        <v>12.006907780406809</v>
      </c>
      <c r="N16">
        <f t="shared" si="4"/>
        <v>14.144259567268302</v>
      </c>
    </row>
    <row r="17" spans="2:14" x14ac:dyDescent="0.25">
      <c r="B17">
        <v>159.39624000000001</v>
      </c>
      <c r="C17">
        <v>107.2239592</v>
      </c>
      <c r="D17">
        <v>85.880235290000002</v>
      </c>
      <c r="E17">
        <v>94.941535689999995</v>
      </c>
      <c r="F17">
        <v>127.4690094</v>
      </c>
      <c r="G17">
        <v>140.53902350000001</v>
      </c>
      <c r="H17">
        <v>138.3722353</v>
      </c>
      <c r="I17">
        <v>114.6981636</v>
      </c>
      <c r="K17">
        <f t="shared" si="1"/>
        <v>130.26960794999999</v>
      </c>
      <c r="L17">
        <f t="shared" si="2"/>
        <v>111.860492545</v>
      </c>
      <c r="M17">
        <f t="shared" si="3"/>
        <v>6.84289328910707</v>
      </c>
      <c r="N17">
        <f t="shared" si="4"/>
        <v>18.980602951616333</v>
      </c>
    </row>
    <row r="18" spans="2:14" x14ac:dyDescent="0.25">
      <c r="B18">
        <v>108.42104999999999</v>
      </c>
      <c r="C18">
        <v>119.577029</v>
      </c>
      <c r="D18">
        <v>127.37467650000001</v>
      </c>
      <c r="E18">
        <v>147.6217584</v>
      </c>
      <c r="F18">
        <v>93.739974900000007</v>
      </c>
      <c r="G18">
        <v>145.37572710000001</v>
      </c>
      <c r="H18">
        <v>140.1992157</v>
      </c>
      <c r="I18">
        <v>137.76656940000001</v>
      </c>
      <c r="K18">
        <f t="shared" si="1"/>
        <v>129.270371775</v>
      </c>
      <c r="L18">
        <f t="shared" si="2"/>
        <v>125.748628475</v>
      </c>
      <c r="M18">
        <f t="shared" si="3"/>
        <v>13.79781212873813</v>
      </c>
      <c r="N18">
        <f t="shared" si="4"/>
        <v>9.5417879804960002</v>
      </c>
    </row>
    <row r="19" spans="2:14" x14ac:dyDescent="0.25">
      <c r="B19">
        <v>88.174859999999995</v>
      </c>
      <c r="C19">
        <v>125.4043514</v>
      </c>
      <c r="D19">
        <v>85.682000000000002</v>
      </c>
      <c r="E19">
        <v>118.38174669999999</v>
      </c>
      <c r="F19">
        <v>113.4127098</v>
      </c>
      <c r="G19">
        <v>134.3176824</v>
      </c>
      <c r="H19">
        <v>144.75429020000001</v>
      </c>
      <c r="I19">
        <v>114.61923539999999</v>
      </c>
      <c r="K19">
        <f t="shared" si="1"/>
        <v>126.77597944999999</v>
      </c>
      <c r="L19">
        <f t="shared" si="2"/>
        <v>104.410739525</v>
      </c>
      <c r="M19">
        <f t="shared" si="3"/>
        <v>8.8597739025919218</v>
      </c>
      <c r="N19">
        <f t="shared" si="4"/>
        <v>11.786481188150601</v>
      </c>
    </row>
    <row r="20" spans="2:14" x14ac:dyDescent="0.25">
      <c r="B20">
        <v>93.25779</v>
      </c>
      <c r="C20">
        <v>104.81699450000001</v>
      </c>
      <c r="D20">
        <v>87.498117649999998</v>
      </c>
      <c r="E20">
        <v>99.465228240000002</v>
      </c>
      <c r="F20">
        <v>95.363657250000003</v>
      </c>
      <c r="G20">
        <v>101.49240709999999</v>
      </c>
      <c r="H20">
        <v>101.7164549</v>
      </c>
      <c r="I20">
        <v>106.74631119999999</v>
      </c>
      <c r="K20">
        <f t="shared" si="1"/>
        <v>101.3297076125</v>
      </c>
      <c r="L20">
        <f t="shared" si="2"/>
        <v>96.259532597499998</v>
      </c>
      <c r="M20">
        <f t="shared" si="3"/>
        <v>2.6896797814284619</v>
      </c>
      <c r="N20">
        <f t="shared" si="4"/>
        <v>4.336915048856798</v>
      </c>
    </row>
    <row r="21" spans="2:14" x14ac:dyDescent="0.25">
      <c r="B21">
        <v>138.3201</v>
      </c>
      <c r="C21">
        <v>118.06194669999999</v>
      </c>
      <c r="D21">
        <v>83.968147060000007</v>
      </c>
      <c r="E21">
        <v>93.679995289999994</v>
      </c>
      <c r="F21">
        <v>121.5447839</v>
      </c>
      <c r="G21">
        <v>94.706621179999999</v>
      </c>
      <c r="H21">
        <v>79.142462750000007</v>
      </c>
      <c r="I21">
        <v>130.91596870000001</v>
      </c>
      <c r="K21">
        <f t="shared" si="1"/>
        <v>106.5774591325</v>
      </c>
      <c r="L21">
        <f t="shared" si="2"/>
        <v>108.5075472625</v>
      </c>
      <c r="M21">
        <f t="shared" si="3"/>
        <v>13.783966849066267</v>
      </c>
      <c r="N21">
        <f t="shared" si="4"/>
        <v>14.150435050764596</v>
      </c>
    </row>
    <row r="22" spans="2:14" x14ac:dyDescent="0.25">
      <c r="B22">
        <v>92.674469999999999</v>
      </c>
      <c r="C22">
        <v>104.4739812</v>
      </c>
      <c r="D22">
        <v>135.15247059999999</v>
      </c>
      <c r="E22">
        <v>89.111525490000005</v>
      </c>
      <c r="F22">
        <v>113.9799608</v>
      </c>
      <c r="G22">
        <v>126.01297649999999</v>
      </c>
      <c r="H22">
        <v>84.380015689999993</v>
      </c>
      <c r="I22">
        <v>99.396801240000002</v>
      </c>
      <c r="K22">
        <f t="shared" si="1"/>
        <v>105.9424385575</v>
      </c>
      <c r="L22">
        <f t="shared" si="2"/>
        <v>105.3531118225</v>
      </c>
      <c r="M22">
        <f t="shared" si="3"/>
        <v>10.409459933205772</v>
      </c>
      <c r="N22">
        <f t="shared" si="4"/>
        <v>12.079881066655494</v>
      </c>
    </row>
    <row r="23" spans="2:14" x14ac:dyDescent="0.25">
      <c r="B23">
        <v>92.644379999999998</v>
      </c>
      <c r="C23">
        <v>134.0587247</v>
      </c>
      <c r="D23">
        <v>141.3146471</v>
      </c>
      <c r="E23">
        <v>101.4395482</v>
      </c>
      <c r="F23">
        <v>101.8903275</v>
      </c>
      <c r="G23">
        <v>99.328992940000006</v>
      </c>
      <c r="H23">
        <v>120.4530824</v>
      </c>
      <c r="I23">
        <v>88.434532770000004</v>
      </c>
      <c r="K23">
        <f t="shared" si="1"/>
        <v>102.52673390250001</v>
      </c>
      <c r="L23">
        <f t="shared" si="2"/>
        <v>117.36432499999999</v>
      </c>
      <c r="M23">
        <f t="shared" si="3"/>
        <v>7.678068793540306</v>
      </c>
      <c r="N23">
        <f t="shared" si="4"/>
        <v>13.812213222643667</v>
      </c>
    </row>
    <row r="24" spans="2:14" x14ac:dyDescent="0.25">
      <c r="B24">
        <v>93.267120000000006</v>
      </c>
      <c r="C24">
        <v>147.93498349999999</v>
      </c>
      <c r="D24">
        <v>129.84814710000001</v>
      </c>
      <c r="E24">
        <v>96.807989800000001</v>
      </c>
      <c r="F24">
        <v>89.883907449999995</v>
      </c>
      <c r="G24">
        <v>95.154952940000001</v>
      </c>
      <c r="H24">
        <v>94.540956859999994</v>
      </c>
      <c r="I24">
        <v>89.315010009999995</v>
      </c>
      <c r="K24">
        <f t="shared" si="1"/>
        <v>92.223706815</v>
      </c>
      <c r="L24">
        <f t="shared" si="2"/>
        <v>116.9645601</v>
      </c>
      <c r="M24">
        <f t="shared" si="3"/>
        <v>1.7605879632873809</v>
      </c>
      <c r="N24">
        <f t="shared" si="4"/>
        <v>15.24980849830132</v>
      </c>
    </row>
    <row r="25" spans="2:14" x14ac:dyDescent="0.25">
      <c r="B25">
        <v>121.887</v>
      </c>
      <c r="C25">
        <v>125.29076860000001</v>
      </c>
      <c r="D25">
        <v>99.677411759999998</v>
      </c>
      <c r="E25">
        <v>118.6344204</v>
      </c>
      <c r="F25">
        <v>123.68456860000001</v>
      </c>
      <c r="G25">
        <v>130.59494119999999</v>
      </c>
      <c r="H25">
        <v>122.2343529</v>
      </c>
      <c r="I25">
        <v>112.88511819999999</v>
      </c>
      <c r="K25">
        <f t="shared" si="1"/>
        <v>122.34974522499999</v>
      </c>
      <c r="L25">
        <f t="shared" si="2"/>
        <v>116.37240019000001</v>
      </c>
      <c r="M25">
        <f t="shared" si="3"/>
        <v>4.2078958877545105</v>
      </c>
      <c r="N25">
        <f t="shared" si="4"/>
        <v>6.6146930748416306</v>
      </c>
    </row>
    <row r="26" spans="2:14" x14ac:dyDescent="0.25">
      <c r="B26">
        <v>137.64282</v>
      </c>
      <c r="C26">
        <v>116.5687404</v>
      </c>
      <c r="D26">
        <v>96.945382350000003</v>
      </c>
      <c r="E26">
        <v>90.172830590000004</v>
      </c>
      <c r="F26">
        <v>113.379251</v>
      </c>
      <c r="G26">
        <v>144.5642824</v>
      </c>
      <c r="H26">
        <v>92.943435289999996</v>
      </c>
      <c r="I26">
        <v>90.906503499999999</v>
      </c>
      <c r="K26">
        <f t="shared" si="1"/>
        <v>110.4483680475</v>
      </c>
      <c r="L26">
        <f t="shared" si="2"/>
        <v>110.33244333499999</v>
      </c>
      <c r="M26">
        <f t="shared" si="3"/>
        <v>14.378969317976543</v>
      </c>
      <c r="N26">
        <f t="shared" si="4"/>
        <v>12.339509545951181</v>
      </c>
    </row>
    <row r="27" spans="2:14" x14ac:dyDescent="0.25">
      <c r="B27">
        <v>120.55298999999999</v>
      </c>
      <c r="C27">
        <v>120.77702429999999</v>
      </c>
      <c r="D27">
        <v>115.5772647</v>
      </c>
      <c r="E27">
        <v>111.30789799999999</v>
      </c>
      <c r="F27">
        <v>99.648586269999996</v>
      </c>
      <c r="G27">
        <v>100.90226819999999</v>
      </c>
      <c r="H27">
        <v>79.812768629999994</v>
      </c>
      <c r="I27">
        <v>107.5447791</v>
      </c>
      <c r="K27">
        <f t="shared" si="1"/>
        <v>96.977100549999989</v>
      </c>
      <c r="L27">
        <f t="shared" si="2"/>
        <v>117.05379425000001</v>
      </c>
      <c r="M27">
        <f t="shared" si="3"/>
        <v>6.9027683434405125</v>
      </c>
      <c r="N27">
        <f t="shared" si="4"/>
        <v>2.6098590027864277</v>
      </c>
    </row>
    <row r="28" spans="2:14" x14ac:dyDescent="0.25">
      <c r="B28">
        <v>85.319400000000002</v>
      </c>
      <c r="C28">
        <v>109.9738478</v>
      </c>
      <c r="D28">
        <v>142.4276471</v>
      </c>
      <c r="E28">
        <v>116.1849043</v>
      </c>
      <c r="F28">
        <v>94.847492939999995</v>
      </c>
      <c r="G28">
        <v>94.467176469999998</v>
      </c>
      <c r="H28">
        <v>123.7915922</v>
      </c>
      <c r="I28">
        <v>73.749507359999996</v>
      </c>
      <c r="K28">
        <f t="shared" si="1"/>
        <v>96.713942242499996</v>
      </c>
      <c r="L28">
        <f t="shared" si="2"/>
        <v>113.47644980000001</v>
      </c>
      <c r="M28">
        <f t="shared" si="3"/>
        <v>11.874791161339139</v>
      </c>
      <c r="N28">
        <f t="shared" si="4"/>
        <v>13.542506025647006</v>
      </c>
    </row>
    <row r="29" spans="2:14" x14ac:dyDescent="0.25">
      <c r="B29">
        <v>82.421340000000001</v>
      </c>
      <c r="C29">
        <v>115.6044047</v>
      </c>
      <c r="D29">
        <v>89.937735290000006</v>
      </c>
      <c r="E29">
        <v>88.686997649999995</v>
      </c>
      <c r="F29">
        <v>95.562117650000005</v>
      </c>
      <c r="G29">
        <v>95.659016469999997</v>
      </c>
      <c r="H29">
        <v>81.709866669999997</v>
      </c>
      <c r="I29">
        <v>106.1394768</v>
      </c>
      <c r="K29">
        <f t="shared" si="1"/>
        <v>94.767619397499999</v>
      </c>
      <c r="L29">
        <f t="shared" si="2"/>
        <v>94.162619409999991</v>
      </c>
      <c r="M29">
        <f t="shared" si="3"/>
        <v>5.7855170064703128</v>
      </c>
      <c r="N29">
        <f t="shared" si="4"/>
        <v>8.4685029379602774</v>
      </c>
    </row>
    <row r="30" spans="2:14" x14ac:dyDescent="0.25">
      <c r="B30">
        <v>103.70175</v>
      </c>
      <c r="C30">
        <v>100.1276455</v>
      </c>
      <c r="D30">
        <v>85.442735290000002</v>
      </c>
      <c r="E30">
        <v>119.0444384</v>
      </c>
      <c r="F30">
        <v>93.299216860000001</v>
      </c>
      <c r="G30">
        <v>117.79786350000001</v>
      </c>
      <c r="H30">
        <v>80.797866670000005</v>
      </c>
      <c r="I30">
        <v>76.862780659999999</v>
      </c>
      <c r="K30">
        <f t="shared" si="1"/>
        <v>92.189431922500006</v>
      </c>
      <c r="L30">
        <f t="shared" si="2"/>
        <v>102.0791422975</v>
      </c>
      <c r="M30">
        <f t="shared" si="3"/>
        <v>10.654667147891665</v>
      </c>
      <c r="N30">
        <f t="shared" si="4"/>
        <v>7.9654288122804298</v>
      </c>
    </row>
    <row r="31" spans="2:14" x14ac:dyDescent="0.25">
      <c r="B31">
        <v>89.547989999999999</v>
      </c>
      <c r="C31">
        <v>95.406108239999995</v>
      </c>
      <c r="D31">
        <v>80.055058819999999</v>
      </c>
      <c r="E31">
        <v>96.441385100000005</v>
      </c>
      <c r="F31">
        <v>81.460989409999996</v>
      </c>
      <c r="G31">
        <v>90.768630590000001</v>
      </c>
      <c r="H31">
        <v>120.584502</v>
      </c>
      <c r="I31">
        <v>74.57066605</v>
      </c>
      <c r="K31">
        <f t="shared" si="1"/>
        <v>91.846197012499999</v>
      </c>
      <c r="L31">
        <f t="shared" si="2"/>
        <v>90.362635539999999</v>
      </c>
      <c r="M31">
        <f t="shared" si="3"/>
        <v>11.706350745228391</v>
      </c>
      <c r="N31">
        <f t="shared" si="4"/>
        <v>4.3371470177650373</v>
      </c>
    </row>
    <row r="32" spans="2:14" x14ac:dyDescent="0.25">
      <c r="B32">
        <v>90.492149999999995</v>
      </c>
      <c r="C32">
        <v>96.588340389999999</v>
      </c>
      <c r="D32">
        <v>85.265764709999999</v>
      </c>
      <c r="E32">
        <v>124.58135059999999</v>
      </c>
      <c r="F32">
        <v>117.716351</v>
      </c>
      <c r="G32">
        <v>89.561985879999995</v>
      </c>
      <c r="H32">
        <v>79.913788240000002</v>
      </c>
      <c r="I32">
        <v>75.255046550000003</v>
      </c>
      <c r="K32">
        <f t="shared" si="1"/>
        <v>90.611792917499997</v>
      </c>
      <c r="L32">
        <f t="shared" si="2"/>
        <v>99.231901425000004</v>
      </c>
      <c r="M32">
        <f t="shared" si="3"/>
        <v>10.985020744122131</v>
      </c>
      <c r="N32">
        <f t="shared" si="4"/>
        <v>10.116099479622315</v>
      </c>
    </row>
    <row r="33" spans="2:14" x14ac:dyDescent="0.25">
      <c r="B33">
        <v>78.643320000000003</v>
      </c>
      <c r="C33">
        <v>90.751272159999999</v>
      </c>
      <c r="D33">
        <v>114.2079706</v>
      </c>
      <c r="E33">
        <v>101.5129969</v>
      </c>
      <c r="F33">
        <v>92.660896859999994</v>
      </c>
      <c r="G33">
        <v>86.002861179999996</v>
      </c>
      <c r="H33">
        <v>79.498258820000004</v>
      </c>
      <c r="I33">
        <v>75.318137300000004</v>
      </c>
      <c r="K33">
        <f t="shared" si="1"/>
        <v>83.370038539999996</v>
      </c>
      <c r="L33">
        <f t="shared" si="2"/>
        <v>96.278889915000008</v>
      </c>
      <c r="M33">
        <f t="shared" si="3"/>
        <v>4.3852732735692435</v>
      </c>
      <c r="N33">
        <f t="shared" si="4"/>
        <v>8.7585874965462676</v>
      </c>
    </row>
    <row r="34" spans="2:14" x14ac:dyDescent="0.25">
      <c r="B34">
        <v>82.349100000000007</v>
      </c>
      <c r="C34">
        <v>91.730122350000002</v>
      </c>
      <c r="D34">
        <v>96.152735289999995</v>
      </c>
      <c r="E34">
        <v>91.42012235</v>
      </c>
      <c r="F34">
        <v>84.815732159999996</v>
      </c>
      <c r="G34">
        <v>124.7440235</v>
      </c>
      <c r="H34">
        <v>113.9002667</v>
      </c>
      <c r="I34">
        <v>81.474336719999997</v>
      </c>
      <c r="K34">
        <f t="shared" si="1"/>
        <v>101.23358977000001</v>
      </c>
      <c r="L34">
        <f t="shared" si="2"/>
        <v>90.413019997500001</v>
      </c>
      <c r="M34">
        <f t="shared" si="3"/>
        <v>12.352054836782242</v>
      </c>
      <c r="N34">
        <f t="shared" si="4"/>
        <v>3.3453143203991842</v>
      </c>
    </row>
    <row r="35" spans="2:14" x14ac:dyDescent="0.25">
      <c r="B35">
        <v>115.49166</v>
      </c>
      <c r="C35">
        <v>105.5487404</v>
      </c>
      <c r="D35">
        <v>86.898558820000005</v>
      </c>
      <c r="E35">
        <v>92.027560780000002</v>
      </c>
      <c r="F35">
        <v>100.7543694</v>
      </c>
      <c r="G35">
        <v>90.889148239999997</v>
      </c>
      <c r="H35">
        <v>83.728407840000003</v>
      </c>
      <c r="I35">
        <v>117.878703</v>
      </c>
      <c r="K35">
        <f t="shared" si="1"/>
        <v>98.312657120000011</v>
      </c>
      <c r="L35">
        <f t="shared" si="2"/>
        <v>99.991630000000001</v>
      </c>
      <c r="M35">
        <f t="shared" si="3"/>
        <v>8.5414084278958615</v>
      </c>
      <c r="N35">
        <f t="shared" si="4"/>
        <v>7.4980539509646063</v>
      </c>
    </row>
    <row r="36" spans="2:14" x14ac:dyDescent="0.25">
      <c r="B36">
        <v>86.519760000000005</v>
      </c>
      <c r="C36">
        <v>96.857767839999994</v>
      </c>
      <c r="D36">
        <v>85.09902941</v>
      </c>
      <c r="E36">
        <v>91.930693329999997</v>
      </c>
      <c r="F36">
        <v>88.01108078</v>
      </c>
      <c r="G36">
        <v>90.116183530000001</v>
      </c>
      <c r="H36">
        <v>85.019827449999994</v>
      </c>
      <c r="I36">
        <v>84.452905090000002</v>
      </c>
      <c r="K36">
        <f t="shared" si="1"/>
        <v>86.899999212499992</v>
      </c>
      <c r="L36">
        <f t="shared" si="2"/>
        <v>90.101812644999995</v>
      </c>
      <c r="M36">
        <f t="shared" si="3"/>
        <v>1.5312180813779024</v>
      </c>
      <c r="N36">
        <f t="shared" si="4"/>
        <v>3.1063854737685443</v>
      </c>
    </row>
    <row r="37" spans="2:14" x14ac:dyDescent="0.25">
      <c r="B37">
        <v>79.229910000000004</v>
      </c>
      <c r="C37">
        <v>84.819218820000003</v>
      </c>
      <c r="D37">
        <v>83.510205880000001</v>
      </c>
      <c r="E37">
        <v>82.919263529999995</v>
      </c>
      <c r="F37">
        <v>124.1576082</v>
      </c>
      <c r="G37">
        <v>119.28264710000001</v>
      </c>
      <c r="H37">
        <v>82.231466670000003</v>
      </c>
      <c r="I37">
        <v>77.712475609999998</v>
      </c>
      <c r="K37">
        <f t="shared" si="1"/>
        <v>100.84604939500001</v>
      </c>
      <c r="L37">
        <f t="shared" si="2"/>
        <v>82.619649557499997</v>
      </c>
      <c r="M37">
        <f t="shared" si="3"/>
        <v>14.003974971203665</v>
      </c>
      <c r="N37">
        <f t="shared" si="4"/>
        <v>1.3828833928618145</v>
      </c>
    </row>
    <row r="38" spans="2:14" x14ac:dyDescent="0.25">
      <c r="B38">
        <v>73.873710000000003</v>
      </c>
      <c r="C38">
        <v>110.1308549</v>
      </c>
      <c r="D38">
        <v>77.378411760000006</v>
      </c>
      <c r="E38">
        <v>86.372538820000003</v>
      </c>
      <c r="F38">
        <v>91.971366270000004</v>
      </c>
      <c r="G38">
        <v>100.4411506</v>
      </c>
      <c r="H38">
        <v>111.1249255</v>
      </c>
      <c r="I38">
        <v>79.671196960000003</v>
      </c>
      <c r="K38">
        <f t="shared" si="1"/>
        <v>95.802159832499996</v>
      </c>
      <c r="L38">
        <f t="shared" si="2"/>
        <v>86.938878869999996</v>
      </c>
      <c r="M38">
        <f t="shared" si="3"/>
        <v>7.6825221954666043</v>
      </c>
      <c r="N38">
        <f t="shared" si="4"/>
        <v>9.4297971121766899</v>
      </c>
    </row>
    <row r="39" spans="2:14" x14ac:dyDescent="0.25">
      <c r="B39">
        <v>114.02247</v>
      </c>
      <c r="C39">
        <v>112.10473880000001</v>
      </c>
      <c r="D39">
        <v>101.0487059</v>
      </c>
      <c r="E39">
        <v>69.201869020000004</v>
      </c>
      <c r="F39">
        <v>112.1562071</v>
      </c>
      <c r="G39">
        <v>124.9598847</v>
      </c>
      <c r="H39">
        <v>84.567121569999998</v>
      </c>
      <c r="I39">
        <v>98.849746049999993</v>
      </c>
      <c r="K39">
        <f t="shared" si="1"/>
        <v>105.133239855</v>
      </c>
      <c r="L39">
        <f t="shared" si="2"/>
        <v>99.094445930000006</v>
      </c>
      <c r="M39">
        <f t="shared" si="3"/>
        <v>10.026993736045094</v>
      </c>
      <c r="N39">
        <f t="shared" si="4"/>
        <v>11.969864519553918</v>
      </c>
    </row>
    <row r="40" spans="2:14" x14ac:dyDescent="0.25">
      <c r="B40">
        <v>114.32250000000001</v>
      </c>
      <c r="C40">
        <v>101.6371843</v>
      </c>
      <c r="D40">
        <v>88.630294120000002</v>
      </c>
      <c r="E40">
        <v>114.01406350000001</v>
      </c>
      <c r="F40">
        <v>95.266967449999996</v>
      </c>
      <c r="G40">
        <v>101.6955435</v>
      </c>
      <c r="H40">
        <v>93.336847059999997</v>
      </c>
      <c r="I40">
        <v>117.798479</v>
      </c>
      <c r="K40">
        <f t="shared" si="1"/>
        <v>102.02445925249999</v>
      </c>
      <c r="L40">
        <f t="shared" si="2"/>
        <v>104.65101048</v>
      </c>
      <c r="M40">
        <f t="shared" si="3"/>
        <v>6.412368132799581</v>
      </c>
      <c r="N40">
        <f t="shared" si="4"/>
        <v>7.0470716717547335</v>
      </c>
    </row>
    <row r="41" spans="2:14" x14ac:dyDescent="0.25">
      <c r="B41">
        <v>138.84666000000001</v>
      </c>
      <c r="C41">
        <v>100.3511451</v>
      </c>
      <c r="D41">
        <v>98.129235289999997</v>
      </c>
      <c r="E41">
        <v>102.37514040000001</v>
      </c>
      <c r="F41">
        <v>112.2566455</v>
      </c>
      <c r="G41">
        <v>97.551051760000007</v>
      </c>
      <c r="H41">
        <v>99.666949020000004</v>
      </c>
      <c r="I41">
        <v>108.71822090000001</v>
      </c>
      <c r="K41">
        <f t="shared" si="1"/>
        <v>104.548216795</v>
      </c>
      <c r="L41">
        <f t="shared" si="2"/>
        <v>109.9255451975</v>
      </c>
      <c r="M41">
        <f t="shared" si="3"/>
        <v>4.0769801045226934</v>
      </c>
      <c r="N41">
        <f t="shared" si="4"/>
        <v>11.176669940780357</v>
      </c>
    </row>
    <row r="42" spans="2:14" x14ac:dyDescent="0.25">
      <c r="B42">
        <v>102.70698</v>
      </c>
      <c r="C42">
        <v>111.9243953</v>
      </c>
      <c r="D42">
        <v>91.192588240000006</v>
      </c>
      <c r="E42">
        <v>102.35384000000001</v>
      </c>
      <c r="F42">
        <v>93.955505489999993</v>
      </c>
      <c r="G42">
        <v>101.5063859</v>
      </c>
      <c r="H42">
        <v>97.131105880000007</v>
      </c>
      <c r="I42">
        <v>100.3728504</v>
      </c>
      <c r="K42">
        <f t="shared" si="1"/>
        <v>98.241461917500004</v>
      </c>
      <c r="L42">
        <f t="shared" si="2"/>
        <v>102.044450885</v>
      </c>
      <c r="M42">
        <f t="shared" si="3"/>
        <v>1.9665214212828428</v>
      </c>
      <c r="N42">
        <f t="shared" si="4"/>
        <v>4.8979688643143948</v>
      </c>
    </row>
    <row r="43" spans="2:14" x14ac:dyDescent="0.25">
      <c r="B43">
        <v>115.95939</v>
      </c>
      <c r="C43">
        <v>99.299364710000006</v>
      </c>
      <c r="D43">
        <v>101.06</v>
      </c>
      <c r="E43">
        <v>114.5042627</v>
      </c>
      <c r="F43">
        <v>92.572602750000001</v>
      </c>
      <c r="G43">
        <v>110.1809035</v>
      </c>
      <c r="H43">
        <v>93.065568630000001</v>
      </c>
      <c r="I43">
        <v>99.779952960000003</v>
      </c>
      <c r="K43">
        <f t="shared" si="1"/>
        <v>98.899756960000005</v>
      </c>
      <c r="L43">
        <f t="shared" si="2"/>
        <v>107.70575435250001</v>
      </c>
      <c r="M43">
        <f t="shared" si="3"/>
        <v>4.7388424057920737</v>
      </c>
      <c r="N43">
        <f t="shared" si="4"/>
        <v>5.0461828795856922</v>
      </c>
    </row>
    <row r="44" spans="2:14" x14ac:dyDescent="0.25">
      <c r="B44">
        <v>126.14906999999999</v>
      </c>
      <c r="C44">
        <v>100.3136816</v>
      </c>
      <c r="D44">
        <v>97.52776471</v>
      </c>
      <c r="E44">
        <v>97.157095690000006</v>
      </c>
      <c r="F44">
        <v>92.665481959999994</v>
      </c>
      <c r="G44">
        <v>116.5082941</v>
      </c>
      <c r="H44">
        <v>93.282227449999993</v>
      </c>
      <c r="I44">
        <v>109.07899860000001</v>
      </c>
      <c r="K44">
        <f t="shared" si="1"/>
        <v>102.88375052749998</v>
      </c>
      <c r="L44">
        <f t="shared" si="2"/>
        <v>105.286903</v>
      </c>
      <c r="M44">
        <f t="shared" si="3"/>
        <v>6.8362720848597167</v>
      </c>
      <c r="N44">
        <f t="shared" si="4"/>
        <v>8.0709419588655109</v>
      </c>
    </row>
    <row r="45" spans="2:14" x14ac:dyDescent="0.25">
      <c r="B45">
        <v>109.38426</v>
      </c>
      <c r="C45">
        <v>126.9867012</v>
      </c>
      <c r="D45">
        <v>140.3789706</v>
      </c>
      <c r="E45">
        <v>116.721622</v>
      </c>
      <c r="F45">
        <v>98.586857249999994</v>
      </c>
      <c r="G45">
        <v>121.1797294</v>
      </c>
      <c r="H45">
        <v>94.040941180000004</v>
      </c>
      <c r="I45">
        <v>125.37671090000001</v>
      </c>
      <c r="K45">
        <f t="shared" si="1"/>
        <v>109.79605968250002</v>
      </c>
      <c r="L45">
        <f t="shared" si="2"/>
        <v>123.36788845000001</v>
      </c>
      <c r="M45">
        <f t="shared" si="3"/>
        <v>9.1056429805251557</v>
      </c>
      <c r="N45">
        <f t="shared" si="4"/>
        <v>7.7616396033144692</v>
      </c>
    </row>
    <row r="46" spans="2:14" x14ac:dyDescent="0.25">
      <c r="B46">
        <v>146.86383000000001</v>
      </c>
      <c r="C46">
        <v>131.97790430000001</v>
      </c>
      <c r="D46">
        <v>134.44670590000001</v>
      </c>
      <c r="E46">
        <v>119.2061647</v>
      </c>
      <c r="F46">
        <v>129.98975999999999</v>
      </c>
      <c r="G46">
        <v>137.77243999999999</v>
      </c>
      <c r="H46">
        <v>97.786196079999996</v>
      </c>
      <c r="I46">
        <v>115.3967978</v>
      </c>
      <c r="K46">
        <f t="shared" si="1"/>
        <v>120.23629846999999</v>
      </c>
      <c r="L46">
        <f t="shared" si="2"/>
        <v>133.123651225</v>
      </c>
      <c r="M46">
        <f t="shared" si="3"/>
        <v>10.165705613777011</v>
      </c>
      <c r="N46">
        <f t="shared" si="4"/>
        <v>6.5451606688682906</v>
      </c>
    </row>
    <row r="47" spans="2:14" x14ac:dyDescent="0.25">
      <c r="B47">
        <v>118.70453999999999</v>
      </c>
      <c r="C47">
        <v>111.1190039</v>
      </c>
      <c r="D47">
        <v>144.74835289999999</v>
      </c>
      <c r="E47">
        <v>126.2226416</v>
      </c>
      <c r="F47">
        <v>103.412549</v>
      </c>
      <c r="G47">
        <v>147.82975999999999</v>
      </c>
      <c r="H47">
        <v>99.446901960000005</v>
      </c>
      <c r="I47">
        <v>128.70885809999999</v>
      </c>
      <c r="K47">
        <f t="shared" si="1"/>
        <v>119.84951726499999</v>
      </c>
      <c r="L47">
        <f t="shared" si="2"/>
        <v>125.19863459999999</v>
      </c>
      <c r="M47">
        <f t="shared" si="3"/>
        <v>13.114125296237168</v>
      </c>
      <c r="N47">
        <f t="shared" si="4"/>
        <v>8.3243240717759406</v>
      </c>
    </row>
    <row r="48" spans="2:14" x14ac:dyDescent="0.25">
      <c r="B48">
        <v>134.74689000000001</v>
      </c>
      <c r="C48">
        <v>131.99307450000001</v>
      </c>
      <c r="D48">
        <v>135.57923529999999</v>
      </c>
      <c r="E48">
        <v>124.8686447</v>
      </c>
      <c r="F48">
        <v>114.6572541</v>
      </c>
      <c r="G48">
        <v>129.77337180000001</v>
      </c>
      <c r="H48">
        <v>97.783309799999998</v>
      </c>
      <c r="I48">
        <v>146.679123</v>
      </c>
      <c r="K48">
        <f t="shared" si="1"/>
        <v>122.223264675</v>
      </c>
      <c r="L48">
        <f t="shared" si="2"/>
        <v>131.796961125</v>
      </c>
      <c r="M48">
        <f t="shared" si="3"/>
        <v>12.063024470230886</v>
      </c>
      <c r="N48">
        <f t="shared" si="4"/>
        <v>2.8096600672839274</v>
      </c>
    </row>
    <row r="49" spans="2:14" x14ac:dyDescent="0.25">
      <c r="B49">
        <v>152.60154</v>
      </c>
      <c r="C49">
        <v>116.209931</v>
      </c>
      <c r="D49">
        <v>107.8228824</v>
      </c>
      <c r="E49">
        <v>103.52170510000001</v>
      </c>
      <c r="F49">
        <v>135.6997561</v>
      </c>
      <c r="G49">
        <v>133.7811341</v>
      </c>
      <c r="H49">
        <v>114.57204710000001</v>
      </c>
      <c r="I49">
        <v>144.24625639999999</v>
      </c>
      <c r="K49">
        <f t="shared" si="1"/>
        <v>132.07479842499998</v>
      </c>
      <c r="L49">
        <f t="shared" si="2"/>
        <v>120.03901462500001</v>
      </c>
      <c r="M49">
        <f t="shared" si="3"/>
        <v>7.2306645826668827</v>
      </c>
      <c r="N49">
        <f t="shared" si="4"/>
        <v>12.897180314954708</v>
      </c>
    </row>
    <row r="50" spans="2:14" x14ac:dyDescent="0.25">
      <c r="B50">
        <v>156.22620000000001</v>
      </c>
      <c r="C50">
        <v>133.2841506</v>
      </c>
      <c r="D50">
        <v>141.7026176</v>
      </c>
      <c r="E50">
        <v>120.2120424</v>
      </c>
      <c r="F50">
        <v>110.11608630000001</v>
      </c>
      <c r="G50">
        <v>142.78523999999999</v>
      </c>
      <c r="H50">
        <v>95.174368630000004</v>
      </c>
      <c r="I50">
        <v>154.16869389999999</v>
      </c>
      <c r="K50">
        <f t="shared" si="1"/>
        <v>125.5610972075</v>
      </c>
      <c r="L50">
        <f t="shared" si="2"/>
        <v>137.85625265000002</v>
      </c>
      <c r="M50">
        <f t="shared" si="3"/>
        <v>15.905859573798656</v>
      </c>
      <c r="N50">
        <f t="shared" si="4"/>
        <v>8.7208037439993635</v>
      </c>
    </row>
    <row r="51" spans="2:14" x14ac:dyDescent="0.25">
      <c r="B51">
        <v>115.36973999999999</v>
      </c>
      <c r="C51">
        <v>107.6618086</v>
      </c>
      <c r="D51">
        <v>149.34399999999999</v>
      </c>
      <c r="E51">
        <v>106.8685365</v>
      </c>
      <c r="F51">
        <v>130.92824899999999</v>
      </c>
      <c r="G51">
        <v>121.5780494</v>
      </c>
      <c r="H51">
        <v>95.335686269999997</v>
      </c>
      <c r="I51">
        <v>120.4435965</v>
      </c>
      <c r="K51">
        <f t="shared" si="1"/>
        <v>117.0713952925</v>
      </c>
      <c r="L51">
        <f t="shared" si="2"/>
        <v>119.811021275</v>
      </c>
      <c r="M51">
        <f t="shared" si="3"/>
        <v>8.7947908421238363</v>
      </c>
      <c r="N51">
        <f t="shared" si="4"/>
        <v>11.580793930318178</v>
      </c>
    </row>
    <row r="52" spans="2:14" x14ac:dyDescent="0.25">
      <c r="B52">
        <v>101.59335</v>
      </c>
      <c r="C52">
        <v>101.46506669999999</v>
      </c>
      <c r="D52">
        <v>146.48673529999999</v>
      </c>
      <c r="E52">
        <v>116.49860630000001</v>
      </c>
      <c r="F52">
        <v>103.2383153</v>
      </c>
      <c r="G52">
        <v>127.60258589999999</v>
      </c>
      <c r="H52">
        <v>95.550996080000004</v>
      </c>
      <c r="I52">
        <v>146.06707660000001</v>
      </c>
      <c r="K52">
        <f t="shared" si="1"/>
        <v>118.11474346999999</v>
      </c>
      <c r="L52">
        <f t="shared" si="2"/>
        <v>116.51093957500001</v>
      </c>
      <c r="M52">
        <f t="shared" si="3"/>
        <v>13.340759984864706</v>
      </c>
      <c r="N52">
        <f t="shared" si="4"/>
        <v>12.235927294267507</v>
      </c>
    </row>
    <row r="53" spans="2:14" x14ac:dyDescent="0.25">
      <c r="B53">
        <v>136.85898</v>
      </c>
      <c r="C53">
        <v>100.962811</v>
      </c>
      <c r="D53">
        <v>95.142470590000002</v>
      </c>
      <c r="E53">
        <v>96.311116080000005</v>
      </c>
      <c r="F53">
        <v>127.7243498</v>
      </c>
      <c r="G53">
        <v>136.29597649999999</v>
      </c>
      <c r="H53">
        <v>102.440251</v>
      </c>
      <c r="I53">
        <v>144.6075812</v>
      </c>
      <c r="K53">
        <f t="shared" si="1"/>
        <v>127.767039625</v>
      </c>
      <c r="L53">
        <f t="shared" si="2"/>
        <v>107.3188444175</v>
      </c>
      <c r="M53">
        <f t="shared" si="3"/>
        <v>10.529295899397532</v>
      </c>
      <c r="N53">
        <f t="shared" si="4"/>
        <v>11.462271123492661</v>
      </c>
    </row>
    <row r="54" spans="2:14" x14ac:dyDescent="0.25">
      <c r="B54">
        <v>152.92872</v>
      </c>
      <c r="C54">
        <v>133.3911765</v>
      </c>
      <c r="D54">
        <v>104.51900000000001</v>
      </c>
      <c r="E54">
        <v>97.038637649999998</v>
      </c>
      <c r="F54">
        <v>93.91581961</v>
      </c>
      <c r="G54">
        <v>111.5440988</v>
      </c>
      <c r="H54">
        <v>94.769505879999997</v>
      </c>
      <c r="I54">
        <v>100.84587260000001</v>
      </c>
      <c r="K54">
        <f t="shared" si="1"/>
        <v>100.2688242225</v>
      </c>
      <c r="L54">
        <f t="shared" si="2"/>
        <v>121.96938353750001</v>
      </c>
      <c r="M54">
        <f t="shared" si="3"/>
        <v>4.69122077770567</v>
      </c>
      <c r="N54">
        <f t="shared" si="4"/>
        <v>14.962901697158454</v>
      </c>
    </row>
    <row r="55" spans="2:14" x14ac:dyDescent="0.25">
      <c r="B55">
        <v>102.90129</v>
      </c>
      <c r="C55">
        <v>95.626210200000003</v>
      </c>
      <c r="D55">
        <v>137.70932350000001</v>
      </c>
      <c r="E55">
        <v>129.2317137</v>
      </c>
      <c r="F55">
        <v>108.9276784</v>
      </c>
      <c r="G55">
        <v>100.2226588</v>
      </c>
      <c r="H55">
        <v>86.944000000000003</v>
      </c>
      <c r="I55">
        <v>104.3033375</v>
      </c>
      <c r="K55">
        <f t="shared" si="1"/>
        <v>100.09941867500001</v>
      </c>
      <c r="L55">
        <f t="shared" si="2"/>
        <v>116.36713435000001</v>
      </c>
      <c r="M55">
        <f t="shared" si="3"/>
        <v>5.4639356176273939</v>
      </c>
      <c r="N55">
        <f t="shared" si="4"/>
        <v>11.702332807423449</v>
      </c>
    </row>
    <row r="56" spans="2:14" x14ac:dyDescent="0.25">
      <c r="B56">
        <v>101.57901</v>
      </c>
      <c r="C56">
        <v>98.75618824</v>
      </c>
      <c r="D56">
        <v>109.9035882</v>
      </c>
      <c r="E56">
        <v>97.542185880000005</v>
      </c>
      <c r="F56">
        <v>125.80415410000001</v>
      </c>
      <c r="G56">
        <v>137.4543224</v>
      </c>
      <c r="H56">
        <v>121.2163451</v>
      </c>
      <c r="I56">
        <v>130.9859127</v>
      </c>
      <c r="K56">
        <f t="shared" si="1"/>
        <v>128.865183575</v>
      </c>
      <c r="L56">
        <f t="shared" si="2"/>
        <v>101.94524308000001</v>
      </c>
      <c r="M56">
        <f t="shared" si="3"/>
        <v>4.0296874601747223</v>
      </c>
      <c r="N56">
        <f t="shared" si="4"/>
        <v>3.2150059131950695</v>
      </c>
    </row>
    <row r="57" spans="2:14" x14ac:dyDescent="0.25">
      <c r="B57">
        <v>91.58811</v>
      </c>
      <c r="C57">
        <v>97.394774900000002</v>
      </c>
      <c r="D57">
        <v>75.084441179999999</v>
      </c>
      <c r="E57">
        <v>89.813916079999998</v>
      </c>
      <c r="F57">
        <v>96.654827060000002</v>
      </c>
      <c r="G57">
        <v>107.3840376</v>
      </c>
      <c r="H57">
        <v>86.239215689999995</v>
      </c>
      <c r="I57">
        <v>111.60697639999999</v>
      </c>
      <c r="K57">
        <f t="shared" si="1"/>
        <v>100.4712641875</v>
      </c>
      <c r="L57">
        <f t="shared" si="2"/>
        <v>88.47031054</v>
      </c>
      <c r="M57">
        <f t="shared" si="3"/>
        <v>6.5735743660638102</v>
      </c>
      <c r="N57">
        <f t="shared" si="4"/>
        <v>5.4808100775523245</v>
      </c>
    </row>
    <row r="58" spans="2:14" x14ac:dyDescent="0.25">
      <c r="B58">
        <v>139.82561999999999</v>
      </c>
      <c r="C58">
        <v>113.0298227</v>
      </c>
      <c r="D58">
        <v>90.232441179999995</v>
      </c>
      <c r="E58">
        <v>105.14050589999999</v>
      </c>
      <c r="F58">
        <v>122.0883039</v>
      </c>
      <c r="G58">
        <v>98.565296470000007</v>
      </c>
      <c r="H58">
        <v>105.9024627</v>
      </c>
      <c r="I58">
        <v>100.8155799</v>
      </c>
      <c r="K58">
        <f t="shared" si="1"/>
        <v>106.8429107425</v>
      </c>
      <c r="L58">
        <f t="shared" si="2"/>
        <v>112.05709744499998</v>
      </c>
      <c r="M58">
        <f t="shared" si="3"/>
        <v>6.1296553299570444</v>
      </c>
      <c r="N58">
        <f t="shared" si="4"/>
        <v>12.000888388388567</v>
      </c>
    </row>
    <row r="59" spans="2:14" x14ac:dyDescent="0.25">
      <c r="B59">
        <v>145.78026</v>
      </c>
      <c r="C59">
        <v>106.00214750000001</v>
      </c>
      <c r="D59">
        <v>121.2827941</v>
      </c>
      <c r="E59">
        <v>85.202439220000002</v>
      </c>
      <c r="F59">
        <v>89.047281960000007</v>
      </c>
      <c r="G59">
        <v>133.67588000000001</v>
      </c>
      <c r="H59">
        <v>87.475043139999997</v>
      </c>
      <c r="I59">
        <v>89.026854349999994</v>
      </c>
      <c r="K59">
        <f t="shared" si="1"/>
        <v>99.806264862500001</v>
      </c>
      <c r="L59">
        <f t="shared" si="2"/>
        <v>114.566910205</v>
      </c>
      <c r="M59">
        <f t="shared" si="3"/>
        <v>13.043351915929785</v>
      </c>
      <c r="N59">
        <f t="shared" si="4"/>
        <v>14.738474285345122</v>
      </c>
    </row>
    <row r="60" spans="2:14" x14ac:dyDescent="0.25">
      <c r="B60">
        <v>104.38386</v>
      </c>
      <c r="C60">
        <v>110.7153694</v>
      </c>
      <c r="D60">
        <v>110.9558529</v>
      </c>
      <c r="E60">
        <v>108.5591318</v>
      </c>
      <c r="F60">
        <v>114.7819502</v>
      </c>
      <c r="G60">
        <v>140.3892635</v>
      </c>
      <c r="H60">
        <v>107.15814899999999</v>
      </c>
      <c r="I60">
        <v>100.4001485</v>
      </c>
      <c r="K60">
        <f t="shared" si="1"/>
        <v>115.6823778</v>
      </c>
      <c r="L60">
        <f t="shared" si="2"/>
        <v>108.65355352499999</v>
      </c>
      <c r="M60">
        <f t="shared" si="3"/>
        <v>10.096478923467606</v>
      </c>
      <c r="N60">
        <f t="shared" si="4"/>
        <v>1.7572347397135808</v>
      </c>
    </row>
    <row r="61" spans="2:14" x14ac:dyDescent="0.25">
      <c r="B61">
        <v>106.42655999999999</v>
      </c>
      <c r="C61">
        <v>123.36206749999999</v>
      </c>
      <c r="D61">
        <v>103.38526469999999</v>
      </c>
      <c r="E61">
        <v>109.06532079999999</v>
      </c>
      <c r="F61">
        <v>104.6651482</v>
      </c>
      <c r="G61">
        <v>104.3808847</v>
      </c>
      <c r="H61">
        <v>103.9004863</v>
      </c>
      <c r="I61">
        <v>88.645516740000005</v>
      </c>
      <c r="K61">
        <f t="shared" si="1"/>
        <v>100.398008985</v>
      </c>
      <c r="L61">
        <f t="shared" si="2"/>
        <v>110.55980324999999</v>
      </c>
      <c r="M61">
        <f t="shared" si="3"/>
        <v>4.5272041574881534</v>
      </c>
      <c r="N61">
        <f t="shared" si="4"/>
        <v>5.1065225272226629</v>
      </c>
    </row>
    <row r="62" spans="2:14" x14ac:dyDescent="0.25">
      <c r="B62">
        <v>143.84927999999999</v>
      </c>
      <c r="C62">
        <v>98.074065880000006</v>
      </c>
      <c r="D62">
        <v>76.842147060000002</v>
      </c>
      <c r="E62">
        <v>82.137185099999996</v>
      </c>
      <c r="F62">
        <v>87.905592549999994</v>
      </c>
      <c r="G62">
        <v>126.3141176</v>
      </c>
      <c r="H62">
        <v>131.67303530000001</v>
      </c>
      <c r="I62">
        <v>122.6960022</v>
      </c>
      <c r="K62">
        <f t="shared" si="1"/>
        <v>117.1471869125</v>
      </c>
      <c r="L62">
        <f t="shared" si="2"/>
        <v>100.22566951</v>
      </c>
      <c r="M62">
        <f t="shared" si="3"/>
        <v>11.454708306882393</v>
      </c>
      <c r="N62">
        <f t="shared" si="4"/>
        <v>17.580390530311291</v>
      </c>
    </row>
    <row r="63" spans="2:14" x14ac:dyDescent="0.25">
      <c r="B63">
        <v>122.15487</v>
      </c>
      <c r="C63">
        <v>123.6766776</v>
      </c>
      <c r="D63">
        <v>80.350029410000005</v>
      </c>
      <c r="E63">
        <v>112.599851</v>
      </c>
      <c r="F63">
        <v>79.97956902</v>
      </c>
      <c r="G63">
        <v>93.564456469999996</v>
      </c>
      <c r="H63">
        <v>130.54287059999999</v>
      </c>
      <c r="I63">
        <v>85.059854740000006</v>
      </c>
      <c r="K63">
        <f t="shared" si="1"/>
        <v>97.286687707499993</v>
      </c>
      <c r="L63">
        <f t="shared" si="2"/>
        <v>109.6953570025</v>
      </c>
      <c r="M63">
        <f t="shared" si="3"/>
        <v>13.202947935312634</v>
      </c>
      <c r="N63">
        <f t="shared" si="4"/>
        <v>11.644269581012329</v>
      </c>
    </row>
    <row r="64" spans="2:14" x14ac:dyDescent="0.25">
      <c r="B64">
        <v>96.678780000000003</v>
      </c>
      <c r="C64">
        <v>91.791429019999995</v>
      </c>
      <c r="D64">
        <v>81.649382349999996</v>
      </c>
      <c r="E64">
        <v>87.445074509999998</v>
      </c>
      <c r="F64">
        <v>81.084732549999998</v>
      </c>
      <c r="G64">
        <v>103.42796939999999</v>
      </c>
      <c r="H64">
        <v>129.69838429999999</v>
      </c>
      <c r="I64">
        <v>75.345377749999997</v>
      </c>
      <c r="K64">
        <f t="shared" si="1"/>
        <v>97.389116000000001</v>
      </c>
      <c r="L64">
        <f t="shared" si="2"/>
        <v>89.391166469999987</v>
      </c>
      <c r="M64">
        <f t="shared" si="3"/>
        <v>14.267740941591189</v>
      </c>
      <c r="N64">
        <f t="shared" si="4"/>
        <v>3.6907251101621465</v>
      </c>
    </row>
    <row r="65" spans="2:14" x14ac:dyDescent="0.25">
      <c r="B65">
        <v>101.0232</v>
      </c>
      <c r="C65">
        <v>87.574293330000003</v>
      </c>
      <c r="D65">
        <v>73.567176470000007</v>
      </c>
      <c r="E65">
        <v>78.19342039</v>
      </c>
      <c r="F65">
        <v>100.2393514</v>
      </c>
      <c r="G65">
        <v>109.1350918</v>
      </c>
      <c r="H65">
        <v>97.95940392</v>
      </c>
      <c r="I65">
        <v>83.823207080000003</v>
      </c>
      <c r="K65">
        <f t="shared" si="1"/>
        <v>97.789263549999987</v>
      </c>
      <c r="L65">
        <f t="shared" si="2"/>
        <v>85.089522547499996</v>
      </c>
      <c r="M65">
        <f t="shared" si="3"/>
        <v>6.0535612128541345</v>
      </c>
      <c r="N65">
        <f t="shared" si="4"/>
        <v>6.9950525937045596</v>
      </c>
    </row>
    <row r="66" spans="2:14" x14ac:dyDescent="0.25">
      <c r="B66">
        <v>88.805430000000001</v>
      </c>
      <c r="C66">
        <v>117.5485443</v>
      </c>
      <c r="D66">
        <v>131.44958819999999</v>
      </c>
      <c r="E66">
        <v>108.8580047</v>
      </c>
      <c r="F66">
        <v>82.226545880000003</v>
      </c>
      <c r="G66">
        <v>94.086077649999993</v>
      </c>
      <c r="H66">
        <v>94.014305879999995</v>
      </c>
      <c r="I66">
        <v>78.590850779999997</v>
      </c>
      <c r="K66">
        <f t="shared" si="1"/>
        <v>87.229445047499993</v>
      </c>
      <c r="L66">
        <f t="shared" si="2"/>
        <v>111.66539179999999</v>
      </c>
      <c r="M66">
        <f t="shared" si="3"/>
        <v>4.6272388954575217</v>
      </c>
      <c r="N66">
        <f t="shared" si="4"/>
        <v>10.309031565459332</v>
      </c>
    </row>
    <row r="67" spans="2:14" x14ac:dyDescent="0.25">
      <c r="B67">
        <v>115.07382</v>
      </c>
      <c r="C67">
        <v>87.268505099999999</v>
      </c>
      <c r="D67">
        <v>58.529794119999998</v>
      </c>
      <c r="E67">
        <v>83.147415690000003</v>
      </c>
      <c r="F67">
        <v>80.195874119999999</v>
      </c>
      <c r="G67">
        <v>87.173625880000003</v>
      </c>
      <c r="H67">
        <v>100.9989961</v>
      </c>
      <c r="I67">
        <v>77.862528490000003</v>
      </c>
      <c r="K67">
        <f t="shared" ref="K67:K85" si="6">AVERAGE(F67:I67)</f>
        <v>86.557756147500001</v>
      </c>
      <c r="L67">
        <f t="shared" ref="L67:L85" si="7">AVERAGE(B67:E67)</f>
        <v>86.004883727500001</v>
      </c>
      <c r="M67">
        <f t="shared" ref="M67:M85" si="8">STDEV(F67:I67)/SQRT(3)</f>
        <v>6.00933749205418</v>
      </c>
      <c r="N67">
        <f t="shared" ref="N67:N85" si="9">STDEV(B67:E67)/SQRT(3)</f>
        <v>13.373462393499853</v>
      </c>
    </row>
    <row r="68" spans="2:14" x14ac:dyDescent="0.25">
      <c r="B68">
        <v>85.855320000000006</v>
      </c>
      <c r="C68">
        <v>90.805753730000006</v>
      </c>
      <c r="D68">
        <v>73.304441179999998</v>
      </c>
      <c r="E68">
        <v>89.20630353</v>
      </c>
      <c r="F68">
        <v>103.8726388</v>
      </c>
      <c r="G68">
        <v>98.218181180000002</v>
      </c>
      <c r="H68">
        <v>120.98851759999999</v>
      </c>
      <c r="I68">
        <v>100.13626739999999</v>
      </c>
      <c r="K68">
        <f t="shared" si="6"/>
        <v>105.80390124500001</v>
      </c>
      <c r="L68">
        <f t="shared" si="7"/>
        <v>84.792954609999995</v>
      </c>
      <c r="M68">
        <f t="shared" si="8"/>
        <v>5.9996997219817763</v>
      </c>
      <c r="N68">
        <f t="shared" si="9"/>
        <v>4.5794949139288077</v>
      </c>
    </row>
    <row r="69" spans="2:14" x14ac:dyDescent="0.25">
      <c r="B69">
        <v>118.38075000000001</v>
      </c>
      <c r="C69">
        <v>94.054261960000005</v>
      </c>
      <c r="D69">
        <v>81.070999999999998</v>
      </c>
      <c r="E69">
        <v>106.92788160000001</v>
      </c>
      <c r="F69">
        <v>93.603506269999997</v>
      </c>
      <c r="G69">
        <v>83.41118118</v>
      </c>
      <c r="H69">
        <v>95.175058820000004</v>
      </c>
      <c r="I69">
        <v>78.141066480000006</v>
      </c>
      <c r="K69">
        <f t="shared" si="6"/>
        <v>87.582703187500002</v>
      </c>
      <c r="L69">
        <f t="shared" si="7"/>
        <v>100.10847339</v>
      </c>
      <c r="M69">
        <f t="shared" si="8"/>
        <v>4.7192282017774456</v>
      </c>
      <c r="N69">
        <f t="shared" si="9"/>
        <v>9.3062660489292117</v>
      </c>
    </row>
    <row r="70" spans="2:14" x14ac:dyDescent="0.25">
      <c r="B70">
        <v>103.51638</v>
      </c>
      <c r="C70">
        <v>93.645739610000007</v>
      </c>
      <c r="D70">
        <v>70.033088239999998</v>
      </c>
      <c r="E70">
        <v>89.081896470000004</v>
      </c>
      <c r="F70">
        <v>78.105038429999993</v>
      </c>
      <c r="G70">
        <v>82.009414120000002</v>
      </c>
      <c r="H70">
        <v>88.353035289999994</v>
      </c>
      <c r="I70">
        <v>80.060683670000003</v>
      </c>
      <c r="K70">
        <f t="shared" si="6"/>
        <v>82.132042877499998</v>
      </c>
      <c r="L70">
        <f t="shared" si="7"/>
        <v>89.069276079999995</v>
      </c>
      <c r="M70">
        <f t="shared" si="8"/>
        <v>2.5652177337785651</v>
      </c>
      <c r="N70">
        <f t="shared" si="9"/>
        <v>8.1106201767991237</v>
      </c>
    </row>
    <row r="71" spans="2:14" x14ac:dyDescent="0.25">
      <c r="B71">
        <v>92.420609999999996</v>
      </c>
      <c r="C71">
        <v>85.659570200000005</v>
      </c>
      <c r="D71">
        <v>79.679852940000004</v>
      </c>
      <c r="E71">
        <v>90.001150589999995</v>
      </c>
      <c r="F71">
        <v>82.327634900000007</v>
      </c>
      <c r="G71">
        <v>114.0384165</v>
      </c>
      <c r="H71">
        <v>87.670243139999997</v>
      </c>
      <c r="I71">
        <v>77.746943709999996</v>
      </c>
      <c r="K71">
        <f t="shared" si="6"/>
        <v>90.445809562499988</v>
      </c>
      <c r="L71">
        <f t="shared" si="7"/>
        <v>86.940295932500007</v>
      </c>
      <c r="M71">
        <f t="shared" si="8"/>
        <v>9.3777563347395994</v>
      </c>
      <c r="N71">
        <f t="shared" si="9"/>
        <v>3.2276059989824541</v>
      </c>
    </row>
    <row r="72" spans="2:14" x14ac:dyDescent="0.25">
      <c r="B72">
        <v>88.495109999999997</v>
      </c>
      <c r="C72">
        <v>110.7435639</v>
      </c>
      <c r="D72">
        <v>116.1370294</v>
      </c>
      <c r="E72">
        <v>89.40740941</v>
      </c>
      <c r="F72">
        <v>78.189614899999995</v>
      </c>
      <c r="G72">
        <v>87.55129882</v>
      </c>
      <c r="H72">
        <v>111.6686431</v>
      </c>
      <c r="I72">
        <v>111.7312862</v>
      </c>
      <c r="K72">
        <f t="shared" si="6"/>
        <v>97.285210754999994</v>
      </c>
      <c r="L72">
        <f t="shared" si="7"/>
        <v>101.1957781775</v>
      </c>
      <c r="M72">
        <f t="shared" si="8"/>
        <v>9.8599247484262644</v>
      </c>
      <c r="N72">
        <f t="shared" si="9"/>
        <v>8.2642053503189636</v>
      </c>
    </row>
    <row r="73" spans="2:14" x14ac:dyDescent="0.25">
      <c r="B73">
        <v>117.42102</v>
      </c>
      <c r="C73">
        <v>80.778462750000003</v>
      </c>
      <c r="D73">
        <v>60.629529410000004</v>
      </c>
      <c r="E73">
        <v>111.81460939999999</v>
      </c>
      <c r="F73">
        <v>75.554422750000001</v>
      </c>
      <c r="G73">
        <v>84.606569410000006</v>
      </c>
      <c r="H73">
        <v>91.626447060000004</v>
      </c>
      <c r="I73">
        <v>87.109655970000006</v>
      </c>
      <c r="K73">
        <f t="shared" si="6"/>
        <v>84.724273797500004</v>
      </c>
      <c r="L73">
        <f t="shared" si="7"/>
        <v>92.660905390000011</v>
      </c>
      <c r="M73">
        <f t="shared" si="8"/>
        <v>3.9076856806757454</v>
      </c>
      <c r="N73">
        <f t="shared" si="9"/>
        <v>15.445708296654308</v>
      </c>
    </row>
    <row r="74" spans="2:14" x14ac:dyDescent="0.25">
      <c r="B74">
        <v>121.58784</v>
      </c>
      <c r="C74">
        <v>82.712945880000007</v>
      </c>
      <c r="D74">
        <v>82.062617650000007</v>
      </c>
      <c r="E74">
        <v>90.048568630000005</v>
      </c>
      <c r="F74">
        <v>78.651904310000006</v>
      </c>
      <c r="G74">
        <v>77.420261179999997</v>
      </c>
      <c r="H74">
        <v>102.9153882</v>
      </c>
      <c r="I74">
        <v>79.198750669999995</v>
      </c>
      <c r="K74">
        <f t="shared" si="6"/>
        <v>84.546576090000002</v>
      </c>
      <c r="L74">
        <f t="shared" si="7"/>
        <v>94.102993040000001</v>
      </c>
      <c r="M74">
        <f t="shared" si="8"/>
        <v>7.0831883486785241</v>
      </c>
      <c r="N74">
        <f t="shared" si="9"/>
        <v>10.783521294344167</v>
      </c>
    </row>
    <row r="75" spans="2:14" x14ac:dyDescent="0.25">
      <c r="B75">
        <v>102.08136</v>
      </c>
      <c r="C75">
        <v>110.62735840000001</v>
      </c>
      <c r="D75">
        <v>72.718764710000002</v>
      </c>
      <c r="E75">
        <v>88.789146669999994</v>
      </c>
      <c r="F75">
        <v>81.080147449999998</v>
      </c>
      <c r="G75">
        <v>83.129769409999994</v>
      </c>
      <c r="H75">
        <v>118.419702</v>
      </c>
      <c r="I75">
        <v>109.4420511</v>
      </c>
      <c r="K75">
        <f t="shared" si="6"/>
        <v>98.017917490000002</v>
      </c>
      <c r="L75">
        <f t="shared" si="7"/>
        <v>93.554157445000001</v>
      </c>
      <c r="M75">
        <f t="shared" si="8"/>
        <v>10.828402196238549</v>
      </c>
      <c r="N75">
        <f t="shared" si="9"/>
        <v>9.551185455053135</v>
      </c>
    </row>
    <row r="76" spans="2:14" x14ac:dyDescent="0.25">
      <c r="B76">
        <v>99.809910000000002</v>
      </c>
      <c r="C76">
        <v>85.252746669999993</v>
      </c>
      <c r="D76">
        <v>88.869882349999997</v>
      </c>
      <c r="E76">
        <v>110.4911702</v>
      </c>
      <c r="F76">
        <v>91.285491370000003</v>
      </c>
      <c r="G76">
        <v>114.8599859</v>
      </c>
      <c r="H76">
        <v>90.742839219999993</v>
      </c>
      <c r="I76">
        <v>87.362825209999997</v>
      </c>
      <c r="K76">
        <f t="shared" si="6"/>
        <v>96.062785425000001</v>
      </c>
      <c r="L76">
        <f t="shared" si="7"/>
        <v>96.105927304999994</v>
      </c>
      <c r="M76">
        <f t="shared" si="8"/>
        <v>7.3040964119227025</v>
      </c>
      <c r="N76">
        <f t="shared" si="9"/>
        <v>6.5896094762026074</v>
      </c>
    </row>
    <row r="77" spans="2:14" x14ac:dyDescent="0.25">
      <c r="B77">
        <v>98.992620000000002</v>
      </c>
      <c r="C77">
        <v>106.9206149</v>
      </c>
      <c r="D77">
        <v>72.547647060000003</v>
      </c>
      <c r="E77">
        <v>90.604323140000005</v>
      </c>
      <c r="F77">
        <v>108.7919843</v>
      </c>
      <c r="G77">
        <v>84.243854119999995</v>
      </c>
      <c r="H77">
        <v>87.811356860000004</v>
      </c>
      <c r="I77">
        <v>115.297972</v>
      </c>
      <c r="K77">
        <f t="shared" si="6"/>
        <v>99.036291820000002</v>
      </c>
      <c r="L77">
        <f t="shared" si="7"/>
        <v>92.266301275000018</v>
      </c>
      <c r="M77">
        <f t="shared" si="8"/>
        <v>8.8470406603033283</v>
      </c>
      <c r="N77">
        <f t="shared" si="9"/>
        <v>8.5086868472565413</v>
      </c>
    </row>
    <row r="78" spans="2:14" x14ac:dyDescent="0.25">
      <c r="B78">
        <v>108.34515</v>
      </c>
      <c r="C78">
        <v>83.193861960000007</v>
      </c>
      <c r="D78">
        <v>67.829882350000005</v>
      </c>
      <c r="E78">
        <v>114.8528463</v>
      </c>
      <c r="F78">
        <v>75.53152824</v>
      </c>
      <c r="G78">
        <v>83.795430589999995</v>
      </c>
      <c r="H78">
        <v>113.7397333</v>
      </c>
      <c r="I78">
        <v>88.381578009999998</v>
      </c>
      <c r="K78">
        <f t="shared" si="6"/>
        <v>90.362067534999994</v>
      </c>
      <c r="L78">
        <f t="shared" si="7"/>
        <v>93.55543515250001</v>
      </c>
      <c r="M78">
        <f t="shared" si="8"/>
        <v>9.5073259000430763</v>
      </c>
      <c r="N78">
        <f t="shared" si="9"/>
        <v>12.655616464522152</v>
      </c>
    </row>
    <row r="79" spans="2:14" x14ac:dyDescent="0.25">
      <c r="B79">
        <v>104.27670000000001</v>
      </c>
      <c r="C79">
        <v>120.5013976</v>
      </c>
      <c r="D79">
        <v>72.715823529999994</v>
      </c>
      <c r="E79">
        <v>122.3614376</v>
      </c>
      <c r="F79">
        <v>73.439329409999999</v>
      </c>
      <c r="G79">
        <v>98.628828240000004</v>
      </c>
      <c r="H79">
        <v>96.401631370000004</v>
      </c>
      <c r="I79">
        <v>115.3508116</v>
      </c>
      <c r="K79">
        <f t="shared" si="6"/>
        <v>95.955150154999998</v>
      </c>
      <c r="L79">
        <f t="shared" si="7"/>
        <v>104.96383968249999</v>
      </c>
      <c r="M79">
        <f t="shared" si="8"/>
        <v>9.9470920747254556</v>
      </c>
      <c r="N79">
        <f t="shared" si="9"/>
        <v>13.268587909687069</v>
      </c>
    </row>
    <row r="80" spans="2:14" x14ac:dyDescent="0.25">
      <c r="B80">
        <v>120.74478000000001</v>
      </c>
      <c r="C80">
        <v>85.201543529999995</v>
      </c>
      <c r="D80">
        <v>102.47611759999999</v>
      </c>
      <c r="E80">
        <v>91.674827449999995</v>
      </c>
      <c r="F80">
        <v>102.7310114</v>
      </c>
      <c r="G80">
        <v>86.21324706</v>
      </c>
      <c r="H80">
        <v>103.9960471</v>
      </c>
      <c r="I80">
        <v>89.735135040000003</v>
      </c>
      <c r="K80">
        <f t="shared" si="6"/>
        <v>95.66886015</v>
      </c>
      <c r="L80">
        <f t="shared" si="7"/>
        <v>100.024317145</v>
      </c>
      <c r="M80">
        <f t="shared" si="8"/>
        <v>5.2050588145567112</v>
      </c>
      <c r="N80">
        <f t="shared" si="9"/>
        <v>8.9738973460997578</v>
      </c>
    </row>
    <row r="81" spans="2:14" x14ac:dyDescent="0.25">
      <c r="B81">
        <v>103.69587</v>
      </c>
      <c r="C81">
        <v>124.7906886</v>
      </c>
      <c r="D81">
        <v>75.086558819999993</v>
      </c>
      <c r="E81">
        <v>129.00669569999999</v>
      </c>
      <c r="F81">
        <v>85.403647059999997</v>
      </c>
      <c r="G81">
        <v>127.06579290000001</v>
      </c>
      <c r="H81">
        <v>100.14600780000001</v>
      </c>
      <c r="I81">
        <v>127.6870242</v>
      </c>
      <c r="K81">
        <f t="shared" si="6"/>
        <v>110.07561799</v>
      </c>
      <c r="L81">
        <f t="shared" si="7"/>
        <v>108.14495328000001</v>
      </c>
      <c r="M81">
        <f t="shared" si="8"/>
        <v>12.046811382003551</v>
      </c>
      <c r="N81">
        <f t="shared" si="9"/>
        <v>14.239790055596734</v>
      </c>
    </row>
    <row r="82" spans="2:14" x14ac:dyDescent="0.25">
      <c r="B82">
        <v>144.15321</v>
      </c>
      <c r="C82">
        <v>128.090102</v>
      </c>
      <c r="D82">
        <v>107.01947060000001</v>
      </c>
      <c r="E82">
        <v>120.58305799999999</v>
      </c>
      <c r="F82">
        <v>123.9315443</v>
      </c>
      <c r="G82">
        <v>120.8310541</v>
      </c>
      <c r="H82">
        <v>128.46001570000001</v>
      </c>
      <c r="I82">
        <v>127.66983329999999</v>
      </c>
      <c r="K82">
        <f t="shared" si="6"/>
        <v>125.22311185</v>
      </c>
      <c r="L82">
        <f t="shared" si="7"/>
        <v>124.96146015000001</v>
      </c>
      <c r="M82">
        <f t="shared" si="8"/>
        <v>2.0391259130536796</v>
      </c>
      <c r="N82">
        <f t="shared" si="9"/>
        <v>8.9392831960333847</v>
      </c>
    </row>
    <row r="83" spans="2:14" x14ac:dyDescent="0.25">
      <c r="B83">
        <v>105.44481</v>
      </c>
      <c r="C83">
        <v>95.052991370000001</v>
      </c>
      <c r="D83">
        <v>110.6168235</v>
      </c>
      <c r="E83">
        <v>123.7027239</v>
      </c>
      <c r="F83">
        <v>98.129679609999997</v>
      </c>
      <c r="G83">
        <v>116.71696710000001</v>
      </c>
      <c r="H83">
        <v>101.71228240000001</v>
      </c>
      <c r="I83">
        <v>139.4618127</v>
      </c>
      <c r="K83">
        <f t="shared" si="6"/>
        <v>114.0051854525</v>
      </c>
      <c r="L83">
        <f t="shared" si="7"/>
        <v>108.70433719249999</v>
      </c>
      <c r="M83">
        <f t="shared" si="8"/>
        <v>10.845074569362492</v>
      </c>
      <c r="N83">
        <f t="shared" si="9"/>
        <v>6.8766349004616325</v>
      </c>
    </row>
    <row r="84" spans="2:14" x14ac:dyDescent="0.25">
      <c r="B84">
        <v>128.62853999999999</v>
      </c>
      <c r="C84">
        <v>131.361142</v>
      </c>
      <c r="D84">
        <v>125.2689706</v>
      </c>
      <c r="E84">
        <v>100.56893100000001</v>
      </c>
      <c r="F84">
        <v>110.9550043</v>
      </c>
      <c r="G84">
        <v>112.98823059999999</v>
      </c>
      <c r="H84">
        <v>114.346102</v>
      </c>
      <c r="I84">
        <v>146.81005569999999</v>
      </c>
      <c r="K84">
        <f t="shared" si="6"/>
        <v>121.27484815</v>
      </c>
      <c r="L84">
        <f t="shared" si="7"/>
        <v>121.45689590000001</v>
      </c>
      <c r="M84">
        <f t="shared" si="8"/>
        <v>9.8613812157496721</v>
      </c>
      <c r="N84">
        <f t="shared" si="9"/>
        <v>8.1674527586868351</v>
      </c>
    </row>
    <row r="85" spans="2:14" x14ac:dyDescent="0.25">
      <c r="B85">
        <v>110.41485</v>
      </c>
      <c r="C85">
        <v>97.082519219999995</v>
      </c>
      <c r="D85">
        <v>120.7369412</v>
      </c>
      <c r="E85">
        <v>125.421091</v>
      </c>
      <c r="F85">
        <v>125.58314</v>
      </c>
      <c r="G85">
        <v>102.5385247</v>
      </c>
      <c r="H85">
        <v>122.5875451</v>
      </c>
      <c r="I85">
        <v>143.45933550000001</v>
      </c>
      <c r="K85">
        <f t="shared" si="6"/>
        <v>123.542136325</v>
      </c>
      <c r="L85">
        <f t="shared" si="7"/>
        <v>113.41385035499999</v>
      </c>
      <c r="M85">
        <f t="shared" si="8"/>
        <v>9.6777147479182197</v>
      </c>
      <c r="N85">
        <f t="shared" si="9"/>
        <v>7.2534119726234412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35BB2-F13E-4674-8B0D-0C9E8A961DC4}">
  <dimension ref="A1:I3"/>
  <sheetViews>
    <sheetView workbookViewId="0">
      <selection activeCell="J11" sqref="J11"/>
    </sheetView>
  </sheetViews>
  <sheetFormatPr defaultRowHeight="15" x14ac:dyDescent="0.25"/>
  <cols>
    <col min="1" max="1" width="16.28515625" customWidth="1"/>
  </cols>
  <sheetData>
    <row r="1" spans="1:9" x14ac:dyDescent="0.25">
      <c r="A1" t="s">
        <v>34</v>
      </c>
      <c r="B1">
        <v>1</v>
      </c>
      <c r="C1">
        <v>2</v>
      </c>
      <c r="D1">
        <v>3</v>
      </c>
      <c r="E1">
        <v>4</v>
      </c>
      <c r="F1" t="s">
        <v>2</v>
      </c>
      <c r="G1" t="s">
        <v>3</v>
      </c>
      <c r="I1" t="s">
        <v>4</v>
      </c>
    </row>
    <row r="2" spans="1:9" x14ac:dyDescent="0.25">
      <c r="A2" t="s">
        <v>0</v>
      </c>
      <c r="B2">
        <v>4.4400000000000004</v>
      </c>
      <c r="C2">
        <v>5.57</v>
      </c>
      <c r="D2">
        <v>4.4800000000000004</v>
      </c>
      <c r="E2">
        <v>5.64</v>
      </c>
      <c r="F2">
        <f>AVERAGE(B2:E2)</f>
        <v>5.0325000000000006</v>
      </c>
      <c r="I2">
        <f>TTEST(B2:E2,B3:E3,2,2)</f>
        <v>0.62938125597409467</v>
      </c>
    </row>
    <row r="3" spans="1:9" x14ac:dyDescent="0.25">
      <c r="A3" t="s">
        <v>1</v>
      </c>
      <c r="B3">
        <v>6.26</v>
      </c>
      <c r="C3">
        <v>4.17</v>
      </c>
      <c r="D3">
        <v>4.5999999999999996</v>
      </c>
      <c r="E3">
        <v>3.81</v>
      </c>
      <c r="F3">
        <f>AVERAGE(B3:E3)</f>
        <v>4.71</v>
      </c>
      <c r="G3">
        <f>STDEV(B3:E3)/SQRT(3)</f>
        <v>0.62505110902140415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A924-194A-4911-9FA1-8D4F55A57A82}">
  <dimension ref="A1:Q85"/>
  <sheetViews>
    <sheetView workbookViewId="0">
      <selection activeCell="I15" sqref="I15"/>
    </sheetView>
  </sheetViews>
  <sheetFormatPr defaultRowHeight="15" x14ac:dyDescent="0.25"/>
  <cols>
    <col min="1" max="1" width="15" customWidth="1"/>
  </cols>
  <sheetData>
    <row r="1" spans="1:17" x14ac:dyDescent="0.25">
      <c r="A1" t="s">
        <v>26</v>
      </c>
      <c r="B1">
        <v>1</v>
      </c>
      <c r="C1">
        <v>2</v>
      </c>
      <c r="D1">
        <v>3</v>
      </c>
      <c r="E1">
        <v>4</v>
      </c>
      <c r="F1" t="s">
        <v>2</v>
      </c>
      <c r="G1" t="s">
        <v>3</v>
      </c>
      <c r="H1" t="s">
        <v>4</v>
      </c>
      <c r="J1" t="s">
        <v>6</v>
      </c>
      <c r="K1" t="s">
        <v>7</v>
      </c>
      <c r="L1" t="s">
        <v>9</v>
      </c>
      <c r="M1" t="s">
        <v>11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25">
      <c r="A2" t="s">
        <v>0</v>
      </c>
      <c r="B2">
        <f>AVERAGE(J2:J85)</f>
        <v>704.16666666666663</v>
      </c>
      <c r="C2">
        <f t="shared" ref="C2:E2" si="0">AVERAGE(K2:K85)</f>
        <v>742.78571428571433</v>
      </c>
      <c r="D2">
        <f t="shared" si="0"/>
        <v>771.65476190476193</v>
      </c>
      <c r="E2">
        <f t="shared" si="0"/>
        <v>676.58333333333337</v>
      </c>
      <c r="F2">
        <f>AVERAGE(B2:E2)</f>
        <v>723.79761904761915</v>
      </c>
      <c r="G2">
        <f>STDEV(B2:E2)/SQRT(3)</f>
        <v>24.187730935132702</v>
      </c>
      <c r="H2">
        <f>TTEST(B2:E2,B3:E3,2,2)</f>
        <v>0.47500031768278983</v>
      </c>
      <c r="J2">
        <v>1462</v>
      </c>
      <c r="K2">
        <v>1676</v>
      </c>
      <c r="L2">
        <v>1776</v>
      </c>
      <c r="M2">
        <v>1988</v>
      </c>
      <c r="N2">
        <v>753</v>
      </c>
      <c r="O2">
        <v>52</v>
      </c>
      <c r="P2">
        <v>1392</v>
      </c>
      <c r="Q2">
        <v>1958</v>
      </c>
    </row>
    <row r="3" spans="1:17" x14ac:dyDescent="0.25">
      <c r="A3" t="s">
        <v>1</v>
      </c>
      <c r="B3">
        <f>AVERAGE(N2:N85)</f>
        <v>456.48809523809524</v>
      </c>
      <c r="C3">
        <f t="shared" ref="C3:E3" si="1">AVERAGE(O2:O85)</f>
        <v>645.42857142857144</v>
      </c>
      <c r="D3">
        <f t="shared" si="1"/>
        <v>771.59523809523807</v>
      </c>
      <c r="E3">
        <f t="shared" si="1"/>
        <v>782.05952380952385</v>
      </c>
      <c r="F3">
        <f>AVERAGE(B3:E3)</f>
        <v>663.89285714285711</v>
      </c>
      <c r="G3">
        <f>STDEV(B3:E3)/SQRT(3)</f>
        <v>87.509256070196429</v>
      </c>
      <c r="J3">
        <v>489</v>
      </c>
      <c r="K3">
        <v>296</v>
      </c>
      <c r="L3">
        <v>1174</v>
      </c>
      <c r="M3">
        <v>403</v>
      </c>
      <c r="N3">
        <v>317</v>
      </c>
      <c r="O3">
        <v>709</v>
      </c>
      <c r="P3">
        <v>411</v>
      </c>
      <c r="Q3">
        <v>871</v>
      </c>
    </row>
    <row r="4" spans="1:17" x14ac:dyDescent="0.25">
      <c r="J4">
        <v>165</v>
      </c>
      <c r="K4">
        <v>689</v>
      </c>
      <c r="L4">
        <v>450</v>
      </c>
      <c r="M4">
        <v>421</v>
      </c>
      <c r="N4">
        <v>239</v>
      </c>
      <c r="O4">
        <v>683</v>
      </c>
      <c r="P4">
        <v>40</v>
      </c>
      <c r="Q4">
        <v>77</v>
      </c>
    </row>
    <row r="5" spans="1:17" x14ac:dyDescent="0.25">
      <c r="J5">
        <v>829</v>
      </c>
      <c r="K5">
        <v>849</v>
      </c>
      <c r="L5">
        <v>96</v>
      </c>
      <c r="M5">
        <v>756</v>
      </c>
      <c r="N5">
        <v>876</v>
      </c>
      <c r="O5">
        <v>303</v>
      </c>
      <c r="P5">
        <v>244</v>
      </c>
      <c r="Q5">
        <v>748</v>
      </c>
    </row>
    <row r="6" spans="1:17" x14ac:dyDescent="0.25">
      <c r="J6">
        <v>45</v>
      </c>
      <c r="K6">
        <v>13</v>
      </c>
      <c r="L6">
        <v>875</v>
      </c>
      <c r="M6">
        <v>232</v>
      </c>
      <c r="N6">
        <v>305</v>
      </c>
      <c r="O6">
        <v>710</v>
      </c>
      <c r="P6">
        <v>2728</v>
      </c>
      <c r="Q6">
        <v>268</v>
      </c>
    </row>
    <row r="7" spans="1:17" x14ac:dyDescent="0.25">
      <c r="J7">
        <v>466</v>
      </c>
      <c r="K7">
        <v>394</v>
      </c>
      <c r="L7">
        <v>1414</v>
      </c>
      <c r="M7">
        <v>939</v>
      </c>
      <c r="N7">
        <v>61</v>
      </c>
      <c r="O7">
        <v>393</v>
      </c>
      <c r="P7">
        <v>107</v>
      </c>
      <c r="Q7">
        <v>817</v>
      </c>
    </row>
    <row r="8" spans="1:17" x14ac:dyDescent="0.25">
      <c r="J8">
        <v>286</v>
      </c>
      <c r="K8">
        <v>1168</v>
      </c>
      <c r="L8">
        <v>83</v>
      </c>
      <c r="M8">
        <v>247</v>
      </c>
      <c r="N8">
        <v>501</v>
      </c>
      <c r="O8">
        <v>870</v>
      </c>
      <c r="P8">
        <v>48</v>
      </c>
      <c r="Q8">
        <v>1593</v>
      </c>
    </row>
    <row r="9" spans="1:17" x14ac:dyDescent="0.25">
      <c r="J9">
        <v>683</v>
      </c>
      <c r="K9">
        <v>747</v>
      </c>
      <c r="L9">
        <v>1645</v>
      </c>
      <c r="M9">
        <v>757</v>
      </c>
      <c r="N9">
        <v>432</v>
      </c>
      <c r="O9">
        <v>694</v>
      </c>
      <c r="P9">
        <v>2116</v>
      </c>
      <c r="Q9">
        <v>594</v>
      </c>
    </row>
    <row r="10" spans="1:17" x14ac:dyDescent="0.25">
      <c r="J10">
        <v>959</v>
      </c>
      <c r="K10">
        <v>1378</v>
      </c>
      <c r="L10">
        <v>1179</v>
      </c>
      <c r="M10">
        <v>615</v>
      </c>
      <c r="N10">
        <v>710</v>
      </c>
      <c r="O10">
        <v>687</v>
      </c>
      <c r="P10">
        <v>1980</v>
      </c>
      <c r="Q10">
        <v>1390</v>
      </c>
    </row>
    <row r="11" spans="1:17" x14ac:dyDescent="0.25">
      <c r="J11">
        <v>1347</v>
      </c>
      <c r="K11">
        <v>2554</v>
      </c>
      <c r="L11">
        <v>1940</v>
      </c>
      <c r="M11">
        <v>1101</v>
      </c>
      <c r="N11">
        <v>1214</v>
      </c>
      <c r="O11">
        <v>946</v>
      </c>
      <c r="P11">
        <v>1408</v>
      </c>
      <c r="Q11">
        <v>3356</v>
      </c>
    </row>
    <row r="12" spans="1:17" x14ac:dyDescent="0.25">
      <c r="J12">
        <v>812</v>
      </c>
      <c r="K12">
        <v>938</v>
      </c>
      <c r="L12">
        <v>1324</v>
      </c>
      <c r="M12">
        <v>1107</v>
      </c>
      <c r="N12">
        <v>312</v>
      </c>
      <c r="O12">
        <v>754</v>
      </c>
      <c r="P12">
        <v>2960</v>
      </c>
      <c r="Q12">
        <v>121</v>
      </c>
    </row>
    <row r="13" spans="1:17" x14ac:dyDescent="0.25">
      <c r="J13">
        <v>1412</v>
      </c>
      <c r="K13">
        <v>1322</v>
      </c>
      <c r="L13">
        <v>1685</v>
      </c>
      <c r="M13">
        <v>1256</v>
      </c>
      <c r="N13">
        <v>1202</v>
      </c>
      <c r="O13">
        <v>834</v>
      </c>
      <c r="P13">
        <v>1472</v>
      </c>
      <c r="Q13">
        <v>1677</v>
      </c>
    </row>
    <row r="14" spans="1:17" x14ac:dyDescent="0.25">
      <c r="J14">
        <v>336</v>
      </c>
      <c r="K14">
        <v>2604</v>
      </c>
      <c r="L14">
        <v>296</v>
      </c>
      <c r="M14">
        <v>1697</v>
      </c>
      <c r="N14">
        <v>458</v>
      </c>
      <c r="O14">
        <v>734</v>
      </c>
      <c r="P14">
        <v>1707</v>
      </c>
      <c r="Q14">
        <v>173</v>
      </c>
    </row>
    <row r="15" spans="1:17" x14ac:dyDescent="0.25">
      <c r="J15">
        <v>1829</v>
      </c>
      <c r="K15">
        <v>1585</v>
      </c>
      <c r="L15">
        <v>956</v>
      </c>
      <c r="M15">
        <v>486</v>
      </c>
      <c r="N15">
        <v>814</v>
      </c>
      <c r="O15">
        <v>867</v>
      </c>
      <c r="P15">
        <v>1403</v>
      </c>
      <c r="Q15">
        <v>1671</v>
      </c>
    </row>
    <row r="16" spans="1:17" x14ac:dyDescent="0.25">
      <c r="J16">
        <v>736</v>
      </c>
      <c r="K16">
        <v>717</v>
      </c>
      <c r="L16">
        <v>1118</v>
      </c>
      <c r="M16">
        <v>1685</v>
      </c>
      <c r="N16">
        <v>664</v>
      </c>
      <c r="O16">
        <v>657</v>
      </c>
      <c r="P16">
        <v>3036</v>
      </c>
      <c r="Q16">
        <v>39</v>
      </c>
    </row>
    <row r="17" spans="10:17" x14ac:dyDescent="0.25">
      <c r="J17">
        <v>787</v>
      </c>
      <c r="K17">
        <v>2630</v>
      </c>
      <c r="L17">
        <v>445</v>
      </c>
      <c r="M17">
        <v>386</v>
      </c>
      <c r="N17">
        <v>1644</v>
      </c>
      <c r="O17">
        <v>1088</v>
      </c>
      <c r="P17">
        <v>1266</v>
      </c>
      <c r="Q17">
        <v>295</v>
      </c>
    </row>
    <row r="18" spans="10:17" x14ac:dyDescent="0.25">
      <c r="J18">
        <v>1158</v>
      </c>
      <c r="K18">
        <v>2181</v>
      </c>
      <c r="L18">
        <v>2735</v>
      </c>
      <c r="M18">
        <v>1361</v>
      </c>
      <c r="N18">
        <v>1351</v>
      </c>
      <c r="O18">
        <v>324</v>
      </c>
      <c r="P18">
        <v>2194</v>
      </c>
      <c r="Q18">
        <v>2432</v>
      </c>
    </row>
    <row r="19" spans="10:17" x14ac:dyDescent="0.25">
      <c r="J19">
        <v>292</v>
      </c>
      <c r="K19">
        <v>1698</v>
      </c>
      <c r="L19">
        <v>2759</v>
      </c>
      <c r="M19">
        <v>652</v>
      </c>
      <c r="N19">
        <v>40</v>
      </c>
      <c r="O19">
        <v>1189</v>
      </c>
      <c r="P19">
        <v>365</v>
      </c>
      <c r="Q19">
        <v>1795</v>
      </c>
    </row>
    <row r="20" spans="10:17" x14ac:dyDescent="0.25">
      <c r="J20">
        <v>447</v>
      </c>
      <c r="K20">
        <v>448</v>
      </c>
      <c r="L20">
        <v>1411</v>
      </c>
      <c r="M20">
        <v>130</v>
      </c>
      <c r="N20">
        <v>41</v>
      </c>
      <c r="O20">
        <v>529</v>
      </c>
      <c r="P20">
        <v>28</v>
      </c>
      <c r="Q20">
        <v>72</v>
      </c>
    </row>
    <row r="21" spans="10:17" x14ac:dyDescent="0.25">
      <c r="J21">
        <v>843</v>
      </c>
      <c r="K21">
        <v>124</v>
      </c>
      <c r="L21">
        <v>67</v>
      </c>
      <c r="M21">
        <v>1456</v>
      </c>
      <c r="N21">
        <v>710</v>
      </c>
      <c r="O21">
        <v>268</v>
      </c>
      <c r="P21">
        <v>46</v>
      </c>
      <c r="Q21">
        <v>505</v>
      </c>
    </row>
    <row r="22" spans="10:17" x14ac:dyDescent="0.25">
      <c r="J22">
        <v>438</v>
      </c>
      <c r="K22">
        <v>1078</v>
      </c>
      <c r="L22">
        <v>123</v>
      </c>
      <c r="M22">
        <v>1049</v>
      </c>
      <c r="N22">
        <v>190</v>
      </c>
      <c r="O22">
        <v>1287</v>
      </c>
      <c r="P22">
        <v>2466</v>
      </c>
      <c r="Q22">
        <v>59</v>
      </c>
    </row>
    <row r="23" spans="10:17" x14ac:dyDescent="0.25">
      <c r="J23">
        <v>609</v>
      </c>
      <c r="K23">
        <v>977</v>
      </c>
      <c r="L23">
        <v>1145</v>
      </c>
      <c r="M23">
        <v>60</v>
      </c>
      <c r="N23">
        <v>38</v>
      </c>
      <c r="O23">
        <v>717</v>
      </c>
      <c r="P23">
        <v>1812</v>
      </c>
      <c r="Q23">
        <v>810</v>
      </c>
    </row>
    <row r="24" spans="10:17" x14ac:dyDescent="0.25">
      <c r="J24">
        <v>752</v>
      </c>
      <c r="K24">
        <v>98</v>
      </c>
      <c r="L24">
        <v>672</v>
      </c>
      <c r="M24">
        <v>158</v>
      </c>
      <c r="N24">
        <v>527</v>
      </c>
      <c r="O24">
        <v>998</v>
      </c>
      <c r="P24">
        <v>823</v>
      </c>
      <c r="Q24">
        <v>1532</v>
      </c>
    </row>
    <row r="25" spans="10:17" x14ac:dyDescent="0.25">
      <c r="J25">
        <v>1144</v>
      </c>
      <c r="K25">
        <v>1412</v>
      </c>
      <c r="L25">
        <v>330</v>
      </c>
      <c r="M25">
        <v>1579</v>
      </c>
      <c r="N25">
        <v>142</v>
      </c>
      <c r="O25">
        <v>2267</v>
      </c>
      <c r="P25">
        <v>64</v>
      </c>
      <c r="Q25">
        <v>796</v>
      </c>
    </row>
    <row r="26" spans="10:17" x14ac:dyDescent="0.25">
      <c r="J26">
        <v>575</v>
      </c>
      <c r="K26">
        <v>1488</v>
      </c>
      <c r="L26">
        <v>1594</v>
      </c>
      <c r="M26">
        <v>130</v>
      </c>
      <c r="N26">
        <v>1470</v>
      </c>
      <c r="O26">
        <v>524</v>
      </c>
      <c r="P26">
        <v>86</v>
      </c>
      <c r="Q26">
        <v>919</v>
      </c>
    </row>
    <row r="27" spans="10:17" x14ac:dyDescent="0.25">
      <c r="J27">
        <v>1297</v>
      </c>
      <c r="K27">
        <v>1557</v>
      </c>
      <c r="L27">
        <v>98</v>
      </c>
      <c r="M27">
        <v>354</v>
      </c>
      <c r="N27">
        <v>924</v>
      </c>
      <c r="O27">
        <v>347</v>
      </c>
      <c r="P27">
        <v>221</v>
      </c>
      <c r="Q27">
        <v>525</v>
      </c>
    </row>
    <row r="28" spans="10:17" x14ac:dyDescent="0.25">
      <c r="J28">
        <v>115</v>
      </c>
      <c r="K28">
        <v>97</v>
      </c>
      <c r="L28">
        <v>809</v>
      </c>
      <c r="M28">
        <v>69</v>
      </c>
      <c r="N28">
        <v>264</v>
      </c>
      <c r="O28">
        <v>648</v>
      </c>
      <c r="P28">
        <v>1744</v>
      </c>
      <c r="Q28">
        <v>2575</v>
      </c>
    </row>
    <row r="29" spans="10:17" x14ac:dyDescent="0.25">
      <c r="J29">
        <v>733</v>
      </c>
      <c r="K29">
        <v>193</v>
      </c>
      <c r="L29">
        <v>745</v>
      </c>
      <c r="M29">
        <v>506</v>
      </c>
      <c r="N29">
        <v>55</v>
      </c>
      <c r="O29">
        <v>692</v>
      </c>
      <c r="P29">
        <v>951</v>
      </c>
      <c r="Q29">
        <v>620</v>
      </c>
    </row>
    <row r="30" spans="10:17" x14ac:dyDescent="0.25">
      <c r="J30">
        <v>271</v>
      </c>
      <c r="K30">
        <v>825</v>
      </c>
      <c r="L30">
        <v>96</v>
      </c>
      <c r="M30">
        <v>468</v>
      </c>
      <c r="N30">
        <v>595</v>
      </c>
      <c r="O30">
        <v>806</v>
      </c>
      <c r="P30">
        <v>89</v>
      </c>
      <c r="Q30">
        <v>898</v>
      </c>
    </row>
    <row r="31" spans="10:17" x14ac:dyDescent="0.25">
      <c r="J31">
        <v>221</v>
      </c>
      <c r="K31">
        <v>357</v>
      </c>
      <c r="L31">
        <v>247</v>
      </c>
      <c r="M31">
        <v>118</v>
      </c>
      <c r="N31">
        <v>29</v>
      </c>
      <c r="O31">
        <v>224</v>
      </c>
      <c r="P31">
        <v>64</v>
      </c>
      <c r="Q31">
        <v>210</v>
      </c>
    </row>
    <row r="32" spans="10:17" x14ac:dyDescent="0.25">
      <c r="J32">
        <v>799</v>
      </c>
      <c r="K32">
        <v>277</v>
      </c>
      <c r="L32">
        <v>579</v>
      </c>
      <c r="M32">
        <v>108</v>
      </c>
      <c r="N32">
        <v>33</v>
      </c>
      <c r="O32">
        <v>229</v>
      </c>
      <c r="P32">
        <v>69</v>
      </c>
      <c r="Q32">
        <v>486</v>
      </c>
    </row>
    <row r="33" spans="10:17" x14ac:dyDescent="0.25">
      <c r="J33">
        <v>1048</v>
      </c>
      <c r="K33">
        <v>478</v>
      </c>
      <c r="L33">
        <v>66</v>
      </c>
      <c r="M33">
        <v>372</v>
      </c>
      <c r="N33">
        <v>389</v>
      </c>
      <c r="O33">
        <v>1615</v>
      </c>
      <c r="P33">
        <v>1789</v>
      </c>
      <c r="Q33">
        <v>1039</v>
      </c>
    </row>
    <row r="34" spans="10:17" x14ac:dyDescent="0.25">
      <c r="J34">
        <v>118</v>
      </c>
      <c r="K34">
        <v>1118</v>
      </c>
      <c r="L34">
        <v>388</v>
      </c>
      <c r="M34">
        <v>112</v>
      </c>
      <c r="N34">
        <v>32</v>
      </c>
      <c r="O34">
        <v>62</v>
      </c>
      <c r="P34">
        <v>223</v>
      </c>
      <c r="Q34">
        <v>69</v>
      </c>
    </row>
    <row r="35" spans="10:17" x14ac:dyDescent="0.25">
      <c r="J35">
        <v>914</v>
      </c>
      <c r="K35">
        <v>346</v>
      </c>
      <c r="L35">
        <v>1779</v>
      </c>
      <c r="M35">
        <v>1131</v>
      </c>
      <c r="N35">
        <v>722</v>
      </c>
      <c r="O35">
        <v>206</v>
      </c>
      <c r="P35">
        <v>42</v>
      </c>
      <c r="Q35">
        <v>1247</v>
      </c>
    </row>
    <row r="36" spans="10:17" x14ac:dyDescent="0.25">
      <c r="J36">
        <v>106</v>
      </c>
      <c r="K36">
        <v>125</v>
      </c>
      <c r="L36">
        <v>46</v>
      </c>
      <c r="M36">
        <v>439</v>
      </c>
      <c r="N36">
        <v>190</v>
      </c>
      <c r="O36">
        <v>1647</v>
      </c>
      <c r="P36">
        <v>61</v>
      </c>
      <c r="Q36">
        <v>100</v>
      </c>
    </row>
    <row r="37" spans="10:17" x14ac:dyDescent="0.25">
      <c r="J37">
        <v>1001</v>
      </c>
      <c r="K37">
        <v>487</v>
      </c>
      <c r="L37">
        <v>118</v>
      </c>
      <c r="M37">
        <v>94</v>
      </c>
      <c r="N37">
        <v>144</v>
      </c>
      <c r="O37">
        <v>306</v>
      </c>
      <c r="P37">
        <v>443</v>
      </c>
      <c r="Q37">
        <v>328</v>
      </c>
    </row>
    <row r="38" spans="10:17" x14ac:dyDescent="0.25">
      <c r="J38">
        <v>79</v>
      </c>
      <c r="K38">
        <v>672</v>
      </c>
      <c r="L38">
        <v>770</v>
      </c>
      <c r="M38">
        <v>73</v>
      </c>
      <c r="N38">
        <v>16</v>
      </c>
      <c r="O38">
        <v>574</v>
      </c>
      <c r="P38">
        <v>21</v>
      </c>
      <c r="Q38">
        <v>98</v>
      </c>
    </row>
    <row r="39" spans="10:17" x14ac:dyDescent="0.25">
      <c r="J39">
        <v>723</v>
      </c>
      <c r="K39">
        <v>863</v>
      </c>
      <c r="L39">
        <v>754</v>
      </c>
      <c r="M39">
        <v>854</v>
      </c>
      <c r="N39">
        <v>445</v>
      </c>
      <c r="O39">
        <v>760</v>
      </c>
      <c r="P39">
        <v>846</v>
      </c>
      <c r="Q39">
        <v>603</v>
      </c>
    </row>
    <row r="40" spans="10:17" x14ac:dyDescent="0.25">
      <c r="J40">
        <v>392</v>
      </c>
      <c r="K40">
        <v>350</v>
      </c>
      <c r="L40">
        <v>220</v>
      </c>
      <c r="M40">
        <v>492</v>
      </c>
      <c r="N40">
        <v>616</v>
      </c>
      <c r="O40">
        <v>204</v>
      </c>
      <c r="P40">
        <v>234</v>
      </c>
      <c r="Q40">
        <v>387</v>
      </c>
    </row>
    <row r="41" spans="10:17" x14ac:dyDescent="0.25">
      <c r="J41">
        <v>632</v>
      </c>
      <c r="K41">
        <v>38</v>
      </c>
      <c r="L41">
        <v>184</v>
      </c>
      <c r="M41">
        <v>979</v>
      </c>
      <c r="N41">
        <v>406</v>
      </c>
      <c r="O41">
        <v>114</v>
      </c>
      <c r="P41">
        <v>464</v>
      </c>
      <c r="Q41">
        <v>669</v>
      </c>
    </row>
    <row r="42" spans="10:17" x14ac:dyDescent="0.25">
      <c r="J42">
        <v>56</v>
      </c>
      <c r="K42">
        <v>103</v>
      </c>
      <c r="L42">
        <v>367</v>
      </c>
      <c r="M42">
        <v>129</v>
      </c>
      <c r="N42">
        <v>147</v>
      </c>
      <c r="O42">
        <v>774</v>
      </c>
      <c r="P42">
        <v>51</v>
      </c>
      <c r="Q42">
        <v>507</v>
      </c>
    </row>
    <row r="43" spans="10:17" x14ac:dyDescent="0.25">
      <c r="J43">
        <v>61</v>
      </c>
      <c r="K43">
        <v>760</v>
      </c>
      <c r="L43">
        <v>136</v>
      </c>
      <c r="M43">
        <v>170</v>
      </c>
      <c r="N43">
        <v>79</v>
      </c>
      <c r="O43">
        <v>136</v>
      </c>
      <c r="P43">
        <v>404</v>
      </c>
      <c r="Q43">
        <v>570</v>
      </c>
    </row>
    <row r="44" spans="10:17" x14ac:dyDescent="0.25">
      <c r="J44">
        <v>607</v>
      </c>
      <c r="K44">
        <v>75</v>
      </c>
      <c r="L44">
        <v>250</v>
      </c>
      <c r="M44">
        <v>947</v>
      </c>
      <c r="N44">
        <v>214</v>
      </c>
      <c r="O44">
        <v>393</v>
      </c>
      <c r="P44">
        <v>57</v>
      </c>
      <c r="Q44">
        <v>284</v>
      </c>
    </row>
    <row r="45" spans="10:17" x14ac:dyDescent="0.25">
      <c r="J45">
        <v>321</v>
      </c>
      <c r="K45">
        <v>417</v>
      </c>
      <c r="L45">
        <v>111</v>
      </c>
      <c r="M45">
        <v>293</v>
      </c>
      <c r="N45">
        <v>518</v>
      </c>
      <c r="O45">
        <v>573</v>
      </c>
      <c r="P45">
        <v>346</v>
      </c>
      <c r="Q45">
        <v>684</v>
      </c>
    </row>
    <row r="46" spans="10:17" x14ac:dyDescent="0.25">
      <c r="J46">
        <v>1731</v>
      </c>
      <c r="K46">
        <v>1106</v>
      </c>
      <c r="L46">
        <v>688</v>
      </c>
      <c r="M46">
        <v>1193</v>
      </c>
      <c r="N46">
        <v>1045</v>
      </c>
      <c r="O46">
        <v>405</v>
      </c>
      <c r="P46">
        <v>836</v>
      </c>
      <c r="Q46">
        <v>862</v>
      </c>
    </row>
    <row r="47" spans="10:17" x14ac:dyDescent="0.25">
      <c r="J47">
        <v>811</v>
      </c>
      <c r="K47">
        <v>1109</v>
      </c>
      <c r="L47">
        <v>84</v>
      </c>
      <c r="M47">
        <v>2102</v>
      </c>
      <c r="N47">
        <v>985</v>
      </c>
      <c r="O47">
        <v>1407</v>
      </c>
      <c r="P47">
        <v>1316</v>
      </c>
      <c r="Q47">
        <v>1019</v>
      </c>
    </row>
    <row r="48" spans="10:17" x14ac:dyDescent="0.25">
      <c r="J48">
        <v>1437</v>
      </c>
      <c r="K48">
        <v>745</v>
      </c>
      <c r="L48">
        <v>232</v>
      </c>
      <c r="M48">
        <v>1416</v>
      </c>
      <c r="N48">
        <v>269</v>
      </c>
      <c r="O48">
        <v>897</v>
      </c>
      <c r="P48">
        <v>1624</v>
      </c>
      <c r="Q48">
        <v>1874</v>
      </c>
    </row>
    <row r="49" spans="10:17" x14ac:dyDescent="0.25">
      <c r="J49">
        <v>688</v>
      </c>
      <c r="K49">
        <v>1201</v>
      </c>
      <c r="L49">
        <v>261</v>
      </c>
      <c r="M49">
        <v>624</v>
      </c>
      <c r="N49">
        <v>1314</v>
      </c>
      <c r="O49">
        <v>248</v>
      </c>
      <c r="P49">
        <v>587</v>
      </c>
      <c r="Q49">
        <v>162</v>
      </c>
    </row>
    <row r="50" spans="10:17" x14ac:dyDescent="0.25">
      <c r="J50">
        <v>2187</v>
      </c>
      <c r="K50">
        <v>853</v>
      </c>
      <c r="L50">
        <v>760</v>
      </c>
      <c r="M50">
        <v>2268</v>
      </c>
      <c r="N50">
        <v>1331</v>
      </c>
      <c r="O50">
        <v>859</v>
      </c>
      <c r="P50">
        <v>921</v>
      </c>
      <c r="Q50">
        <v>940</v>
      </c>
    </row>
    <row r="51" spans="10:17" x14ac:dyDescent="0.25">
      <c r="J51">
        <v>808</v>
      </c>
      <c r="K51">
        <v>930</v>
      </c>
      <c r="L51">
        <v>54</v>
      </c>
      <c r="M51">
        <v>183</v>
      </c>
      <c r="N51">
        <v>531</v>
      </c>
      <c r="O51">
        <v>1002</v>
      </c>
      <c r="P51">
        <v>1095</v>
      </c>
      <c r="Q51">
        <v>749</v>
      </c>
    </row>
    <row r="52" spans="10:17" x14ac:dyDescent="0.25">
      <c r="J52">
        <v>1342</v>
      </c>
      <c r="K52">
        <v>396</v>
      </c>
      <c r="L52">
        <v>343</v>
      </c>
      <c r="M52">
        <v>926</v>
      </c>
      <c r="N52">
        <v>63</v>
      </c>
      <c r="O52">
        <v>113</v>
      </c>
      <c r="P52">
        <v>1491</v>
      </c>
      <c r="Q52">
        <v>255</v>
      </c>
    </row>
    <row r="53" spans="10:17" x14ac:dyDescent="0.25">
      <c r="J53">
        <v>964</v>
      </c>
      <c r="K53">
        <v>1506</v>
      </c>
      <c r="L53">
        <v>227</v>
      </c>
      <c r="M53">
        <v>1878</v>
      </c>
      <c r="N53">
        <v>237</v>
      </c>
      <c r="O53">
        <v>317</v>
      </c>
      <c r="P53">
        <v>117</v>
      </c>
      <c r="Q53">
        <v>604</v>
      </c>
    </row>
    <row r="54" spans="10:17" x14ac:dyDescent="0.25">
      <c r="J54">
        <v>871</v>
      </c>
      <c r="K54">
        <v>486</v>
      </c>
      <c r="L54">
        <v>1191</v>
      </c>
      <c r="M54">
        <v>668</v>
      </c>
      <c r="N54">
        <v>1038</v>
      </c>
      <c r="O54">
        <v>1066</v>
      </c>
      <c r="P54">
        <v>65</v>
      </c>
      <c r="Q54">
        <v>1549</v>
      </c>
    </row>
    <row r="55" spans="10:17" x14ac:dyDescent="0.25">
      <c r="J55">
        <v>444</v>
      </c>
      <c r="K55">
        <v>108</v>
      </c>
      <c r="L55">
        <v>40</v>
      </c>
      <c r="M55">
        <v>184</v>
      </c>
      <c r="N55">
        <v>573</v>
      </c>
      <c r="O55">
        <v>171</v>
      </c>
      <c r="P55">
        <v>1640</v>
      </c>
      <c r="Q55">
        <v>956</v>
      </c>
    </row>
    <row r="56" spans="10:17" x14ac:dyDescent="0.25">
      <c r="J56">
        <v>925</v>
      </c>
      <c r="K56">
        <v>1050</v>
      </c>
      <c r="L56">
        <v>576</v>
      </c>
      <c r="M56">
        <v>884</v>
      </c>
      <c r="N56">
        <v>55</v>
      </c>
      <c r="O56">
        <v>539</v>
      </c>
      <c r="P56">
        <v>1172</v>
      </c>
      <c r="Q56">
        <v>766</v>
      </c>
    </row>
    <row r="57" spans="10:17" x14ac:dyDescent="0.25">
      <c r="J57">
        <v>1316</v>
      </c>
      <c r="K57">
        <v>909</v>
      </c>
      <c r="L57">
        <v>305</v>
      </c>
      <c r="M57">
        <v>1296</v>
      </c>
      <c r="N57">
        <v>64</v>
      </c>
      <c r="O57">
        <v>193</v>
      </c>
      <c r="P57">
        <v>40</v>
      </c>
      <c r="Q57">
        <v>71</v>
      </c>
    </row>
    <row r="58" spans="10:17" x14ac:dyDescent="0.25">
      <c r="J58">
        <v>252</v>
      </c>
      <c r="K58">
        <v>63</v>
      </c>
      <c r="L58">
        <v>213</v>
      </c>
      <c r="M58">
        <v>202</v>
      </c>
      <c r="N58">
        <v>423</v>
      </c>
      <c r="O58">
        <v>777</v>
      </c>
      <c r="P58">
        <v>38</v>
      </c>
      <c r="Q58">
        <v>144</v>
      </c>
    </row>
    <row r="59" spans="10:17" x14ac:dyDescent="0.25">
      <c r="J59">
        <v>1113</v>
      </c>
      <c r="K59">
        <v>509</v>
      </c>
      <c r="L59">
        <v>489</v>
      </c>
      <c r="M59">
        <v>153</v>
      </c>
      <c r="N59">
        <v>993</v>
      </c>
      <c r="O59">
        <v>259</v>
      </c>
      <c r="P59">
        <v>134</v>
      </c>
      <c r="Q59">
        <v>848</v>
      </c>
    </row>
    <row r="60" spans="10:17" x14ac:dyDescent="0.25">
      <c r="J60">
        <v>590</v>
      </c>
      <c r="K60">
        <v>1143</v>
      </c>
      <c r="L60">
        <v>433</v>
      </c>
      <c r="M60">
        <v>705</v>
      </c>
      <c r="N60">
        <v>302</v>
      </c>
      <c r="O60">
        <v>250</v>
      </c>
      <c r="P60">
        <v>1807</v>
      </c>
      <c r="Q60">
        <v>702</v>
      </c>
    </row>
    <row r="61" spans="10:17" x14ac:dyDescent="0.25">
      <c r="J61">
        <v>1884</v>
      </c>
      <c r="K61">
        <v>796</v>
      </c>
      <c r="L61">
        <v>210</v>
      </c>
      <c r="M61">
        <v>356</v>
      </c>
      <c r="N61">
        <v>79</v>
      </c>
      <c r="O61">
        <v>776</v>
      </c>
      <c r="P61">
        <v>1307</v>
      </c>
      <c r="Q61">
        <v>2065</v>
      </c>
    </row>
    <row r="62" spans="10:17" x14ac:dyDescent="0.25">
      <c r="J62">
        <v>131</v>
      </c>
      <c r="K62">
        <v>482</v>
      </c>
      <c r="L62">
        <v>1783</v>
      </c>
      <c r="M62">
        <v>1478</v>
      </c>
      <c r="N62">
        <v>833</v>
      </c>
      <c r="O62">
        <v>972</v>
      </c>
      <c r="P62">
        <v>94</v>
      </c>
      <c r="Q62">
        <v>188</v>
      </c>
    </row>
    <row r="63" spans="10:17" x14ac:dyDescent="0.25">
      <c r="J63">
        <v>238</v>
      </c>
      <c r="K63">
        <v>740</v>
      </c>
      <c r="L63">
        <v>3357</v>
      </c>
      <c r="M63">
        <v>368</v>
      </c>
      <c r="N63">
        <v>727</v>
      </c>
      <c r="O63">
        <v>954</v>
      </c>
      <c r="P63">
        <v>46</v>
      </c>
      <c r="Q63">
        <v>854</v>
      </c>
    </row>
    <row r="64" spans="10:17" x14ac:dyDescent="0.25">
      <c r="J64">
        <v>193</v>
      </c>
      <c r="K64">
        <v>129</v>
      </c>
      <c r="L64">
        <v>3538</v>
      </c>
      <c r="M64">
        <v>168</v>
      </c>
      <c r="N64">
        <v>124</v>
      </c>
      <c r="O64">
        <v>157</v>
      </c>
      <c r="P64">
        <v>166</v>
      </c>
      <c r="Q64">
        <v>1656</v>
      </c>
    </row>
    <row r="65" spans="10:17" x14ac:dyDescent="0.25">
      <c r="J65">
        <v>867</v>
      </c>
      <c r="K65">
        <v>571</v>
      </c>
      <c r="L65">
        <v>1028</v>
      </c>
      <c r="M65">
        <v>40</v>
      </c>
      <c r="N65">
        <v>90</v>
      </c>
      <c r="O65">
        <v>108</v>
      </c>
      <c r="P65">
        <v>48</v>
      </c>
      <c r="Q65">
        <v>83</v>
      </c>
    </row>
    <row r="66" spans="10:17" x14ac:dyDescent="0.25">
      <c r="J66">
        <v>79</v>
      </c>
      <c r="K66">
        <v>586</v>
      </c>
      <c r="L66">
        <v>43</v>
      </c>
      <c r="M66">
        <v>62</v>
      </c>
      <c r="N66">
        <v>178</v>
      </c>
      <c r="O66">
        <v>1094</v>
      </c>
      <c r="P66">
        <v>648</v>
      </c>
      <c r="Q66">
        <v>968</v>
      </c>
    </row>
    <row r="67" spans="10:17" x14ac:dyDescent="0.25">
      <c r="J67">
        <v>22</v>
      </c>
      <c r="K67">
        <v>275</v>
      </c>
      <c r="L67">
        <v>165</v>
      </c>
      <c r="M67">
        <v>52</v>
      </c>
      <c r="N67">
        <v>116</v>
      </c>
      <c r="O67">
        <v>1267</v>
      </c>
      <c r="P67">
        <v>1232</v>
      </c>
      <c r="Q67">
        <v>237</v>
      </c>
    </row>
    <row r="68" spans="10:17" x14ac:dyDescent="0.25">
      <c r="J68">
        <v>490</v>
      </c>
      <c r="K68">
        <v>438</v>
      </c>
      <c r="L68">
        <v>2150</v>
      </c>
      <c r="M68">
        <v>480</v>
      </c>
      <c r="N68">
        <v>134</v>
      </c>
      <c r="O68">
        <v>73</v>
      </c>
      <c r="P68">
        <v>82</v>
      </c>
      <c r="Q68">
        <v>35</v>
      </c>
    </row>
    <row r="69" spans="10:17" x14ac:dyDescent="0.25">
      <c r="J69">
        <v>833</v>
      </c>
      <c r="K69">
        <v>72</v>
      </c>
      <c r="L69">
        <v>244</v>
      </c>
      <c r="M69">
        <v>347</v>
      </c>
      <c r="N69">
        <v>104</v>
      </c>
      <c r="O69">
        <v>471</v>
      </c>
      <c r="P69">
        <v>29</v>
      </c>
      <c r="Q69">
        <v>1006</v>
      </c>
    </row>
    <row r="70" spans="10:17" x14ac:dyDescent="0.25">
      <c r="J70">
        <v>74</v>
      </c>
      <c r="K70">
        <v>64</v>
      </c>
      <c r="L70">
        <v>55</v>
      </c>
      <c r="M70">
        <v>65</v>
      </c>
      <c r="N70">
        <v>104</v>
      </c>
      <c r="O70">
        <v>127</v>
      </c>
      <c r="P70">
        <v>623</v>
      </c>
      <c r="Q70">
        <v>774</v>
      </c>
    </row>
    <row r="71" spans="10:17" x14ac:dyDescent="0.25">
      <c r="J71">
        <v>258</v>
      </c>
      <c r="K71">
        <v>573</v>
      </c>
      <c r="L71">
        <v>58</v>
      </c>
      <c r="M71">
        <v>110</v>
      </c>
      <c r="N71">
        <v>52</v>
      </c>
      <c r="O71">
        <v>176</v>
      </c>
      <c r="P71">
        <v>28</v>
      </c>
      <c r="Q71">
        <v>67</v>
      </c>
    </row>
    <row r="72" spans="10:17" x14ac:dyDescent="0.25">
      <c r="J72">
        <v>125</v>
      </c>
      <c r="K72">
        <v>382</v>
      </c>
      <c r="L72">
        <v>1170</v>
      </c>
      <c r="M72">
        <v>977</v>
      </c>
      <c r="N72">
        <v>193</v>
      </c>
      <c r="O72">
        <v>1129</v>
      </c>
      <c r="P72">
        <v>237</v>
      </c>
      <c r="Q72">
        <v>74</v>
      </c>
    </row>
    <row r="73" spans="10:17" x14ac:dyDescent="0.25">
      <c r="J73">
        <v>508</v>
      </c>
      <c r="K73">
        <v>32</v>
      </c>
      <c r="L73">
        <v>449</v>
      </c>
      <c r="M73">
        <v>63</v>
      </c>
      <c r="N73">
        <v>304</v>
      </c>
      <c r="O73">
        <v>85</v>
      </c>
      <c r="P73">
        <v>890</v>
      </c>
      <c r="Q73">
        <v>1239</v>
      </c>
    </row>
    <row r="74" spans="10:17" x14ac:dyDescent="0.25">
      <c r="J74">
        <v>112</v>
      </c>
      <c r="K74">
        <v>117</v>
      </c>
      <c r="L74">
        <v>155</v>
      </c>
      <c r="M74">
        <v>99</v>
      </c>
      <c r="N74">
        <v>1190</v>
      </c>
      <c r="O74">
        <v>152</v>
      </c>
      <c r="P74">
        <v>90</v>
      </c>
      <c r="Q74">
        <v>346</v>
      </c>
    </row>
    <row r="75" spans="10:17" x14ac:dyDescent="0.25">
      <c r="J75">
        <v>67</v>
      </c>
      <c r="K75">
        <v>157</v>
      </c>
      <c r="L75">
        <v>1719</v>
      </c>
      <c r="M75">
        <v>930</v>
      </c>
      <c r="N75">
        <v>54</v>
      </c>
      <c r="O75">
        <v>818</v>
      </c>
      <c r="P75">
        <v>20</v>
      </c>
      <c r="Q75">
        <v>156</v>
      </c>
    </row>
    <row r="76" spans="10:17" x14ac:dyDescent="0.25">
      <c r="J76">
        <v>346</v>
      </c>
      <c r="K76">
        <v>837</v>
      </c>
      <c r="L76">
        <v>115</v>
      </c>
      <c r="M76">
        <v>146</v>
      </c>
      <c r="N76">
        <v>103</v>
      </c>
      <c r="O76">
        <v>393</v>
      </c>
      <c r="P76">
        <v>551</v>
      </c>
      <c r="Q76">
        <v>686</v>
      </c>
    </row>
    <row r="77" spans="10:17" x14ac:dyDescent="0.25">
      <c r="J77">
        <v>1295</v>
      </c>
      <c r="K77">
        <v>161</v>
      </c>
      <c r="L77">
        <v>52</v>
      </c>
      <c r="M77">
        <v>403</v>
      </c>
      <c r="N77">
        <v>56</v>
      </c>
      <c r="O77">
        <v>556</v>
      </c>
      <c r="P77">
        <v>42</v>
      </c>
      <c r="Q77">
        <v>96</v>
      </c>
    </row>
    <row r="78" spans="10:17" x14ac:dyDescent="0.25">
      <c r="J78">
        <v>60</v>
      </c>
      <c r="K78">
        <v>69</v>
      </c>
      <c r="L78">
        <v>885</v>
      </c>
      <c r="M78">
        <v>835</v>
      </c>
      <c r="N78">
        <v>403</v>
      </c>
      <c r="O78">
        <v>88</v>
      </c>
      <c r="P78">
        <v>234</v>
      </c>
      <c r="Q78">
        <v>702</v>
      </c>
    </row>
    <row r="79" spans="10:17" x14ac:dyDescent="0.25">
      <c r="J79">
        <v>167</v>
      </c>
      <c r="K79">
        <v>320</v>
      </c>
      <c r="L79">
        <v>306</v>
      </c>
      <c r="M79">
        <v>215</v>
      </c>
      <c r="N79">
        <v>334</v>
      </c>
      <c r="O79">
        <v>556</v>
      </c>
      <c r="P79">
        <v>52</v>
      </c>
      <c r="Q79">
        <v>401</v>
      </c>
    </row>
    <row r="80" spans="10:17" x14ac:dyDescent="0.25">
      <c r="J80">
        <v>901</v>
      </c>
      <c r="K80">
        <v>588</v>
      </c>
      <c r="L80">
        <v>360</v>
      </c>
      <c r="M80">
        <v>606</v>
      </c>
      <c r="N80">
        <v>104</v>
      </c>
      <c r="O80">
        <v>495</v>
      </c>
      <c r="P80">
        <v>1533</v>
      </c>
      <c r="Q80">
        <v>801</v>
      </c>
    </row>
    <row r="81" spans="10:17" x14ac:dyDescent="0.25">
      <c r="J81">
        <v>431</v>
      </c>
      <c r="K81">
        <v>845</v>
      </c>
      <c r="L81">
        <v>1435</v>
      </c>
      <c r="M81">
        <v>843</v>
      </c>
      <c r="N81">
        <v>789</v>
      </c>
      <c r="O81">
        <v>1101</v>
      </c>
      <c r="P81">
        <v>830</v>
      </c>
      <c r="Q81">
        <v>728</v>
      </c>
    </row>
    <row r="82" spans="10:17" x14ac:dyDescent="0.25">
      <c r="J82">
        <v>2041</v>
      </c>
      <c r="K82">
        <v>1091</v>
      </c>
      <c r="L82">
        <v>1048</v>
      </c>
      <c r="M82">
        <v>1306</v>
      </c>
      <c r="N82">
        <v>710</v>
      </c>
      <c r="O82">
        <v>1096</v>
      </c>
      <c r="P82">
        <v>1526</v>
      </c>
      <c r="Q82">
        <v>1763</v>
      </c>
    </row>
    <row r="83" spans="10:17" x14ac:dyDescent="0.25">
      <c r="J83">
        <v>1502</v>
      </c>
      <c r="K83">
        <v>912</v>
      </c>
      <c r="L83">
        <v>1482</v>
      </c>
      <c r="M83">
        <v>1387</v>
      </c>
      <c r="N83">
        <v>601</v>
      </c>
      <c r="O83">
        <v>1139</v>
      </c>
      <c r="P83">
        <v>1197</v>
      </c>
      <c r="Q83">
        <v>459</v>
      </c>
    </row>
    <row r="84" spans="10:17" x14ac:dyDescent="0.25">
      <c r="J84">
        <v>463</v>
      </c>
      <c r="K84">
        <v>1340</v>
      </c>
      <c r="L84">
        <v>1437</v>
      </c>
      <c r="M84">
        <v>1411</v>
      </c>
      <c r="N84">
        <v>804</v>
      </c>
      <c r="O84">
        <v>1865</v>
      </c>
      <c r="P84">
        <v>1197</v>
      </c>
      <c r="Q84">
        <v>1001</v>
      </c>
    </row>
    <row r="85" spans="10:17" x14ac:dyDescent="0.25">
      <c r="J85">
        <v>2189</v>
      </c>
      <c r="K85">
        <v>501</v>
      </c>
      <c r="L85">
        <v>624</v>
      </c>
      <c r="M85">
        <v>1045</v>
      </c>
      <c r="N85">
        <v>107</v>
      </c>
      <c r="O85">
        <v>671</v>
      </c>
      <c r="P85">
        <v>908</v>
      </c>
      <c r="Q85">
        <v>1340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2C7E3-0964-495D-9BF2-3BB98625719C}">
  <dimension ref="A1:I11"/>
  <sheetViews>
    <sheetView workbookViewId="0">
      <selection activeCell="F26" sqref="F26"/>
    </sheetView>
  </sheetViews>
  <sheetFormatPr defaultRowHeight="15" x14ac:dyDescent="0.25"/>
  <cols>
    <col min="1" max="1" width="38.140625" customWidth="1"/>
  </cols>
  <sheetData>
    <row r="1" spans="1:9" x14ac:dyDescent="0.25">
      <c r="B1" t="s">
        <v>15</v>
      </c>
      <c r="C1" t="s">
        <v>16</v>
      </c>
      <c r="D1" t="s">
        <v>17</v>
      </c>
      <c r="E1" t="s">
        <v>18</v>
      </c>
      <c r="F1" t="s">
        <v>6</v>
      </c>
      <c r="G1" t="s">
        <v>7</v>
      </c>
      <c r="H1" t="s">
        <v>9</v>
      </c>
      <c r="I1" t="s">
        <v>11</v>
      </c>
    </row>
    <row r="2" spans="1:9" x14ac:dyDescent="0.25">
      <c r="A2" t="s">
        <v>29</v>
      </c>
      <c r="B2">
        <v>95.066046</v>
      </c>
      <c r="C2">
        <v>108.32934</v>
      </c>
      <c r="D2">
        <v>99.876462000000004</v>
      </c>
      <c r="E2">
        <v>100.16924399999999</v>
      </c>
      <c r="F2">
        <v>99.401009999999985</v>
      </c>
      <c r="G2">
        <v>104.28277800000001</v>
      </c>
      <c r="H2">
        <v>97.69574999999999</v>
      </c>
      <c r="I2">
        <v>97.061195999999995</v>
      </c>
    </row>
    <row r="3" spans="1:9" x14ac:dyDescent="0.25">
      <c r="A3" t="s">
        <v>30</v>
      </c>
      <c r="B3">
        <v>130.31200200000001</v>
      </c>
      <c r="C3">
        <v>122.57799</v>
      </c>
      <c r="D3">
        <v>117.793194</v>
      </c>
      <c r="E3">
        <v>120.83686800000001</v>
      </c>
      <c r="F3">
        <v>114.65562</v>
      </c>
      <c r="G3">
        <v>118.97637</v>
      </c>
      <c r="H3">
        <v>111.347994</v>
      </c>
      <c r="I3">
        <v>121.9319376</v>
      </c>
    </row>
    <row r="4" spans="1:9" x14ac:dyDescent="0.25">
      <c r="A4" t="s">
        <v>31</v>
      </c>
      <c r="B4">
        <f>B3-B2</f>
        <v>35.245956000000007</v>
      </c>
      <c r="C4">
        <f t="shared" ref="C4:I4" si="0">C3-C2</f>
        <v>14.248649999999998</v>
      </c>
      <c r="D4">
        <f t="shared" si="0"/>
        <v>17.916731999999996</v>
      </c>
      <c r="E4">
        <f t="shared" si="0"/>
        <v>20.667624000000018</v>
      </c>
      <c r="F4">
        <f t="shared" si="0"/>
        <v>15.254610000000014</v>
      </c>
      <c r="G4">
        <f t="shared" si="0"/>
        <v>14.693591999999995</v>
      </c>
      <c r="H4">
        <f t="shared" si="0"/>
        <v>13.65224400000001</v>
      </c>
      <c r="I4">
        <f t="shared" si="0"/>
        <v>24.870741600000002</v>
      </c>
    </row>
    <row r="5" spans="1:9" x14ac:dyDescent="0.25">
      <c r="B5" t="s">
        <v>0</v>
      </c>
      <c r="C5" t="s">
        <v>1</v>
      </c>
    </row>
    <row r="6" spans="1:9" x14ac:dyDescent="0.25">
      <c r="A6" t="s">
        <v>32</v>
      </c>
      <c r="B6">
        <f>AVERAGE(F4:I4)</f>
        <v>17.117796900000005</v>
      </c>
      <c r="C6">
        <f>AVERAGE(B4:E4)</f>
        <v>22.019740500000005</v>
      </c>
    </row>
    <row r="7" spans="1:9" x14ac:dyDescent="0.25">
      <c r="A7" t="s">
        <v>33</v>
      </c>
      <c r="B7">
        <f>STDEV(F4:I4)/SQRT(3)</f>
        <v>3.0086254381818063</v>
      </c>
      <c r="C7">
        <f>STDEV(B4:E4)/SQRT(3)</f>
        <v>5.3123077407540142</v>
      </c>
    </row>
    <row r="9" spans="1:9" x14ac:dyDescent="0.25">
      <c r="A9" t="s">
        <v>4</v>
      </c>
      <c r="B9">
        <f>TTEST(B4:E4,F4:I4,2,2)</f>
        <v>0.38962736074927951</v>
      </c>
    </row>
    <row r="10" spans="1:9" x14ac:dyDescent="0.25">
      <c r="A10" t="s">
        <v>0</v>
      </c>
      <c r="B10">
        <v>15.254610000000014</v>
      </c>
      <c r="C10">
        <v>14.693591999999995</v>
      </c>
      <c r="D10">
        <v>13.65224400000001</v>
      </c>
      <c r="E10">
        <v>24.870741600000002</v>
      </c>
      <c r="F10">
        <v>17.117796900000005</v>
      </c>
    </row>
    <row r="11" spans="1:9" x14ac:dyDescent="0.25">
      <c r="A11" t="s">
        <v>1</v>
      </c>
      <c r="B11">
        <v>35.245956000000007</v>
      </c>
      <c r="C11">
        <v>14.248649999999998</v>
      </c>
      <c r="D11">
        <v>17.916731999999996</v>
      </c>
      <c r="E11">
        <v>20.667624000000018</v>
      </c>
      <c r="F11">
        <v>22.019740500000005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Extended Data Figure 4b</vt:lpstr>
      <vt:lpstr>Extended Data Figure 4c</vt:lpstr>
      <vt:lpstr>Extended Data Figure 4d</vt:lpstr>
      <vt:lpstr>Extended Data Figure 4e</vt:lpstr>
      <vt:lpstr>Extended Data Figure 4f</vt:lpstr>
      <vt:lpstr>Extended Data Figure 4g</vt:lpstr>
      <vt:lpstr>Extended Data Figure 4h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Aidy Zeng</dc:creator>
  <cp:lastModifiedBy>Xing Zeng</cp:lastModifiedBy>
  <dcterms:created xsi:type="dcterms:W3CDTF">2019-03-20T17:26:08Z</dcterms:created>
  <dcterms:modified xsi:type="dcterms:W3CDTF">2019-03-25T04:53:29Z</dcterms:modified>
</cp:coreProperties>
</file>