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c3b paper\Revision\Final submission\Source Data\"/>
    </mc:Choice>
  </mc:AlternateContent>
  <xr:revisionPtr revIDLastSave="44" documentId="8_{5A15F87D-6733-4E7B-A03B-BFFDDBB30C23}" xr6:coauthVersionLast="41" xr6:coauthVersionMax="41" xr10:uidLastSave="{FD7301A8-54B8-4A6E-A2A9-676B868DAAA0}"/>
  <bookViews>
    <workbookView xWindow="42015" yWindow="5115" windowWidth="28815" windowHeight="15330" activeTab="1" xr2:uid="{71BFE27F-2571-414C-A46A-0613DC69753F}"/>
  </bookViews>
  <sheets>
    <sheet name="Figure 4a" sheetId="2" r:id="rId1"/>
    <sheet name="Figure 4b" sheetId="3" r:id="rId2"/>
    <sheet name="Figure 4c" sheetId="4" r:id="rId3"/>
    <sheet name="Figure 4d" sheetId="5" r:id="rId4"/>
    <sheet name="Figure 4e" sheetId="6" r:id="rId5"/>
    <sheet name="Figure 4f" sheetId="7" r:id="rId6"/>
    <sheet name="Sheet1" sheetId="8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7" l="1"/>
  <c r="C2" i="7"/>
  <c r="D2" i="7"/>
  <c r="E2" i="7"/>
  <c r="F2" i="7"/>
  <c r="G2" i="7"/>
  <c r="B3" i="7"/>
  <c r="C3" i="7"/>
  <c r="D3" i="7"/>
  <c r="E3" i="7"/>
  <c r="F3" i="7"/>
  <c r="G3" i="7"/>
  <c r="B4" i="7"/>
  <c r="C4" i="7"/>
  <c r="D4" i="7"/>
  <c r="E4" i="7"/>
  <c r="F4" i="7"/>
  <c r="G4" i="7"/>
  <c r="B5" i="7"/>
  <c r="C5" i="7"/>
  <c r="D5" i="7"/>
  <c r="E5" i="7"/>
  <c r="F5" i="7"/>
  <c r="G5" i="7"/>
  <c r="B7" i="7"/>
  <c r="C7" i="7"/>
  <c r="D7" i="7"/>
  <c r="E7" i="7"/>
  <c r="F7" i="7"/>
  <c r="G7" i="7"/>
  <c r="H2" i="6"/>
  <c r="I2" i="6"/>
  <c r="K2" i="6"/>
  <c r="H3" i="6"/>
  <c r="I3" i="6"/>
  <c r="K3" i="6"/>
  <c r="H5" i="6"/>
  <c r="I5" i="6"/>
  <c r="H6" i="6"/>
  <c r="I6" i="6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J2" i="4"/>
  <c r="K2" i="4"/>
  <c r="L2" i="4"/>
  <c r="M2" i="4"/>
  <c r="N2" i="4"/>
  <c r="J3" i="4"/>
  <c r="K3" i="4"/>
  <c r="L3" i="4"/>
  <c r="M3" i="4"/>
  <c r="N3" i="4"/>
  <c r="J4" i="4"/>
  <c r="K4" i="4"/>
  <c r="L4" i="4"/>
  <c r="M4" i="4"/>
  <c r="N4" i="4"/>
  <c r="J5" i="4"/>
  <c r="K5" i="4"/>
  <c r="L5" i="4"/>
  <c r="M5" i="4"/>
  <c r="N5" i="4"/>
  <c r="J6" i="4"/>
  <c r="K6" i="4"/>
  <c r="L6" i="4"/>
  <c r="M6" i="4"/>
  <c r="N6" i="4"/>
  <c r="K2" i="3"/>
  <c r="L2" i="3"/>
  <c r="M2" i="3"/>
  <c r="N2" i="3"/>
  <c r="Q2" i="3"/>
  <c r="R2" i="3"/>
  <c r="S2" i="3"/>
  <c r="T2" i="3"/>
  <c r="U2" i="3"/>
  <c r="V2" i="3"/>
  <c r="K3" i="3"/>
  <c r="L3" i="3"/>
  <c r="M3" i="3"/>
  <c r="N3" i="3"/>
  <c r="Q3" i="3"/>
  <c r="R3" i="3"/>
  <c r="S3" i="3"/>
  <c r="T3" i="3"/>
  <c r="U3" i="3"/>
  <c r="V3" i="3"/>
  <c r="K4" i="3"/>
  <c r="L4" i="3"/>
  <c r="M4" i="3"/>
  <c r="N4" i="3"/>
  <c r="K5" i="3"/>
  <c r="L5" i="3"/>
  <c r="M5" i="3"/>
  <c r="N5" i="3"/>
  <c r="K6" i="3"/>
  <c r="L6" i="3"/>
  <c r="M6" i="3"/>
  <c r="N6" i="3"/>
  <c r="K7" i="3"/>
  <c r="L7" i="3"/>
  <c r="M7" i="3"/>
  <c r="N7" i="3"/>
  <c r="K8" i="3"/>
  <c r="L8" i="3"/>
  <c r="M8" i="3"/>
  <c r="N8" i="3"/>
  <c r="K9" i="3"/>
  <c r="L9" i="3"/>
  <c r="M9" i="3"/>
  <c r="N9" i="3"/>
  <c r="K10" i="3"/>
  <c r="L10" i="3"/>
  <c r="M10" i="3"/>
  <c r="N10" i="3"/>
  <c r="K11" i="3"/>
  <c r="L11" i="3"/>
  <c r="M11" i="3"/>
  <c r="N11" i="3"/>
  <c r="K12" i="3"/>
  <c r="L12" i="3"/>
  <c r="M12" i="3"/>
  <c r="N12" i="3"/>
  <c r="K13" i="3"/>
  <c r="L13" i="3"/>
  <c r="M13" i="3"/>
  <c r="N13" i="3"/>
  <c r="K14" i="3"/>
  <c r="L14" i="3"/>
  <c r="M14" i="3"/>
  <c r="N14" i="3"/>
  <c r="K15" i="3"/>
  <c r="L15" i="3"/>
  <c r="M15" i="3"/>
  <c r="N15" i="3"/>
  <c r="K16" i="3"/>
  <c r="L16" i="3"/>
  <c r="M16" i="3"/>
  <c r="N16" i="3"/>
  <c r="K17" i="3"/>
  <c r="L17" i="3"/>
  <c r="M17" i="3"/>
  <c r="N17" i="3"/>
  <c r="K18" i="3"/>
  <c r="L18" i="3"/>
  <c r="M18" i="3"/>
  <c r="N18" i="3"/>
  <c r="K19" i="3"/>
  <c r="L19" i="3"/>
  <c r="M19" i="3"/>
  <c r="N19" i="3"/>
  <c r="K20" i="3"/>
  <c r="L20" i="3"/>
  <c r="M20" i="3"/>
  <c r="N20" i="3"/>
  <c r="K21" i="3"/>
  <c r="L21" i="3"/>
  <c r="M21" i="3"/>
  <c r="N21" i="3"/>
  <c r="K22" i="3"/>
  <c r="L22" i="3"/>
  <c r="M22" i="3"/>
  <c r="N22" i="3"/>
  <c r="K23" i="3"/>
  <c r="L23" i="3"/>
  <c r="M23" i="3"/>
  <c r="N23" i="3"/>
  <c r="K24" i="3"/>
  <c r="L24" i="3"/>
  <c r="M24" i="3"/>
  <c r="N24" i="3"/>
  <c r="K25" i="3"/>
  <c r="L25" i="3"/>
  <c r="M25" i="3"/>
  <c r="N25" i="3"/>
  <c r="K26" i="3"/>
  <c r="L26" i="3"/>
  <c r="M26" i="3"/>
  <c r="N26" i="3"/>
  <c r="K27" i="3"/>
  <c r="L27" i="3"/>
  <c r="M27" i="3"/>
  <c r="N27" i="3"/>
  <c r="K28" i="3"/>
  <c r="L28" i="3"/>
  <c r="M28" i="3"/>
  <c r="N28" i="3"/>
  <c r="K29" i="3"/>
  <c r="L29" i="3"/>
  <c r="M29" i="3"/>
  <c r="N29" i="3"/>
  <c r="K30" i="3"/>
  <c r="L30" i="3"/>
  <c r="M30" i="3"/>
  <c r="N30" i="3"/>
  <c r="K31" i="3"/>
  <c r="L31" i="3"/>
  <c r="M31" i="3"/>
  <c r="N31" i="3"/>
  <c r="K32" i="3"/>
  <c r="L32" i="3"/>
  <c r="M32" i="3"/>
  <c r="N32" i="3"/>
  <c r="K33" i="3"/>
  <c r="L33" i="3"/>
  <c r="M33" i="3"/>
  <c r="N33" i="3"/>
  <c r="K34" i="3"/>
  <c r="L34" i="3"/>
  <c r="M34" i="3"/>
  <c r="N34" i="3"/>
  <c r="K35" i="3"/>
  <c r="L35" i="3"/>
  <c r="M35" i="3"/>
  <c r="N35" i="3"/>
  <c r="K36" i="3"/>
  <c r="L36" i="3"/>
  <c r="M36" i="3"/>
  <c r="N36" i="3"/>
  <c r="K37" i="3"/>
  <c r="L37" i="3"/>
  <c r="M37" i="3"/>
  <c r="N37" i="3"/>
  <c r="K38" i="3"/>
  <c r="L38" i="3"/>
  <c r="M38" i="3"/>
  <c r="N38" i="3"/>
  <c r="K39" i="3"/>
  <c r="L39" i="3"/>
  <c r="M39" i="3"/>
  <c r="N39" i="3"/>
  <c r="K40" i="3"/>
  <c r="L40" i="3"/>
  <c r="M40" i="3"/>
  <c r="N40" i="3"/>
  <c r="K41" i="3"/>
  <c r="L41" i="3"/>
  <c r="M41" i="3"/>
  <c r="N41" i="3"/>
  <c r="K42" i="3"/>
  <c r="L42" i="3"/>
  <c r="M42" i="3"/>
  <c r="N42" i="3"/>
  <c r="K43" i="3"/>
  <c r="L43" i="3"/>
  <c r="M43" i="3"/>
  <c r="N43" i="3"/>
  <c r="K44" i="3"/>
  <c r="L44" i="3"/>
  <c r="M44" i="3"/>
  <c r="N44" i="3"/>
  <c r="K45" i="3"/>
  <c r="L45" i="3"/>
  <c r="M45" i="3"/>
  <c r="N45" i="3"/>
  <c r="K46" i="3"/>
  <c r="L46" i="3"/>
  <c r="M46" i="3"/>
  <c r="N46" i="3"/>
  <c r="K47" i="3"/>
  <c r="L47" i="3"/>
  <c r="M47" i="3"/>
  <c r="N47" i="3"/>
  <c r="K48" i="3"/>
  <c r="L48" i="3"/>
  <c r="M48" i="3"/>
  <c r="N48" i="3"/>
  <c r="K49" i="3"/>
  <c r="L49" i="3"/>
  <c r="M49" i="3"/>
  <c r="N49" i="3"/>
  <c r="K50" i="3"/>
  <c r="L50" i="3"/>
  <c r="M50" i="3"/>
  <c r="N50" i="3"/>
  <c r="K51" i="3"/>
  <c r="L51" i="3"/>
  <c r="M51" i="3"/>
  <c r="N51" i="3"/>
  <c r="K52" i="3"/>
  <c r="L52" i="3"/>
  <c r="M52" i="3"/>
  <c r="N52" i="3"/>
  <c r="K53" i="3"/>
  <c r="L53" i="3"/>
  <c r="M53" i="3"/>
  <c r="N53" i="3"/>
  <c r="K54" i="3"/>
  <c r="L54" i="3"/>
  <c r="M54" i="3"/>
  <c r="N54" i="3"/>
  <c r="K55" i="3"/>
  <c r="L55" i="3"/>
  <c r="M55" i="3"/>
  <c r="N55" i="3"/>
  <c r="K56" i="3"/>
  <c r="L56" i="3"/>
  <c r="M56" i="3"/>
  <c r="N56" i="3"/>
  <c r="K57" i="3"/>
  <c r="L57" i="3"/>
  <c r="M57" i="3"/>
  <c r="N57" i="3"/>
  <c r="K58" i="3"/>
  <c r="L58" i="3"/>
  <c r="M58" i="3"/>
  <c r="N58" i="3"/>
  <c r="K59" i="3"/>
  <c r="L59" i="3"/>
  <c r="M59" i="3"/>
  <c r="N59" i="3"/>
  <c r="K60" i="3"/>
  <c r="L60" i="3"/>
  <c r="M60" i="3"/>
  <c r="N60" i="3"/>
  <c r="K61" i="3"/>
  <c r="L61" i="3"/>
  <c r="M61" i="3"/>
  <c r="N61" i="3"/>
  <c r="K62" i="3"/>
  <c r="L62" i="3"/>
  <c r="M62" i="3"/>
  <c r="N62" i="3"/>
  <c r="K63" i="3"/>
  <c r="L63" i="3"/>
  <c r="M63" i="3"/>
  <c r="N63" i="3"/>
  <c r="K64" i="3"/>
  <c r="L64" i="3"/>
  <c r="M64" i="3"/>
  <c r="N64" i="3"/>
  <c r="K65" i="3"/>
  <c r="L65" i="3"/>
  <c r="M65" i="3"/>
  <c r="N65" i="3"/>
  <c r="K66" i="3"/>
  <c r="L66" i="3"/>
  <c r="M66" i="3"/>
  <c r="N66" i="3"/>
  <c r="K67" i="3"/>
  <c r="L67" i="3"/>
  <c r="M67" i="3"/>
  <c r="N67" i="3"/>
  <c r="K68" i="3"/>
  <c r="L68" i="3"/>
  <c r="M68" i="3"/>
  <c r="N68" i="3"/>
  <c r="K69" i="3"/>
  <c r="L69" i="3"/>
  <c r="M69" i="3"/>
  <c r="N69" i="3"/>
  <c r="K70" i="3"/>
  <c r="L70" i="3"/>
  <c r="M70" i="3"/>
  <c r="N70" i="3"/>
  <c r="K71" i="3"/>
  <c r="L71" i="3"/>
  <c r="M71" i="3"/>
  <c r="N71" i="3"/>
  <c r="K72" i="3"/>
  <c r="L72" i="3"/>
  <c r="M72" i="3"/>
  <c r="N72" i="3"/>
  <c r="K73" i="3"/>
  <c r="L73" i="3"/>
  <c r="M73" i="3"/>
  <c r="N73" i="3"/>
  <c r="K74" i="3"/>
  <c r="L74" i="3"/>
  <c r="M74" i="3"/>
  <c r="N74" i="3"/>
  <c r="K75" i="3"/>
  <c r="L75" i="3"/>
  <c r="M75" i="3"/>
  <c r="N75" i="3"/>
  <c r="K76" i="3"/>
  <c r="L76" i="3"/>
  <c r="M76" i="3"/>
  <c r="N76" i="3"/>
  <c r="K77" i="3"/>
  <c r="L77" i="3"/>
  <c r="M77" i="3"/>
  <c r="N77" i="3"/>
  <c r="K78" i="3"/>
  <c r="L78" i="3"/>
  <c r="M78" i="3"/>
  <c r="N78" i="3"/>
  <c r="K79" i="3"/>
  <c r="L79" i="3"/>
  <c r="M79" i="3"/>
  <c r="N79" i="3"/>
  <c r="K80" i="3"/>
  <c r="L80" i="3"/>
  <c r="M80" i="3"/>
  <c r="N80" i="3"/>
  <c r="K81" i="3"/>
  <c r="L81" i="3"/>
  <c r="M81" i="3"/>
  <c r="N81" i="3"/>
  <c r="K82" i="3"/>
  <c r="L82" i="3"/>
  <c r="M82" i="3"/>
  <c r="N82" i="3"/>
  <c r="K83" i="3"/>
  <c r="L83" i="3"/>
  <c r="M83" i="3"/>
  <c r="N83" i="3"/>
  <c r="K84" i="3"/>
  <c r="L84" i="3"/>
  <c r="M84" i="3"/>
  <c r="N84" i="3"/>
  <c r="K85" i="3"/>
  <c r="L85" i="3"/>
  <c r="M85" i="3"/>
  <c r="N85" i="3"/>
  <c r="F2" i="2"/>
  <c r="G2" i="2"/>
  <c r="I2" i="2"/>
  <c r="F3" i="2"/>
  <c r="G3" i="2"/>
  <c r="X2" i="3"/>
</calcChain>
</file>

<file path=xl/sharedStrings.xml><?xml version="1.0" encoding="utf-8"?>
<sst xmlns="http://schemas.openxmlformats.org/spreadsheetml/2006/main" count="91" uniqueCount="33">
  <si>
    <t>TG</t>
  </si>
  <si>
    <t>WT</t>
  </si>
  <si>
    <t>ttest</t>
  </si>
  <si>
    <t>SEM</t>
  </si>
  <si>
    <t>Average</t>
  </si>
  <si>
    <t>average</t>
  </si>
  <si>
    <t>Average, overall</t>
  </si>
  <si>
    <t>KO, SEM</t>
  </si>
  <si>
    <t>WT, SEM</t>
  </si>
  <si>
    <t>TG, average</t>
  </si>
  <si>
    <t>WT, average</t>
  </si>
  <si>
    <t>WT4</t>
  </si>
  <si>
    <t>WT3</t>
  </si>
  <si>
    <t>WT2</t>
  </si>
  <si>
    <t>WT1</t>
  </si>
  <si>
    <t>TG4</t>
  </si>
  <si>
    <t>TG3</t>
  </si>
  <si>
    <t>TG2</t>
  </si>
  <si>
    <t>TG1</t>
  </si>
  <si>
    <t>VO2, ml/hr</t>
  </si>
  <si>
    <t>TG5</t>
  </si>
  <si>
    <t>WT5</t>
  </si>
  <si>
    <t>Time, hr</t>
  </si>
  <si>
    <t xml:space="preserve"> </t>
  </si>
  <si>
    <t>TG6</t>
  </si>
  <si>
    <t>WT6</t>
  </si>
  <si>
    <t>SEM, TG</t>
  </si>
  <si>
    <t>SEM, WT</t>
  </si>
  <si>
    <t>age, week</t>
  </si>
  <si>
    <t>lean mass, g</t>
  </si>
  <si>
    <t>fat mass, g</t>
  </si>
  <si>
    <t>TG, SEM</t>
  </si>
  <si>
    <t>Time,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</si>
</sst>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C77B-0A1E-4FF7-B17A-4FF8A6240C37}">
  <dimension ref="A1:I3"/>
  <sheetViews>
    <sheetView workbookViewId="0">
      <selection activeCell="L21" sqref="L21"/>
    </sheetView>
  </sheetViews>
  <sheetFormatPr defaultRowHeight="15" x14ac:dyDescent="0.25"/>
  <sheetData>
    <row r="1" spans="1:9" x14ac:dyDescent="0.25">
      <c r="B1">
        <v>1</v>
      </c>
      <c r="C1">
        <v>2</v>
      </c>
      <c r="D1">
        <v>3</v>
      </c>
      <c r="E1">
        <v>4</v>
      </c>
      <c r="F1" t="s">
        <v>4</v>
      </c>
      <c r="G1" t="s">
        <v>3</v>
      </c>
      <c r="I1" t="s">
        <v>2</v>
      </c>
    </row>
    <row r="2" spans="1:9" x14ac:dyDescent="0.25">
      <c r="A2" t="s">
        <v>1</v>
      </c>
      <c r="B2">
        <v>3.12</v>
      </c>
      <c r="C2">
        <v>3.78</v>
      </c>
      <c r="D2">
        <v>3.26</v>
      </c>
      <c r="E2">
        <v>4.25</v>
      </c>
      <c r="F2">
        <f>AVERAGE(B2:E2)</f>
        <v>3.6025</v>
      </c>
      <c r="G2">
        <f>STDEV(B2:E2)/3</f>
        <v>0.1722267024506855</v>
      </c>
      <c r="I2">
        <f>TTEST(B2:E2,B3:E3,2,2)</f>
        <v>1.2863373096928484E-3</v>
      </c>
    </row>
    <row r="3" spans="1:9" x14ac:dyDescent="0.25">
      <c r="A3" t="s">
        <v>0</v>
      </c>
      <c r="B3">
        <v>1.82</v>
      </c>
      <c r="C3">
        <v>2.33</v>
      </c>
      <c r="D3">
        <v>1.56</v>
      </c>
      <c r="E3">
        <v>1.64</v>
      </c>
      <c r="F3">
        <f>AVERAGE(B3:E3)</f>
        <v>1.8375000000000001</v>
      </c>
      <c r="G3">
        <f>STDEV(B3:E3)/3</f>
        <v>0.1152894907034747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96D46-256A-47F1-B35A-2AE60553B371}">
  <dimension ref="A1:X85"/>
  <sheetViews>
    <sheetView tabSelected="1" zoomScaleNormal="100" workbookViewId="0">
      <selection activeCell="B2" sqref="B2:I85"/>
    </sheetView>
  </sheetViews>
  <sheetFormatPr defaultRowHeight="15" x14ac:dyDescent="0.25"/>
  <cols>
    <col min="1" max="1" width="16.140625" customWidth="1"/>
    <col min="16" max="16" width="17.85546875" customWidth="1"/>
  </cols>
  <sheetData>
    <row r="1" spans="1:24" x14ac:dyDescent="0.25">
      <c r="A1" t="s">
        <v>19</v>
      </c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K1" t="s">
        <v>10</v>
      </c>
      <c r="L1" t="s">
        <v>9</v>
      </c>
      <c r="M1" t="s">
        <v>8</v>
      </c>
      <c r="N1" t="s">
        <v>7</v>
      </c>
      <c r="P1" t="s">
        <v>6</v>
      </c>
      <c r="Q1">
        <v>1</v>
      </c>
      <c r="R1">
        <v>2</v>
      </c>
      <c r="S1">
        <v>3</v>
      </c>
      <c r="T1">
        <v>4</v>
      </c>
      <c r="U1" t="s">
        <v>5</v>
      </c>
      <c r="V1" t="s">
        <v>3</v>
      </c>
      <c r="X1" t="s">
        <v>2</v>
      </c>
    </row>
    <row r="2" spans="1:24" x14ac:dyDescent="0.25">
      <c r="B2">
        <v>132.93221999999997</v>
      </c>
      <c r="C2">
        <v>99.519824313725479</v>
      </c>
      <c r="D2">
        <v>126.58205882352939</v>
      </c>
      <c r="E2">
        <v>140.06047058823526</v>
      </c>
      <c r="F2">
        <v>120.82436588235295</v>
      </c>
      <c r="G2">
        <v>120.86494588235291</v>
      </c>
      <c r="H2">
        <v>127.35783529411763</v>
      </c>
      <c r="I2">
        <v>117.12290985294116</v>
      </c>
      <c r="K2">
        <f t="shared" ref="K2:K33" si="0">AVERAGE(F2:I2)</f>
        <v>121.54251422794117</v>
      </c>
      <c r="L2">
        <f t="shared" ref="L2:L33" si="1">AVERAGE(B2:E2)</f>
        <v>124.77364343137253</v>
      </c>
      <c r="M2">
        <f t="shared" ref="M2:M33" si="2">STDEV(F2:I2)/SQRT(3)</f>
        <v>2.4568656148174126</v>
      </c>
      <c r="N2">
        <f t="shared" ref="N2:N33" si="3">STDEV(B2:E2)/SQRT(3)</f>
        <v>10.226736214492822</v>
      </c>
      <c r="P2" t="s">
        <v>1</v>
      </c>
      <c r="Q2">
        <f>AVERAGE(F2:F85)</f>
        <v>109.35489435107377</v>
      </c>
      <c r="R2">
        <f>AVERAGE(G2:G85)</f>
        <v>112.01461397759105</v>
      </c>
      <c r="S2">
        <f>AVERAGE(H2:H85)</f>
        <v>113.38655051353874</v>
      </c>
      <c r="T2">
        <f>AVERAGE(I2:I85)</f>
        <v>113.09796343545747</v>
      </c>
      <c r="U2">
        <f>AVERAGE(Q2:T2)</f>
        <v>111.96350556941526</v>
      </c>
      <c r="V2">
        <f>STDEV(Q2:T2)/SQRT(3)</f>
        <v>1.0603728967083961</v>
      </c>
      <c r="X2">
        <f>TTEST(Q2:T2,Q3:T3,2,2)</f>
        <v>2.1805747464756962E-2</v>
      </c>
    </row>
    <row r="3" spans="1:24" x14ac:dyDescent="0.25">
      <c r="B3">
        <v>102.03440999999999</v>
      </c>
      <c r="C3">
        <v>151.15732392156858</v>
      </c>
      <c r="D3">
        <v>121.39602941176472</v>
      </c>
      <c r="E3">
        <v>111.60299999999999</v>
      </c>
      <c r="F3">
        <v>86.764739607843126</v>
      </c>
      <c r="G3">
        <v>96.362943529411751</v>
      </c>
      <c r="H3">
        <v>126.24458039215685</v>
      </c>
      <c r="I3">
        <v>97.239136029411753</v>
      </c>
      <c r="K3">
        <f t="shared" si="0"/>
        <v>101.65284988970586</v>
      </c>
      <c r="L3">
        <f t="shared" si="1"/>
        <v>121.54769083333333</v>
      </c>
      <c r="M3">
        <f t="shared" si="2"/>
        <v>9.8537810916042705</v>
      </c>
      <c r="N3">
        <f t="shared" si="3"/>
        <v>12.276528542339159</v>
      </c>
      <c r="P3" t="s">
        <v>0</v>
      </c>
      <c r="Q3">
        <f>AVERAGE(B2:B85)</f>
        <v>116.72153392857143</v>
      </c>
      <c r="R3">
        <f>AVERAGE(C2:C85)</f>
        <v>120.69663994397763</v>
      </c>
      <c r="S3">
        <f>AVERAGE(D2:D85)</f>
        <v>114.67340056022405</v>
      </c>
      <c r="T3">
        <f>AVERAGE(E2:E85)</f>
        <v>115.59913060224088</v>
      </c>
      <c r="U3">
        <f>AVERAGE(Q3:T3)</f>
        <v>116.92267625875348</v>
      </c>
      <c r="V3">
        <f>STDEV(Q3:T3)/SQRT(3)</f>
        <v>1.5309501191979562</v>
      </c>
    </row>
    <row r="4" spans="1:24" x14ac:dyDescent="0.25">
      <c r="B4">
        <v>125.17256999999999</v>
      </c>
      <c r="C4">
        <v>101.9589176470588</v>
      </c>
      <c r="D4">
        <v>114.63844117647058</v>
      </c>
      <c r="E4">
        <v>104.99447058823529</v>
      </c>
      <c r="F4">
        <v>109.37996117647059</v>
      </c>
      <c r="G4">
        <v>122.19063999999999</v>
      </c>
      <c r="H4">
        <v>99.157270588235278</v>
      </c>
      <c r="I4">
        <v>130.05232602941177</v>
      </c>
      <c r="K4">
        <f t="shared" si="0"/>
        <v>115.1950494485294</v>
      </c>
      <c r="L4">
        <f t="shared" si="1"/>
        <v>111.69109985294116</v>
      </c>
      <c r="M4">
        <f t="shared" si="2"/>
        <v>7.8930529014669277</v>
      </c>
      <c r="N4">
        <f t="shared" si="3"/>
        <v>6.0552738464620974</v>
      </c>
    </row>
    <row r="5" spans="1:24" x14ac:dyDescent="0.25">
      <c r="B5">
        <v>98.140289999999993</v>
      </c>
      <c r="C5">
        <v>140.85547921568624</v>
      </c>
      <c r="D5">
        <v>144.30835294117648</v>
      </c>
      <c r="E5">
        <v>102.24991176470586</v>
      </c>
      <c r="F5">
        <v>89.8532988235294</v>
      </c>
      <c r="G5">
        <v>94.614550588235289</v>
      </c>
      <c r="H5">
        <v>99.360878431372541</v>
      </c>
      <c r="I5">
        <v>90.534323823529391</v>
      </c>
      <c r="K5">
        <f t="shared" si="0"/>
        <v>93.590762916666662</v>
      </c>
      <c r="L5">
        <f t="shared" si="1"/>
        <v>121.38850848039215</v>
      </c>
      <c r="M5">
        <f t="shared" si="2"/>
        <v>2.5309820673462244</v>
      </c>
      <c r="N5">
        <f t="shared" si="3"/>
        <v>14.185468959753058</v>
      </c>
    </row>
    <row r="6" spans="1:24" x14ac:dyDescent="0.25">
      <c r="B6">
        <v>114.09935999999999</v>
      </c>
      <c r="C6">
        <v>114.94320470588235</v>
      </c>
      <c r="D6">
        <v>138.29949999999997</v>
      </c>
      <c r="E6">
        <v>106.97914705882351</v>
      </c>
      <c r="F6">
        <v>87.194716470588233</v>
      </c>
      <c r="G6">
        <v>83.103952941176473</v>
      </c>
      <c r="H6">
        <v>147.70384313725492</v>
      </c>
      <c r="I6">
        <v>119.79815362745097</v>
      </c>
      <c r="K6">
        <f t="shared" si="0"/>
        <v>109.45016654411765</v>
      </c>
      <c r="L6">
        <f t="shared" si="1"/>
        <v>118.58030294117646</v>
      </c>
      <c r="M6">
        <f t="shared" si="2"/>
        <v>17.511433213622123</v>
      </c>
      <c r="N6">
        <f t="shared" si="3"/>
        <v>7.8651190827081914</v>
      </c>
    </row>
    <row r="7" spans="1:24" x14ac:dyDescent="0.25">
      <c r="B7">
        <v>107.61680999999999</v>
      </c>
      <c r="C7">
        <v>98.803367843137238</v>
      </c>
      <c r="D7">
        <v>110.49211764705882</v>
      </c>
      <c r="E7">
        <v>159.60988235294116</v>
      </c>
      <c r="F7">
        <v>117.85009333333333</v>
      </c>
      <c r="G7">
        <v>123.2976282352941</v>
      </c>
      <c r="H7">
        <v>93.518305882352934</v>
      </c>
      <c r="I7">
        <v>89.126180735294085</v>
      </c>
      <c r="K7">
        <f t="shared" si="0"/>
        <v>105.94805204656862</v>
      </c>
      <c r="L7">
        <f t="shared" si="1"/>
        <v>119.13054446078429</v>
      </c>
      <c r="M7">
        <f t="shared" si="2"/>
        <v>9.8890530096002163</v>
      </c>
      <c r="N7">
        <f t="shared" si="3"/>
        <v>15.842837163427708</v>
      </c>
    </row>
    <row r="8" spans="1:24" x14ac:dyDescent="0.25">
      <c r="B8">
        <v>106.86375</v>
      </c>
      <c r="C8">
        <v>104.68922509803922</v>
      </c>
      <c r="D8">
        <v>110.55602941176471</v>
      </c>
      <c r="E8">
        <v>107.63664705882354</v>
      </c>
      <c r="F8">
        <v>81.076398823529416</v>
      </c>
      <c r="G8">
        <v>106.31776235294117</v>
      </c>
      <c r="H8">
        <v>101.11585882352941</v>
      </c>
      <c r="I8">
        <v>96.057786813725471</v>
      </c>
      <c r="K8">
        <f t="shared" si="0"/>
        <v>96.141951703431374</v>
      </c>
      <c r="L8">
        <f t="shared" si="1"/>
        <v>107.43641289215687</v>
      </c>
      <c r="M8">
        <f t="shared" si="2"/>
        <v>6.2828235135329296</v>
      </c>
      <c r="N8">
        <f t="shared" si="3"/>
        <v>1.4002811033310156</v>
      </c>
    </row>
    <row r="9" spans="1:24" x14ac:dyDescent="0.25">
      <c r="B9">
        <v>127.72287</v>
      </c>
      <c r="C9">
        <v>142.45815529411763</v>
      </c>
      <c r="D9">
        <v>114.99955882352941</v>
      </c>
      <c r="E9">
        <v>105.45332352941175</v>
      </c>
      <c r="F9">
        <v>114.27455333333332</v>
      </c>
      <c r="G9">
        <v>107.11394352941177</v>
      </c>
      <c r="H9">
        <v>120.68683921568628</v>
      </c>
      <c r="I9">
        <v>132.75228470588237</v>
      </c>
      <c r="K9">
        <f t="shared" si="0"/>
        <v>118.70690519607842</v>
      </c>
      <c r="L9">
        <f t="shared" si="1"/>
        <v>122.65847691176469</v>
      </c>
      <c r="M9">
        <f t="shared" si="2"/>
        <v>6.2825625304082173</v>
      </c>
      <c r="N9">
        <f t="shared" si="3"/>
        <v>9.2637385696978676</v>
      </c>
    </row>
    <row r="10" spans="1:24" x14ac:dyDescent="0.25">
      <c r="B10">
        <v>132.33903000000001</v>
      </c>
      <c r="C10">
        <v>125.82148705882351</v>
      </c>
      <c r="D10">
        <v>156.11644117647057</v>
      </c>
      <c r="E10">
        <v>154.88726470588239</v>
      </c>
      <c r="F10">
        <v>120.61115882352941</v>
      </c>
      <c r="G10">
        <v>134.11417882352941</v>
      </c>
      <c r="H10">
        <v>149.1414588235294</v>
      </c>
      <c r="I10">
        <v>126.79619544117645</v>
      </c>
      <c r="K10">
        <f t="shared" si="0"/>
        <v>132.66574797794118</v>
      </c>
      <c r="L10">
        <f t="shared" si="1"/>
        <v>142.29105573529412</v>
      </c>
      <c r="M10">
        <f t="shared" si="2"/>
        <v>7.0970398089265059</v>
      </c>
      <c r="N10">
        <f t="shared" si="3"/>
        <v>8.9448636512355861</v>
      </c>
    </row>
    <row r="11" spans="1:24" x14ac:dyDescent="0.25">
      <c r="B11">
        <v>131.62175999999999</v>
      </c>
      <c r="C11">
        <v>109.89340705882351</v>
      </c>
      <c r="D11">
        <v>114.449</v>
      </c>
      <c r="E11">
        <v>134.46670588235295</v>
      </c>
      <c r="F11">
        <v>94.841172941176467</v>
      </c>
      <c r="G11">
        <v>125.14035529411764</v>
      </c>
      <c r="H11">
        <v>101.72489411764707</v>
      </c>
      <c r="I11">
        <v>113.064468872549</v>
      </c>
      <c r="K11">
        <f t="shared" si="0"/>
        <v>108.69272280637254</v>
      </c>
      <c r="L11">
        <f t="shared" si="1"/>
        <v>122.60771823529413</v>
      </c>
      <c r="M11">
        <f t="shared" si="2"/>
        <v>7.6742922107405649</v>
      </c>
      <c r="N11">
        <f t="shared" si="3"/>
        <v>7.071907874619928</v>
      </c>
    </row>
    <row r="12" spans="1:24" x14ac:dyDescent="0.25">
      <c r="B12">
        <v>123.98591999999998</v>
      </c>
      <c r="C12">
        <v>109.31744627450979</v>
      </c>
      <c r="D12">
        <v>150.74932352941175</v>
      </c>
      <c r="E12">
        <v>102.82526470588235</v>
      </c>
      <c r="F12">
        <v>96.36869215686275</v>
      </c>
      <c r="G12">
        <v>119.48462117647058</v>
      </c>
      <c r="H12">
        <v>127.5406431372549</v>
      </c>
      <c r="I12">
        <v>130.09525950980392</v>
      </c>
      <c r="K12">
        <f t="shared" si="0"/>
        <v>118.37230399509804</v>
      </c>
      <c r="L12">
        <f t="shared" si="1"/>
        <v>121.71948862745097</v>
      </c>
      <c r="M12">
        <f t="shared" si="2"/>
        <v>8.8624194844491306</v>
      </c>
      <c r="N12">
        <f t="shared" si="3"/>
        <v>12.286715399270776</v>
      </c>
    </row>
    <row r="13" spans="1:24" x14ac:dyDescent="0.25">
      <c r="B13">
        <v>102.88038</v>
      </c>
      <c r="C13">
        <v>114.09647529411764</v>
      </c>
      <c r="D13">
        <v>160.99317647058825</v>
      </c>
      <c r="E13">
        <v>119.62044117647056</v>
      </c>
      <c r="F13">
        <v>126.10698745098038</v>
      </c>
      <c r="G13">
        <v>141.22915529411762</v>
      </c>
      <c r="H13">
        <v>117.70261960784313</v>
      </c>
      <c r="I13">
        <v>115.99780436274509</v>
      </c>
      <c r="K13">
        <f t="shared" si="0"/>
        <v>125.25914167892157</v>
      </c>
      <c r="L13">
        <f t="shared" si="1"/>
        <v>124.39761823529412</v>
      </c>
      <c r="M13">
        <f t="shared" si="2"/>
        <v>6.6552700255548842</v>
      </c>
      <c r="N13">
        <f t="shared" si="3"/>
        <v>14.648327133814083</v>
      </c>
    </row>
    <row r="14" spans="1:24" x14ac:dyDescent="0.25">
      <c r="B14">
        <v>139.73886000000002</v>
      </c>
      <c r="C14">
        <v>143.02013803921568</v>
      </c>
      <c r="D14">
        <v>99.001470588235293</v>
      </c>
      <c r="E14">
        <v>108.97370588235293</v>
      </c>
      <c r="F14">
        <v>107.6063956862745</v>
      </c>
      <c r="G14">
        <v>126.80508941176471</v>
      </c>
      <c r="H14">
        <v>132.63545098039216</v>
      </c>
      <c r="I14">
        <v>139.06419926470585</v>
      </c>
      <c r="K14">
        <f t="shared" si="0"/>
        <v>126.52778383578431</v>
      </c>
      <c r="L14">
        <f t="shared" si="1"/>
        <v>122.68354362745099</v>
      </c>
      <c r="M14">
        <f t="shared" si="2"/>
        <v>7.8355396725624793</v>
      </c>
      <c r="N14">
        <f t="shared" si="3"/>
        <v>12.707220708750251</v>
      </c>
    </row>
    <row r="15" spans="1:24" x14ac:dyDescent="0.25">
      <c r="B15">
        <v>102.37604999999999</v>
      </c>
      <c r="C15">
        <v>109.3876345098039</v>
      </c>
      <c r="D15">
        <v>159.06344117647058</v>
      </c>
      <c r="E15">
        <v>110.65708823529411</v>
      </c>
      <c r="F15">
        <v>120.88279490196078</v>
      </c>
      <c r="G15">
        <v>97.243578823529404</v>
      </c>
      <c r="H15">
        <v>102.98556862745097</v>
      </c>
      <c r="I15">
        <v>103.93667235294117</v>
      </c>
      <c r="K15">
        <f t="shared" si="0"/>
        <v>106.26215367647058</v>
      </c>
      <c r="L15">
        <f t="shared" si="1"/>
        <v>120.37105348039215</v>
      </c>
      <c r="M15">
        <f t="shared" si="2"/>
        <v>5.8806813209973985</v>
      </c>
      <c r="N15">
        <f t="shared" si="3"/>
        <v>15.040381307774991</v>
      </c>
    </row>
    <row r="16" spans="1:24" x14ac:dyDescent="0.25">
      <c r="B16">
        <v>149.36589000000001</v>
      </c>
      <c r="C16">
        <v>122.32512941176468</v>
      </c>
      <c r="D16">
        <v>151.51085294117644</v>
      </c>
      <c r="E16">
        <v>99.017705882352928</v>
      </c>
      <c r="F16">
        <v>96.741541176470577</v>
      </c>
      <c r="G16">
        <v>127.47127058823529</v>
      </c>
      <c r="H16">
        <v>93.758431372549026</v>
      </c>
      <c r="I16">
        <v>128.17561034313727</v>
      </c>
      <c r="K16">
        <f t="shared" si="0"/>
        <v>111.53671337009803</v>
      </c>
      <c r="L16">
        <f t="shared" si="1"/>
        <v>130.55489455882352</v>
      </c>
      <c r="M16">
        <f t="shared" si="2"/>
        <v>10.881827038390307</v>
      </c>
      <c r="N16">
        <f t="shared" si="3"/>
        <v>14.357843559849146</v>
      </c>
    </row>
    <row r="17" spans="2:14" x14ac:dyDescent="0.25">
      <c r="B17">
        <v>155.32218</v>
      </c>
      <c r="C17">
        <v>107.06158745098037</v>
      </c>
      <c r="D17">
        <v>85.176382352941175</v>
      </c>
      <c r="E17">
        <v>98.347764705882341</v>
      </c>
      <c r="F17">
        <v>126.21259960784315</v>
      </c>
      <c r="G17">
        <v>138.79861411764705</v>
      </c>
      <c r="H17">
        <v>138.96950588235293</v>
      </c>
      <c r="I17">
        <v>108.53849470588234</v>
      </c>
      <c r="K17">
        <f t="shared" si="0"/>
        <v>128.12980357843136</v>
      </c>
      <c r="L17">
        <f t="shared" si="1"/>
        <v>111.47697862745098</v>
      </c>
      <c r="M17">
        <f t="shared" si="2"/>
        <v>8.2920156962638849</v>
      </c>
      <c r="N17">
        <f t="shared" si="3"/>
        <v>17.65721440605855</v>
      </c>
    </row>
    <row r="18" spans="2:14" x14ac:dyDescent="0.25">
      <c r="B18">
        <v>102.68402999999999</v>
      </c>
      <c r="C18">
        <v>121.41733176470586</v>
      </c>
      <c r="D18">
        <v>136.77347058823528</v>
      </c>
      <c r="E18">
        <v>148.59135294117647</v>
      </c>
      <c r="F18">
        <v>87.909589019607836</v>
      </c>
      <c r="G18">
        <v>140.68040235294114</v>
      </c>
      <c r="H18">
        <v>138.51912156862741</v>
      </c>
      <c r="I18">
        <v>130.72814578431368</v>
      </c>
      <c r="K18">
        <f t="shared" si="0"/>
        <v>124.45931468137252</v>
      </c>
      <c r="L18">
        <f t="shared" si="1"/>
        <v>127.36654632352941</v>
      </c>
      <c r="M18">
        <f t="shared" si="2"/>
        <v>14.282788960077786</v>
      </c>
      <c r="N18">
        <f t="shared" si="3"/>
        <v>11.46784105423426</v>
      </c>
    </row>
    <row r="19" spans="2:14" x14ac:dyDescent="0.25">
      <c r="B19">
        <v>91.873469999999998</v>
      </c>
      <c r="C19">
        <v>123.18929411764704</v>
      </c>
      <c r="D19">
        <v>99.950852941176464</v>
      </c>
      <c r="E19">
        <v>115.93023529411764</v>
      </c>
      <c r="F19">
        <v>111.72898745098038</v>
      </c>
      <c r="G19">
        <v>132.67784705882352</v>
      </c>
      <c r="H19">
        <v>142.29706666666667</v>
      </c>
      <c r="I19">
        <v>108.26137598039215</v>
      </c>
      <c r="K19">
        <f t="shared" si="0"/>
        <v>123.74131928921568</v>
      </c>
      <c r="L19">
        <f t="shared" si="1"/>
        <v>107.73596308823528</v>
      </c>
      <c r="M19">
        <f t="shared" si="2"/>
        <v>9.4757119366012645</v>
      </c>
      <c r="N19">
        <f t="shared" si="3"/>
        <v>8.2877296439765189</v>
      </c>
    </row>
    <row r="20" spans="2:14" x14ac:dyDescent="0.25">
      <c r="B20">
        <v>104.44125</v>
      </c>
      <c r="C20">
        <v>103.46571450980392</v>
      </c>
      <c r="D20">
        <v>103.67802941176468</v>
      </c>
      <c r="E20">
        <v>104.49244117647058</v>
      </c>
      <c r="F20">
        <v>90.934638431372548</v>
      </c>
      <c r="G20">
        <v>99.48704235294116</v>
      </c>
      <c r="H20">
        <v>98.783623529411756</v>
      </c>
      <c r="I20">
        <v>101.25496112745097</v>
      </c>
      <c r="K20">
        <f t="shared" si="0"/>
        <v>97.615066360294122</v>
      </c>
      <c r="L20">
        <f t="shared" si="1"/>
        <v>104.01935877450978</v>
      </c>
      <c r="M20">
        <f t="shared" si="2"/>
        <v>2.6404286521538349</v>
      </c>
      <c r="N20">
        <f t="shared" si="3"/>
        <v>0.30273326559940239</v>
      </c>
    </row>
    <row r="21" spans="2:14" x14ac:dyDescent="0.25">
      <c r="B21">
        <v>146.38797</v>
      </c>
      <c r="C21">
        <v>125.10246745098037</v>
      </c>
      <c r="D21">
        <v>99.201911764705869</v>
      </c>
      <c r="E21">
        <v>100.11935294117647</v>
      </c>
      <c r="F21">
        <v>118.97170745098039</v>
      </c>
      <c r="G21">
        <v>91.463901176470586</v>
      </c>
      <c r="H21">
        <v>77.882384313725495</v>
      </c>
      <c r="I21">
        <v>128.74168553921567</v>
      </c>
      <c r="K21">
        <f t="shared" si="0"/>
        <v>104.26491962009803</v>
      </c>
      <c r="L21">
        <f t="shared" si="1"/>
        <v>117.70292553921568</v>
      </c>
      <c r="M21">
        <f t="shared" si="2"/>
        <v>13.643500367688114</v>
      </c>
      <c r="N21">
        <f t="shared" si="3"/>
        <v>13.034375628468984</v>
      </c>
    </row>
    <row r="22" spans="2:14" x14ac:dyDescent="0.25">
      <c r="B22">
        <v>94.84554</v>
      </c>
      <c r="C22">
        <v>102.91231529411762</v>
      </c>
      <c r="D22">
        <v>155.22444117647061</v>
      </c>
      <c r="E22">
        <v>97.644352941176464</v>
      </c>
      <c r="F22">
        <v>111.41010627450979</v>
      </c>
      <c r="G22">
        <v>125.29975058823528</v>
      </c>
      <c r="H22">
        <v>89.213898039215678</v>
      </c>
      <c r="I22">
        <v>93.956673676470572</v>
      </c>
      <c r="K22">
        <f t="shared" si="0"/>
        <v>104.97010714460784</v>
      </c>
      <c r="L22">
        <f t="shared" si="1"/>
        <v>112.65666235294118</v>
      </c>
      <c r="M22">
        <f t="shared" si="2"/>
        <v>9.5703351472029095</v>
      </c>
      <c r="N22">
        <f t="shared" si="3"/>
        <v>16.497722425022172</v>
      </c>
    </row>
    <row r="23" spans="2:14" x14ac:dyDescent="0.25">
      <c r="B23">
        <v>101.78702999999999</v>
      </c>
      <c r="C23">
        <v>137.15132862745094</v>
      </c>
      <c r="D23">
        <v>145.14694117647059</v>
      </c>
      <c r="E23">
        <v>112.91973529411763</v>
      </c>
      <c r="F23">
        <v>101.41697803921568</v>
      </c>
      <c r="G23">
        <v>95.511367058823524</v>
      </c>
      <c r="H23">
        <v>132.26092549019606</v>
      </c>
      <c r="I23">
        <v>84.012101617647048</v>
      </c>
      <c r="K23">
        <f t="shared" si="0"/>
        <v>103.30034305147056</v>
      </c>
      <c r="L23">
        <f t="shared" si="1"/>
        <v>124.25125877450979</v>
      </c>
      <c r="M23">
        <f t="shared" si="2"/>
        <v>11.90222576562474</v>
      </c>
      <c r="N23">
        <f t="shared" si="3"/>
        <v>11.719339875581539</v>
      </c>
    </row>
    <row r="24" spans="2:14" x14ac:dyDescent="0.25">
      <c r="B24">
        <v>91.654529999999994</v>
      </c>
      <c r="C24">
        <v>148.86748862745097</v>
      </c>
      <c r="D24">
        <v>133.20888235294115</v>
      </c>
      <c r="E24">
        <v>97.642941176470586</v>
      </c>
      <c r="F24">
        <v>85.415698431372533</v>
      </c>
      <c r="G24">
        <v>91.850750588235286</v>
      </c>
      <c r="H24">
        <v>101.05192156862745</v>
      </c>
      <c r="I24">
        <v>86.707816029411745</v>
      </c>
      <c r="K24">
        <f t="shared" si="0"/>
        <v>91.25654665441175</v>
      </c>
      <c r="L24">
        <f t="shared" si="1"/>
        <v>117.84346053921567</v>
      </c>
      <c r="M24">
        <f t="shared" si="2"/>
        <v>4.0975454209184923</v>
      </c>
      <c r="N24">
        <f t="shared" si="3"/>
        <v>15.960045849439261</v>
      </c>
    </row>
    <row r="25" spans="2:14" x14ac:dyDescent="0.25">
      <c r="B25">
        <v>133.03236000000001</v>
      </c>
      <c r="C25">
        <v>124.84475294117644</v>
      </c>
      <c r="D25">
        <v>102.52552941176469</v>
      </c>
      <c r="E25">
        <v>132.7645</v>
      </c>
      <c r="F25">
        <v>123.30806392156863</v>
      </c>
      <c r="G25">
        <v>130.0523976470588</v>
      </c>
      <c r="H25">
        <v>135.16919215686272</v>
      </c>
      <c r="I25">
        <v>113.67907882352939</v>
      </c>
      <c r="K25">
        <f t="shared" si="0"/>
        <v>125.55218313725489</v>
      </c>
      <c r="L25">
        <f t="shared" si="1"/>
        <v>123.29178558823529</v>
      </c>
      <c r="M25">
        <f t="shared" si="2"/>
        <v>5.3618557133420328</v>
      </c>
      <c r="N25">
        <f t="shared" si="3"/>
        <v>8.288279618996647</v>
      </c>
    </row>
    <row r="26" spans="2:14" x14ac:dyDescent="0.25">
      <c r="B26">
        <v>138.28901999999999</v>
      </c>
      <c r="C26">
        <v>115.79291450980392</v>
      </c>
      <c r="D26">
        <v>102.49061764705881</v>
      </c>
      <c r="E26">
        <v>98.275882352941167</v>
      </c>
      <c r="F26">
        <v>110.24487176470588</v>
      </c>
      <c r="G26">
        <v>144.9113364705882</v>
      </c>
      <c r="H26">
        <v>92.606086274509792</v>
      </c>
      <c r="I26">
        <v>96.381852303921576</v>
      </c>
      <c r="K26">
        <f t="shared" si="0"/>
        <v>111.03603670343135</v>
      </c>
      <c r="L26">
        <f t="shared" si="1"/>
        <v>113.71210862745097</v>
      </c>
      <c r="M26">
        <f t="shared" si="2"/>
        <v>13.754070385414217</v>
      </c>
      <c r="N26">
        <f t="shared" si="3"/>
        <v>10.395262100030921</v>
      </c>
    </row>
    <row r="27" spans="2:14" x14ac:dyDescent="0.25">
      <c r="B27">
        <v>122.85558</v>
      </c>
      <c r="C27">
        <v>120.15823529411763</v>
      </c>
      <c r="D27">
        <v>125.20420588235294</v>
      </c>
      <c r="E27">
        <v>121.54464705882353</v>
      </c>
      <c r="F27">
        <v>97.391819607843132</v>
      </c>
      <c r="G27">
        <v>93.758599999999987</v>
      </c>
      <c r="H27">
        <v>79.53769411764705</v>
      </c>
      <c r="I27">
        <v>119.67174960784313</v>
      </c>
      <c r="K27">
        <f t="shared" si="0"/>
        <v>97.589965833333324</v>
      </c>
      <c r="L27">
        <f t="shared" si="1"/>
        <v>122.44066705882352</v>
      </c>
      <c r="M27">
        <f t="shared" si="2"/>
        <v>9.5928695442482326</v>
      </c>
      <c r="N27">
        <f t="shared" si="3"/>
        <v>1.2392491534459484</v>
      </c>
    </row>
    <row r="28" spans="2:14" x14ac:dyDescent="0.25">
      <c r="B28">
        <v>89.109959999999987</v>
      </c>
      <c r="C28">
        <v>110.3840988235294</v>
      </c>
      <c r="D28">
        <v>153.29123529411763</v>
      </c>
      <c r="E28">
        <v>124.10267647058822</v>
      </c>
      <c r="F28">
        <v>100.08042196078432</v>
      </c>
      <c r="G28">
        <v>87.832802352941172</v>
      </c>
      <c r="H28">
        <v>134.64806274509803</v>
      </c>
      <c r="I28">
        <v>82.066322794117639</v>
      </c>
      <c r="K28">
        <f t="shared" si="0"/>
        <v>101.15690246323528</v>
      </c>
      <c r="L28">
        <f t="shared" si="1"/>
        <v>119.22199264705881</v>
      </c>
      <c r="M28">
        <f t="shared" si="2"/>
        <v>13.600647464774296</v>
      </c>
      <c r="N28">
        <f t="shared" si="3"/>
        <v>15.525524669978289</v>
      </c>
    </row>
    <row r="29" spans="2:14" x14ac:dyDescent="0.25">
      <c r="B29">
        <v>87.004769999999994</v>
      </c>
      <c r="C29">
        <v>119.19452549019606</v>
      </c>
      <c r="D29">
        <v>98.569176470588218</v>
      </c>
      <c r="E29">
        <v>100.28947058823529</v>
      </c>
      <c r="F29">
        <v>97.526615294117633</v>
      </c>
      <c r="G29">
        <v>90.879237647058829</v>
      </c>
      <c r="H29">
        <v>87.602760784313716</v>
      </c>
      <c r="I29">
        <v>126.64161181372548</v>
      </c>
      <c r="K29">
        <f t="shared" si="0"/>
        <v>100.66255638480392</v>
      </c>
      <c r="L29">
        <f t="shared" si="1"/>
        <v>101.26448563725489</v>
      </c>
      <c r="M29">
        <f t="shared" si="2"/>
        <v>10.279521358042805</v>
      </c>
      <c r="N29">
        <f t="shared" si="3"/>
        <v>7.6958947572582774</v>
      </c>
    </row>
    <row r="30" spans="2:14" x14ac:dyDescent="0.25">
      <c r="B30">
        <v>104.71011</v>
      </c>
      <c r="C30">
        <v>103.20400627450979</v>
      </c>
      <c r="D30">
        <v>96.71688235294117</v>
      </c>
      <c r="E30">
        <v>132.63673529411764</v>
      </c>
      <c r="F30">
        <v>95.027055294117645</v>
      </c>
      <c r="G30">
        <v>115.05162117647058</v>
      </c>
      <c r="H30">
        <v>89.789584313725484</v>
      </c>
      <c r="I30">
        <v>85.470944901960777</v>
      </c>
      <c r="K30">
        <f t="shared" si="0"/>
        <v>96.334801421568613</v>
      </c>
      <c r="L30">
        <f t="shared" si="1"/>
        <v>109.31693348039215</v>
      </c>
      <c r="M30">
        <f t="shared" si="2"/>
        <v>7.5490454668033564</v>
      </c>
      <c r="N30">
        <f t="shared" si="3"/>
        <v>9.196407188859304</v>
      </c>
    </row>
    <row r="31" spans="2:14" x14ac:dyDescent="0.25">
      <c r="B31">
        <v>93.402990000000003</v>
      </c>
      <c r="C31">
        <v>105.14853333333332</v>
      </c>
      <c r="D31">
        <v>91.774588235294104</v>
      </c>
      <c r="E31">
        <v>104.40623529411764</v>
      </c>
      <c r="F31">
        <v>89.84437647058823</v>
      </c>
      <c r="G31">
        <v>94.251988235294093</v>
      </c>
      <c r="H31">
        <v>138.86949019607843</v>
      </c>
      <c r="I31">
        <v>85.153693333333308</v>
      </c>
      <c r="K31">
        <f t="shared" si="0"/>
        <v>102.0298870588235</v>
      </c>
      <c r="L31">
        <f t="shared" si="1"/>
        <v>98.683086715686272</v>
      </c>
      <c r="M31">
        <f t="shared" si="2"/>
        <v>14.340868764849715</v>
      </c>
      <c r="N31">
        <f t="shared" si="3"/>
        <v>4.0847032014718092</v>
      </c>
    </row>
    <row r="32" spans="2:14" x14ac:dyDescent="0.25">
      <c r="B32">
        <v>97.18329</v>
      </c>
      <c r="C32">
        <v>103.95053490196076</v>
      </c>
      <c r="D32">
        <v>98.263676470588223</v>
      </c>
      <c r="E32">
        <v>140.34826470588234</v>
      </c>
      <c r="F32">
        <v>127.73113450980391</v>
      </c>
      <c r="G32">
        <v>92.182938823529383</v>
      </c>
      <c r="H32">
        <v>88.987921568627442</v>
      </c>
      <c r="I32">
        <v>84.325628627450968</v>
      </c>
      <c r="K32">
        <f t="shared" si="0"/>
        <v>98.306905882352922</v>
      </c>
      <c r="L32">
        <f t="shared" si="1"/>
        <v>109.93644151960783</v>
      </c>
      <c r="M32">
        <f t="shared" si="2"/>
        <v>11.477551932049128</v>
      </c>
      <c r="N32">
        <f t="shared" si="3"/>
        <v>11.830311281337718</v>
      </c>
    </row>
    <row r="33" spans="2:14" x14ac:dyDescent="0.25">
      <c r="B33">
        <v>80.553719999999984</v>
      </c>
      <c r="C33">
        <v>96.805700392156851</v>
      </c>
      <c r="D33">
        <v>132.8640294117647</v>
      </c>
      <c r="E33">
        <v>111.6124705882353</v>
      </c>
      <c r="F33">
        <v>92.550110980392148</v>
      </c>
      <c r="G33">
        <v>83.878018823529416</v>
      </c>
      <c r="H33">
        <v>88.163513725490191</v>
      </c>
      <c r="I33">
        <v>85.201275294117636</v>
      </c>
      <c r="K33">
        <f t="shared" si="0"/>
        <v>87.448229705882341</v>
      </c>
      <c r="L33">
        <f t="shared" si="1"/>
        <v>105.45898009803921</v>
      </c>
      <c r="M33">
        <f t="shared" si="2"/>
        <v>2.2195102973634193</v>
      </c>
      <c r="N33">
        <f t="shared" si="3"/>
        <v>12.841137900945444</v>
      </c>
    </row>
    <row r="34" spans="2:14" x14ac:dyDescent="0.25">
      <c r="B34">
        <v>93.971400000000003</v>
      </c>
      <c r="C34">
        <v>101.94794980392156</v>
      </c>
      <c r="D34">
        <v>107.88441176470587</v>
      </c>
      <c r="E34">
        <v>104.09932352941175</v>
      </c>
      <c r="F34">
        <v>92.619228235294116</v>
      </c>
      <c r="G34">
        <v>123.26358352941176</v>
      </c>
      <c r="H34">
        <v>130.97684705882352</v>
      </c>
      <c r="I34">
        <v>94.775643529411752</v>
      </c>
      <c r="K34">
        <f t="shared" ref="K34:K65" si="4">AVERAGE(F34:I34)</f>
        <v>110.40882558823529</v>
      </c>
      <c r="L34">
        <f t="shared" ref="L34:L65" si="5">AVERAGE(B34:E34)</f>
        <v>101.97577127450981</v>
      </c>
      <c r="M34">
        <f t="shared" ref="M34:M65" si="6">STDEV(F34:I34)/SQRT(3)</f>
        <v>11.299726959360626</v>
      </c>
      <c r="N34">
        <f t="shared" ref="N34:N65" si="7">STDEV(B34:E34)/SQRT(3)</f>
        <v>3.3910378640060919</v>
      </c>
    </row>
    <row r="35" spans="2:14" x14ac:dyDescent="0.25">
      <c r="B35">
        <v>122.81690999999999</v>
      </c>
      <c r="C35">
        <v>121.49872627450979</v>
      </c>
      <c r="D35">
        <v>99.552235294117651</v>
      </c>
      <c r="E35">
        <v>93.758794117647042</v>
      </c>
      <c r="F35">
        <v>102.37080235294115</v>
      </c>
      <c r="G35">
        <v>89.37741647058823</v>
      </c>
      <c r="H35">
        <v>84.121819607843122</v>
      </c>
      <c r="I35">
        <v>139.81924529411765</v>
      </c>
      <c r="K35">
        <f t="shared" si="4"/>
        <v>103.92232093137254</v>
      </c>
      <c r="L35">
        <f t="shared" si="5"/>
        <v>109.40666642156862</v>
      </c>
      <c r="M35">
        <f t="shared" si="6"/>
        <v>14.50904119291868</v>
      </c>
      <c r="N35">
        <f t="shared" si="7"/>
        <v>8.6153497691651797</v>
      </c>
    </row>
    <row r="36" spans="2:14" x14ac:dyDescent="0.25">
      <c r="B36">
        <v>89.837819999999994</v>
      </c>
      <c r="C36">
        <v>100.42398588235292</v>
      </c>
      <c r="D36">
        <v>96.984647058823526</v>
      </c>
      <c r="E36">
        <v>100.36020588235293</v>
      </c>
      <c r="F36">
        <v>92.715639215686281</v>
      </c>
      <c r="G36">
        <v>90.671849411764683</v>
      </c>
      <c r="H36">
        <v>88.239968627450978</v>
      </c>
      <c r="I36">
        <v>89.452065196078422</v>
      </c>
      <c r="K36">
        <f t="shared" si="4"/>
        <v>90.269880612745098</v>
      </c>
      <c r="L36">
        <f t="shared" si="5"/>
        <v>96.901664705882354</v>
      </c>
      <c r="M36">
        <f t="shared" si="6"/>
        <v>1.1021533863318289</v>
      </c>
      <c r="N36">
        <f t="shared" si="7"/>
        <v>2.8727269592047779</v>
      </c>
    </row>
    <row r="37" spans="2:14" x14ac:dyDescent="0.25">
      <c r="B37">
        <v>86.218859999999992</v>
      </c>
      <c r="C37">
        <v>91.428923921568611</v>
      </c>
      <c r="D37">
        <v>96.158823529411762</v>
      </c>
      <c r="E37">
        <v>93.922970588235287</v>
      </c>
      <c r="F37">
        <v>130.85761372549018</v>
      </c>
      <c r="G37">
        <v>127.80474352941175</v>
      </c>
      <c r="H37">
        <v>87.966462745098042</v>
      </c>
      <c r="I37">
        <v>81.620155294117637</v>
      </c>
      <c r="K37">
        <f t="shared" si="4"/>
        <v>107.06224382352941</v>
      </c>
      <c r="L37">
        <f t="shared" si="5"/>
        <v>91.932394509803899</v>
      </c>
      <c r="M37">
        <f t="shared" si="6"/>
        <v>14.938465065258221</v>
      </c>
      <c r="N37">
        <f t="shared" si="7"/>
        <v>2.4658344228846287</v>
      </c>
    </row>
    <row r="38" spans="2:14" x14ac:dyDescent="0.25">
      <c r="B38">
        <v>82.48523999999999</v>
      </c>
      <c r="C38">
        <v>122.80693960784312</v>
      </c>
      <c r="D38">
        <v>89.010382352941164</v>
      </c>
      <c r="E38">
        <v>98.884411764705874</v>
      </c>
      <c r="F38">
        <v>94.683761568627446</v>
      </c>
      <c r="G38">
        <v>100.52009882352939</v>
      </c>
      <c r="H38">
        <v>119.52235294117646</v>
      </c>
      <c r="I38">
        <v>85.982739705882338</v>
      </c>
      <c r="K38">
        <f t="shared" si="4"/>
        <v>100.17723825980391</v>
      </c>
      <c r="L38">
        <f t="shared" si="5"/>
        <v>98.296743431372533</v>
      </c>
      <c r="M38">
        <f t="shared" si="6"/>
        <v>8.20577771217995</v>
      </c>
      <c r="N38">
        <f t="shared" si="7"/>
        <v>10.205310238184763</v>
      </c>
    </row>
    <row r="39" spans="2:14" x14ac:dyDescent="0.25">
      <c r="B39">
        <v>134.10911999999999</v>
      </c>
      <c r="C39">
        <v>127.48290666666665</v>
      </c>
      <c r="D39">
        <v>119.82188235294116</v>
      </c>
      <c r="E39">
        <v>77.095911764705875</v>
      </c>
      <c r="F39">
        <v>126.65515450980392</v>
      </c>
      <c r="G39">
        <v>141.33786588235296</v>
      </c>
      <c r="H39">
        <v>94.630525490196064</v>
      </c>
      <c r="I39">
        <v>116.37652558823528</v>
      </c>
      <c r="K39">
        <f t="shared" si="4"/>
        <v>119.75001786764706</v>
      </c>
      <c r="L39">
        <f t="shared" si="5"/>
        <v>114.62745519607842</v>
      </c>
      <c r="M39">
        <f t="shared" si="6"/>
        <v>11.333752156050293</v>
      </c>
      <c r="N39">
        <f t="shared" si="7"/>
        <v>14.833882843282073</v>
      </c>
    </row>
    <row r="40" spans="2:14" x14ac:dyDescent="0.25">
      <c r="B40">
        <v>132.36089999999999</v>
      </c>
      <c r="C40">
        <v>116.98754509803919</v>
      </c>
      <c r="D40">
        <v>103.97214705882351</v>
      </c>
      <c r="E40">
        <v>135.79005882352939</v>
      </c>
      <c r="F40">
        <v>112.64997254901959</v>
      </c>
      <c r="G40">
        <v>115.27580235294116</v>
      </c>
      <c r="H40">
        <v>131.64111895424836</v>
      </c>
      <c r="I40">
        <v>142.24863931372545</v>
      </c>
      <c r="K40">
        <f t="shared" si="4"/>
        <v>125.45388329248364</v>
      </c>
      <c r="L40">
        <f t="shared" si="5"/>
        <v>122.27766274509801</v>
      </c>
      <c r="M40">
        <f t="shared" si="6"/>
        <v>8.0820732824478974</v>
      </c>
      <c r="N40">
        <f t="shared" si="7"/>
        <v>8.4809182585851666</v>
      </c>
    </row>
    <row r="41" spans="2:14" x14ac:dyDescent="0.25">
      <c r="B41">
        <v>134.08545000000001</v>
      </c>
      <c r="C41">
        <v>116.60009411764703</v>
      </c>
      <c r="D41">
        <v>121.64144117647056</v>
      </c>
      <c r="E41">
        <v>120.94402941176467</v>
      </c>
      <c r="F41">
        <v>134.53690705882352</v>
      </c>
      <c r="G41">
        <v>109.70027058823528</v>
      </c>
      <c r="H41">
        <v>119.72746666666666</v>
      </c>
      <c r="I41">
        <v>123.73209617647055</v>
      </c>
      <c r="K41">
        <f t="shared" si="4"/>
        <v>121.92418512254901</v>
      </c>
      <c r="L41">
        <f t="shared" si="5"/>
        <v>123.31775367647057</v>
      </c>
      <c r="M41">
        <f t="shared" si="6"/>
        <v>5.9310759332827478</v>
      </c>
      <c r="N41">
        <f t="shared" si="7"/>
        <v>4.339928629040811</v>
      </c>
    </row>
    <row r="42" spans="2:14" x14ac:dyDescent="0.25">
      <c r="B42">
        <v>117.56582999999999</v>
      </c>
      <c r="C42">
        <v>131.54994980392155</v>
      </c>
      <c r="D42">
        <v>112.09985294117647</v>
      </c>
      <c r="E42">
        <v>119.56938235294116</v>
      </c>
      <c r="F42">
        <v>110.649971372549</v>
      </c>
      <c r="G42">
        <v>116.16512470588235</v>
      </c>
      <c r="H42">
        <v>115.45509019607842</v>
      </c>
      <c r="I42">
        <v>118.22737147058824</v>
      </c>
      <c r="K42">
        <f t="shared" si="4"/>
        <v>115.1243894362745</v>
      </c>
      <c r="L42">
        <f t="shared" si="5"/>
        <v>120.19625377450978</v>
      </c>
      <c r="M42">
        <f t="shared" si="6"/>
        <v>1.8511680219138358</v>
      </c>
      <c r="N42">
        <f t="shared" si="7"/>
        <v>4.7348614551474215</v>
      </c>
    </row>
    <row r="43" spans="2:14" x14ac:dyDescent="0.25">
      <c r="B43">
        <v>133.43871000000001</v>
      </c>
      <c r="C43">
        <v>116.2636376470588</v>
      </c>
      <c r="D43">
        <v>119.88229411764705</v>
      </c>
      <c r="E43">
        <v>138.93820588235292</v>
      </c>
      <c r="F43">
        <v>107.52067294117646</v>
      </c>
      <c r="G43">
        <v>124.06713647058822</v>
      </c>
      <c r="H43">
        <v>120.75753202614378</v>
      </c>
      <c r="I43">
        <v>117.04446313725488</v>
      </c>
      <c r="K43">
        <f t="shared" si="4"/>
        <v>117.34745114379083</v>
      </c>
      <c r="L43">
        <f t="shared" si="5"/>
        <v>127.13071191176469</v>
      </c>
      <c r="M43">
        <f t="shared" si="6"/>
        <v>4.1290326293865185</v>
      </c>
      <c r="N43">
        <f t="shared" si="7"/>
        <v>6.2346755893450219</v>
      </c>
    </row>
    <row r="44" spans="2:14" x14ac:dyDescent="0.25">
      <c r="B44">
        <v>144.64481999999998</v>
      </c>
      <c r="C44">
        <v>116.82079215686274</v>
      </c>
      <c r="D44">
        <v>107.42382352941176</v>
      </c>
      <c r="E44">
        <v>113.79688235294117</v>
      </c>
      <c r="F44">
        <v>109.18720117647059</v>
      </c>
      <c r="G44">
        <v>132.48621176470587</v>
      </c>
      <c r="H44">
        <v>110.94538039215686</v>
      </c>
      <c r="I44">
        <v>118.10385470588233</v>
      </c>
      <c r="K44">
        <f t="shared" si="4"/>
        <v>117.68066200980391</v>
      </c>
      <c r="L44">
        <f t="shared" si="5"/>
        <v>120.67157950980392</v>
      </c>
      <c r="M44">
        <f t="shared" si="6"/>
        <v>6.1181541424706136</v>
      </c>
      <c r="N44">
        <f t="shared" si="7"/>
        <v>9.5003469080106981</v>
      </c>
    </row>
    <row r="45" spans="2:14" x14ac:dyDescent="0.25">
      <c r="B45">
        <v>118.70795999999999</v>
      </c>
      <c r="C45">
        <v>151.30527058823526</v>
      </c>
      <c r="D45">
        <v>157.45438235294117</v>
      </c>
      <c r="E45">
        <v>143.88797058823528</v>
      </c>
      <c r="F45">
        <v>114.6626137254902</v>
      </c>
      <c r="G45">
        <v>139.58176470588234</v>
      </c>
      <c r="H45">
        <v>116.64875294117647</v>
      </c>
      <c r="I45">
        <v>143.05375034313724</v>
      </c>
      <c r="K45">
        <f t="shared" si="4"/>
        <v>128.48672042892156</v>
      </c>
      <c r="L45">
        <f t="shared" si="5"/>
        <v>142.83889588235292</v>
      </c>
      <c r="M45">
        <f t="shared" si="6"/>
        <v>8.6058234057470901</v>
      </c>
      <c r="N45">
        <f t="shared" si="7"/>
        <v>9.8245416615123293</v>
      </c>
    </row>
    <row r="46" spans="2:14" x14ac:dyDescent="0.25">
      <c r="B46">
        <v>162.58109999999999</v>
      </c>
      <c r="C46">
        <v>154.42651607843135</v>
      </c>
      <c r="D46">
        <v>146.76414705882351</v>
      </c>
      <c r="E46">
        <v>140.69870588235295</v>
      </c>
      <c r="F46">
        <v>155.24553333333333</v>
      </c>
      <c r="G46">
        <v>155.07550117647057</v>
      </c>
      <c r="H46">
        <v>115.86858039215686</v>
      </c>
      <c r="I46">
        <v>124.04700906862743</v>
      </c>
      <c r="K46">
        <f t="shared" si="4"/>
        <v>137.55915599264705</v>
      </c>
      <c r="L46">
        <f t="shared" si="5"/>
        <v>151.11761725490197</v>
      </c>
      <c r="M46">
        <f t="shared" si="6"/>
        <v>11.891591223366698</v>
      </c>
      <c r="N46">
        <f t="shared" si="7"/>
        <v>5.4758729898496945</v>
      </c>
    </row>
    <row r="47" spans="2:14" x14ac:dyDescent="0.25">
      <c r="B47">
        <v>126.3717</v>
      </c>
      <c r="C47">
        <v>128.05040313725485</v>
      </c>
      <c r="D47">
        <v>151.19773529411762</v>
      </c>
      <c r="E47">
        <v>152.16288235294115</v>
      </c>
      <c r="F47">
        <v>122.31133176470587</v>
      </c>
      <c r="G47">
        <v>158.40594823529409</v>
      </c>
      <c r="H47">
        <v>116.16307450980392</v>
      </c>
      <c r="I47">
        <v>136.8568351470588</v>
      </c>
      <c r="K47">
        <f t="shared" si="4"/>
        <v>133.43429741421568</v>
      </c>
      <c r="L47">
        <f t="shared" si="5"/>
        <v>139.4456801960784</v>
      </c>
      <c r="M47">
        <f t="shared" si="6"/>
        <v>10.838781269725894</v>
      </c>
      <c r="N47">
        <f t="shared" si="7"/>
        <v>8.1691787098463706</v>
      </c>
    </row>
    <row r="48" spans="2:14" x14ac:dyDescent="0.25">
      <c r="B48">
        <v>150.15224999999998</v>
      </c>
      <c r="C48">
        <v>155.87197647058821</v>
      </c>
      <c r="D48">
        <v>137.43273529411763</v>
      </c>
      <c r="E48">
        <v>146.2731176470588</v>
      </c>
      <c r="F48">
        <v>131.99642196078432</v>
      </c>
      <c r="G48">
        <v>138.78172941176473</v>
      </c>
      <c r="H48">
        <v>117.67005490196078</v>
      </c>
      <c r="I48">
        <v>158.20384088235292</v>
      </c>
      <c r="K48">
        <f t="shared" si="4"/>
        <v>136.66301178921569</v>
      </c>
      <c r="L48">
        <f t="shared" si="5"/>
        <v>147.43251985294117</v>
      </c>
      <c r="M48">
        <f t="shared" si="6"/>
        <v>9.7240009731465555</v>
      </c>
      <c r="N48">
        <f t="shared" si="7"/>
        <v>4.4716547368688859</v>
      </c>
    </row>
    <row r="49" spans="2:14" x14ac:dyDescent="0.25">
      <c r="B49">
        <v>161.87555999999998</v>
      </c>
      <c r="C49">
        <v>136.8384470588235</v>
      </c>
      <c r="D49">
        <v>109.05038235294118</v>
      </c>
      <c r="E49">
        <v>117.14544117647058</v>
      </c>
      <c r="F49">
        <v>157.1834807843137</v>
      </c>
      <c r="G49">
        <v>135.57703058823526</v>
      </c>
      <c r="H49">
        <v>138.90268235294118</v>
      </c>
      <c r="I49">
        <v>152.07699936274508</v>
      </c>
      <c r="K49">
        <f t="shared" si="4"/>
        <v>145.93504827205879</v>
      </c>
      <c r="L49">
        <f t="shared" si="5"/>
        <v>131.22745764705883</v>
      </c>
      <c r="M49">
        <f t="shared" si="6"/>
        <v>5.9720971371677365</v>
      </c>
      <c r="N49">
        <f t="shared" si="7"/>
        <v>13.584775941775391</v>
      </c>
    </row>
    <row r="50" spans="2:14" x14ac:dyDescent="0.25">
      <c r="B50">
        <v>163.61514</v>
      </c>
      <c r="C50">
        <v>160.07322666666664</v>
      </c>
      <c r="D50">
        <v>145.48335294117649</v>
      </c>
      <c r="E50">
        <v>144.50664705882352</v>
      </c>
      <c r="F50">
        <v>122.7084694117647</v>
      </c>
      <c r="G50">
        <v>147.37891999999999</v>
      </c>
      <c r="H50">
        <v>114.16966274509804</v>
      </c>
      <c r="I50">
        <v>161.02102210784309</v>
      </c>
      <c r="K50">
        <f t="shared" si="4"/>
        <v>136.31951856617644</v>
      </c>
      <c r="L50">
        <f t="shared" si="5"/>
        <v>153.41959166666666</v>
      </c>
      <c r="M50">
        <f t="shared" si="6"/>
        <v>12.509336110245423</v>
      </c>
      <c r="N50">
        <f t="shared" si="7"/>
        <v>5.682766650350386</v>
      </c>
    </row>
    <row r="51" spans="2:14" x14ac:dyDescent="0.25">
      <c r="B51">
        <v>119.91243</v>
      </c>
      <c r="C51">
        <v>123.65432470588233</v>
      </c>
      <c r="D51">
        <v>148.1157647058823</v>
      </c>
      <c r="E51">
        <v>122.16120588235293</v>
      </c>
      <c r="F51">
        <v>148.62493058823526</v>
      </c>
      <c r="G51">
        <v>118.29804235294117</v>
      </c>
      <c r="H51">
        <v>113.66826666666665</v>
      </c>
      <c r="I51">
        <v>120.64082784313723</v>
      </c>
      <c r="K51">
        <f t="shared" si="4"/>
        <v>125.30801686274509</v>
      </c>
      <c r="L51">
        <f t="shared" si="5"/>
        <v>128.46093132352939</v>
      </c>
      <c r="M51">
        <f t="shared" si="6"/>
        <v>9.1292244180853253</v>
      </c>
      <c r="N51">
        <f t="shared" si="7"/>
        <v>7.617081374395406</v>
      </c>
    </row>
    <row r="52" spans="2:14" x14ac:dyDescent="0.25">
      <c r="B52">
        <v>105.57759</v>
      </c>
      <c r="C52">
        <v>119.83533960784312</v>
      </c>
      <c r="D52">
        <v>146.69973529411763</v>
      </c>
      <c r="E52">
        <v>140.53176470588235</v>
      </c>
      <c r="F52">
        <v>111.05866470588234</v>
      </c>
      <c r="G52">
        <v>125.72006352941175</v>
      </c>
      <c r="H52">
        <v>112.12511372549018</v>
      </c>
      <c r="I52">
        <v>155.1551595588235</v>
      </c>
      <c r="K52">
        <f t="shared" si="4"/>
        <v>126.01475037990193</v>
      </c>
      <c r="L52">
        <f t="shared" si="5"/>
        <v>128.16110740196078</v>
      </c>
      <c r="M52">
        <f t="shared" si="6"/>
        <v>11.859627090516597</v>
      </c>
      <c r="N52">
        <f t="shared" si="7"/>
        <v>10.934387926075569</v>
      </c>
    </row>
    <row r="53" spans="2:14" x14ac:dyDescent="0.25">
      <c r="B53">
        <v>143.54948999999999</v>
      </c>
      <c r="C53">
        <v>118.92268392156862</v>
      </c>
      <c r="D53">
        <v>91.87597058823529</v>
      </c>
      <c r="E53">
        <v>111.85873529411765</v>
      </c>
      <c r="F53">
        <v>144.71201411764707</v>
      </c>
      <c r="G53">
        <v>132.60703529411762</v>
      </c>
      <c r="H53">
        <v>126.0459294117647</v>
      </c>
      <c r="I53">
        <v>147.78506607843136</v>
      </c>
      <c r="K53">
        <f t="shared" si="4"/>
        <v>137.78751122549019</v>
      </c>
      <c r="L53">
        <f t="shared" si="5"/>
        <v>116.55171995098038</v>
      </c>
      <c r="M53">
        <f t="shared" si="6"/>
        <v>5.8935173208930367</v>
      </c>
      <c r="N53">
        <f t="shared" si="7"/>
        <v>12.317186589712477</v>
      </c>
    </row>
    <row r="54" spans="2:14" x14ac:dyDescent="0.25">
      <c r="B54">
        <v>156.17225999999999</v>
      </c>
      <c r="C54">
        <v>155.06473725490196</v>
      </c>
      <c r="D54">
        <v>108.31764705882352</v>
      </c>
      <c r="E54">
        <v>109.06499999999998</v>
      </c>
      <c r="F54">
        <v>102.76716549019608</v>
      </c>
      <c r="G54">
        <v>107.8874588235294</v>
      </c>
      <c r="H54">
        <v>109.11952941176469</v>
      </c>
      <c r="I54">
        <v>99.97056578431372</v>
      </c>
      <c r="K54">
        <f t="shared" si="4"/>
        <v>104.93617987745097</v>
      </c>
      <c r="L54">
        <f t="shared" si="5"/>
        <v>132.15491107843135</v>
      </c>
      <c r="M54">
        <f t="shared" si="6"/>
        <v>2.4848967668673572</v>
      </c>
      <c r="N54">
        <f t="shared" si="7"/>
        <v>15.645561437342165</v>
      </c>
    </row>
    <row r="55" spans="2:14" x14ac:dyDescent="0.25">
      <c r="B55">
        <v>103.85547</v>
      </c>
      <c r="C55">
        <v>115.37488470588234</v>
      </c>
      <c r="D55">
        <v>145.33664705882353</v>
      </c>
      <c r="E55">
        <v>151.59938235294118</v>
      </c>
      <c r="F55">
        <v>125.5533368627451</v>
      </c>
      <c r="G55">
        <v>98.464141176470577</v>
      </c>
      <c r="H55">
        <v>104.84103529411763</v>
      </c>
      <c r="I55">
        <v>105.20657367647058</v>
      </c>
      <c r="K55">
        <f t="shared" si="4"/>
        <v>108.51627175245099</v>
      </c>
      <c r="L55">
        <f t="shared" si="5"/>
        <v>129.04159602941178</v>
      </c>
      <c r="M55">
        <f t="shared" si="6"/>
        <v>6.7967997458589311</v>
      </c>
      <c r="N55">
        <f t="shared" si="7"/>
        <v>13.314579955986508</v>
      </c>
    </row>
    <row r="56" spans="2:14" x14ac:dyDescent="0.25">
      <c r="B56">
        <v>104.47977</v>
      </c>
      <c r="C56">
        <v>117.54466980392155</v>
      </c>
      <c r="D56">
        <v>111.81432352941175</v>
      </c>
      <c r="E56">
        <v>105.16823529411764</v>
      </c>
      <c r="F56">
        <v>144.88627882352941</v>
      </c>
      <c r="G56">
        <v>141.60297411764705</v>
      </c>
      <c r="H56">
        <v>142.96200784313723</v>
      </c>
      <c r="I56">
        <v>138.39478921568627</v>
      </c>
      <c r="K56">
        <f t="shared" si="4"/>
        <v>141.9615125</v>
      </c>
      <c r="L56">
        <f t="shared" si="5"/>
        <v>109.75174965686273</v>
      </c>
      <c r="M56">
        <f t="shared" si="6"/>
        <v>1.5778083863869523</v>
      </c>
      <c r="N56">
        <f t="shared" si="7"/>
        <v>3.5556869755681086</v>
      </c>
    </row>
    <row r="57" spans="2:14" x14ac:dyDescent="0.25">
      <c r="B57">
        <v>94.479479999999995</v>
      </c>
      <c r="C57">
        <v>118.05246901960781</v>
      </c>
      <c r="D57">
        <v>77.393058823529401</v>
      </c>
      <c r="E57">
        <v>106.39626470588234</v>
      </c>
      <c r="F57">
        <v>104.45854</v>
      </c>
      <c r="G57">
        <v>100.73143294117646</v>
      </c>
      <c r="H57">
        <v>99.561411764705866</v>
      </c>
      <c r="I57">
        <v>112.51840235294117</v>
      </c>
      <c r="K57">
        <f t="shared" si="4"/>
        <v>104.31744676470586</v>
      </c>
      <c r="L57">
        <f t="shared" si="5"/>
        <v>99.080318137254892</v>
      </c>
      <c r="M57">
        <f t="shared" si="6"/>
        <v>3.3789371097534757</v>
      </c>
      <c r="N57">
        <f t="shared" si="7"/>
        <v>10.027575930645588</v>
      </c>
    </row>
    <row r="58" spans="2:14" x14ac:dyDescent="0.25">
      <c r="B58">
        <v>150.32415</v>
      </c>
      <c r="C58">
        <v>142.05386509803921</v>
      </c>
      <c r="D58">
        <v>100.42123529411764</v>
      </c>
      <c r="E58">
        <v>127.67438235294117</v>
      </c>
      <c r="F58">
        <v>143.01819215686274</v>
      </c>
      <c r="G58">
        <v>96.850030588235299</v>
      </c>
      <c r="H58">
        <v>124.31824313725488</v>
      </c>
      <c r="I58">
        <v>105.02825681372546</v>
      </c>
      <c r="K58">
        <f t="shared" si="4"/>
        <v>117.30368067401959</v>
      </c>
      <c r="L58">
        <f t="shared" si="5"/>
        <v>130.11840818627451</v>
      </c>
      <c r="M58">
        <f t="shared" si="6"/>
        <v>11.923264001911438</v>
      </c>
      <c r="N58">
        <f t="shared" si="7"/>
        <v>12.643059026799278</v>
      </c>
    </row>
    <row r="59" spans="2:14" x14ac:dyDescent="0.25">
      <c r="B59">
        <v>146.20778999999999</v>
      </c>
      <c r="C59">
        <v>128.84762823529408</v>
      </c>
      <c r="D59">
        <v>140.71620588235291</v>
      </c>
      <c r="E59">
        <v>97.87297058823529</v>
      </c>
      <c r="F59">
        <v>93.934562745098034</v>
      </c>
      <c r="G59">
        <v>128.28139999999996</v>
      </c>
      <c r="H59">
        <v>99.519654901960777</v>
      </c>
      <c r="I59">
        <v>94.527281862745085</v>
      </c>
      <c r="K59">
        <f t="shared" si="4"/>
        <v>104.06572487745098</v>
      </c>
      <c r="L59">
        <f t="shared" si="5"/>
        <v>128.41114867647056</v>
      </c>
      <c r="M59">
        <f t="shared" si="6"/>
        <v>9.4321437127380321</v>
      </c>
      <c r="N59">
        <f t="shared" si="7"/>
        <v>12.476224992593998</v>
      </c>
    </row>
    <row r="60" spans="2:14" x14ac:dyDescent="0.25">
      <c r="B60">
        <v>103.43988</v>
      </c>
      <c r="C60">
        <v>138.62450666666663</v>
      </c>
      <c r="D60">
        <v>133.18326470588235</v>
      </c>
      <c r="E60">
        <v>132.1841176470588</v>
      </c>
      <c r="F60">
        <v>133.54925215686274</v>
      </c>
      <c r="G60">
        <v>133.4554</v>
      </c>
      <c r="H60">
        <v>121.98738823529411</v>
      </c>
      <c r="I60">
        <v>108.13049671568626</v>
      </c>
      <c r="K60">
        <f t="shared" si="4"/>
        <v>124.28063427696077</v>
      </c>
      <c r="L60">
        <f t="shared" si="5"/>
        <v>126.85794225490193</v>
      </c>
      <c r="M60">
        <f t="shared" si="6"/>
        <v>6.9615573300168618</v>
      </c>
      <c r="N60">
        <f t="shared" si="7"/>
        <v>9.1605162775879432</v>
      </c>
    </row>
    <row r="61" spans="2:14" x14ac:dyDescent="0.25">
      <c r="B61">
        <v>108.35639999999999</v>
      </c>
      <c r="C61">
        <v>154.49288941176468</v>
      </c>
      <c r="D61">
        <v>109.71691176470587</v>
      </c>
      <c r="E61">
        <v>122.76941176470588</v>
      </c>
      <c r="F61">
        <v>110.27083333333333</v>
      </c>
      <c r="G61">
        <v>93.414207058823507</v>
      </c>
      <c r="H61">
        <v>115.67112156862744</v>
      </c>
      <c r="I61">
        <v>93.407748774509798</v>
      </c>
      <c r="K61">
        <f t="shared" si="4"/>
        <v>103.19097768382352</v>
      </c>
      <c r="L61">
        <f t="shared" si="5"/>
        <v>123.8339032352941</v>
      </c>
      <c r="M61">
        <f t="shared" si="6"/>
        <v>6.6430846177660543</v>
      </c>
      <c r="N61">
        <f t="shared" si="7"/>
        <v>12.382555516348919</v>
      </c>
    </row>
    <row r="62" spans="2:14" x14ac:dyDescent="0.25">
      <c r="B62">
        <v>146.21582999999998</v>
      </c>
      <c r="C62">
        <v>111.29302901960781</v>
      </c>
      <c r="D62">
        <v>79.550617647058814</v>
      </c>
      <c r="E62">
        <v>92.491382352941159</v>
      </c>
      <c r="F62">
        <v>95.005740784313716</v>
      </c>
      <c r="G62">
        <v>117.23571294117646</v>
      </c>
      <c r="H62">
        <v>140.11432156862745</v>
      </c>
      <c r="I62">
        <v>130.44536803921565</v>
      </c>
      <c r="K62">
        <f t="shared" si="4"/>
        <v>120.70028583333331</v>
      </c>
      <c r="L62">
        <f t="shared" si="5"/>
        <v>107.38771475490195</v>
      </c>
      <c r="M62">
        <f t="shared" si="6"/>
        <v>11.274771844608845</v>
      </c>
      <c r="N62">
        <f t="shared" si="7"/>
        <v>16.732133779759504</v>
      </c>
    </row>
    <row r="63" spans="2:14" x14ac:dyDescent="0.25">
      <c r="B63">
        <v>118.37721000000001</v>
      </c>
      <c r="C63">
        <v>143.41980862745098</v>
      </c>
      <c r="D63">
        <v>90.878852941176461</v>
      </c>
      <c r="E63">
        <v>137.68026470588234</v>
      </c>
      <c r="F63">
        <v>89.54358784313726</v>
      </c>
      <c r="G63">
        <v>85.242468235294112</v>
      </c>
      <c r="H63">
        <v>140.94136470588236</v>
      </c>
      <c r="I63">
        <v>90.503805539215676</v>
      </c>
      <c r="K63">
        <f t="shared" si="4"/>
        <v>101.55780658088236</v>
      </c>
      <c r="L63">
        <f t="shared" si="5"/>
        <v>122.58903406862746</v>
      </c>
      <c r="M63">
        <f t="shared" si="6"/>
        <v>15.216173072767841</v>
      </c>
      <c r="N63">
        <f t="shared" si="7"/>
        <v>13.682679480878834</v>
      </c>
    </row>
    <row r="64" spans="2:14" x14ac:dyDescent="0.25">
      <c r="B64">
        <v>97.184069999999991</v>
      </c>
      <c r="C64">
        <v>103.96028078431371</v>
      </c>
      <c r="D64">
        <v>94.434411764705871</v>
      </c>
      <c r="E64">
        <v>96.39411764705882</v>
      </c>
      <c r="F64">
        <v>93.886171372549015</v>
      </c>
      <c r="G64">
        <v>99.62762588235293</v>
      </c>
      <c r="H64">
        <v>137.85333333333332</v>
      </c>
      <c r="I64">
        <v>84.662686764705867</v>
      </c>
      <c r="K64">
        <f t="shared" si="4"/>
        <v>104.00745433823528</v>
      </c>
      <c r="L64">
        <f t="shared" si="5"/>
        <v>97.993220049019598</v>
      </c>
      <c r="M64">
        <f t="shared" si="6"/>
        <v>13.504677476090961</v>
      </c>
      <c r="N64">
        <f t="shared" si="7"/>
        <v>2.3917167826798922</v>
      </c>
    </row>
    <row r="65" spans="2:14" x14ac:dyDescent="0.25">
      <c r="B65">
        <v>99.772649999999999</v>
      </c>
      <c r="C65">
        <v>98.479339607843116</v>
      </c>
      <c r="D65">
        <v>86.238117647058814</v>
      </c>
      <c r="E65">
        <v>89.661264705882346</v>
      </c>
      <c r="F65">
        <v>111.92249098039215</v>
      </c>
      <c r="G65">
        <v>105.79999529411762</v>
      </c>
      <c r="H65">
        <v>103.57829019607843</v>
      </c>
      <c r="I65">
        <v>99.645807352941162</v>
      </c>
      <c r="K65">
        <f t="shared" si="4"/>
        <v>105.23664595588234</v>
      </c>
      <c r="L65">
        <f t="shared" si="5"/>
        <v>93.537842990196069</v>
      </c>
      <c r="M65">
        <f t="shared" si="6"/>
        <v>2.9632097139356777</v>
      </c>
      <c r="N65">
        <f t="shared" si="7"/>
        <v>3.8239749033255155</v>
      </c>
    </row>
    <row r="66" spans="2:14" x14ac:dyDescent="0.25">
      <c r="B66">
        <v>89.790300000000002</v>
      </c>
      <c r="C66">
        <v>137.77309803921565</v>
      </c>
      <c r="D66">
        <v>163.51708823529412</v>
      </c>
      <c r="E66">
        <v>125.72894117647058</v>
      </c>
      <c r="F66">
        <v>91.222446274509792</v>
      </c>
      <c r="G66">
        <v>95.948044705882339</v>
      </c>
      <c r="H66">
        <v>100.25596862745098</v>
      </c>
      <c r="I66">
        <v>90.752427058823514</v>
      </c>
      <c r="K66">
        <f t="shared" ref="K66:K85" si="8">AVERAGE(F66:I66)</f>
        <v>94.544721666666646</v>
      </c>
      <c r="L66">
        <f t="shared" ref="L66:L85" si="9">AVERAGE(B66:E66)</f>
        <v>129.20235686274509</v>
      </c>
      <c r="M66">
        <f t="shared" ref="M66:M85" si="10">STDEV(F66:I66)/SQRT(3)</f>
        <v>2.5821323998558712</v>
      </c>
      <c r="N66">
        <f t="shared" ref="N66:N85" si="11">STDEV(B66:E66)/SQRT(3)</f>
        <v>17.689712126814651</v>
      </c>
    </row>
    <row r="67" spans="2:14" x14ac:dyDescent="0.25">
      <c r="B67">
        <v>122.32295999999999</v>
      </c>
      <c r="C67">
        <v>100.78449411764704</v>
      </c>
      <c r="D67">
        <v>60.976029411764699</v>
      </c>
      <c r="E67">
        <v>90.391205882352935</v>
      </c>
      <c r="F67">
        <v>94.060962745098038</v>
      </c>
      <c r="G67">
        <v>92.604230588235296</v>
      </c>
      <c r="H67">
        <v>106.78603921568626</v>
      </c>
      <c r="I67">
        <v>91.945758382352935</v>
      </c>
      <c r="K67">
        <f t="shared" si="8"/>
        <v>96.349247732843125</v>
      </c>
      <c r="L67">
        <f t="shared" si="9"/>
        <v>93.618672352941175</v>
      </c>
      <c r="M67">
        <f t="shared" si="10"/>
        <v>4.0493996333444793</v>
      </c>
      <c r="N67">
        <f t="shared" si="11"/>
        <v>14.724295149674433</v>
      </c>
    </row>
    <row r="68" spans="2:14" x14ac:dyDescent="0.25">
      <c r="B68">
        <v>87.613739999999993</v>
      </c>
      <c r="C68">
        <v>103.19113098039215</v>
      </c>
      <c r="D68">
        <v>86.616441176470573</v>
      </c>
      <c r="E68">
        <v>101.49449999999999</v>
      </c>
      <c r="F68">
        <v>123.2496968627451</v>
      </c>
      <c r="G68">
        <v>103.47122117647058</v>
      </c>
      <c r="H68">
        <v>126.52436078431371</v>
      </c>
      <c r="I68">
        <v>121.46897916666664</v>
      </c>
      <c r="K68">
        <f t="shared" si="8"/>
        <v>118.67856449754902</v>
      </c>
      <c r="L68">
        <f t="shared" si="9"/>
        <v>94.728953039215668</v>
      </c>
      <c r="M68">
        <f t="shared" si="10"/>
        <v>5.9768207396419726</v>
      </c>
      <c r="N68">
        <f t="shared" si="11"/>
        <v>5.0970600077486541</v>
      </c>
    </row>
    <row r="69" spans="2:14" x14ac:dyDescent="0.25">
      <c r="B69">
        <v>124.12307999999999</v>
      </c>
      <c r="C69">
        <v>107.82343529411764</v>
      </c>
      <c r="D69">
        <v>95.811176470588208</v>
      </c>
      <c r="E69">
        <v>122.18014705882352</v>
      </c>
      <c r="F69">
        <v>101.74329450980393</v>
      </c>
      <c r="G69">
        <v>88.47980470588233</v>
      </c>
      <c r="H69">
        <v>101.97116862745098</v>
      </c>
      <c r="I69">
        <v>93.667370735294085</v>
      </c>
      <c r="K69">
        <f t="shared" si="8"/>
        <v>96.465409644607831</v>
      </c>
      <c r="L69">
        <f t="shared" si="9"/>
        <v>112.48445970588234</v>
      </c>
      <c r="M69">
        <f t="shared" si="10"/>
        <v>3.7971971915385585</v>
      </c>
      <c r="N69">
        <f t="shared" si="11"/>
        <v>7.668024213200253</v>
      </c>
    </row>
    <row r="70" spans="2:14" x14ac:dyDescent="0.25">
      <c r="B70">
        <v>110.61989999999999</v>
      </c>
      <c r="C70">
        <v>108.88236862745097</v>
      </c>
      <c r="D70">
        <v>80.232941176470575</v>
      </c>
      <c r="E70">
        <v>94.697058823529403</v>
      </c>
      <c r="F70">
        <v>91.576211372548997</v>
      </c>
      <c r="G70">
        <v>88.90675529411763</v>
      </c>
      <c r="H70">
        <v>96.574713725490199</v>
      </c>
      <c r="I70">
        <v>96.954741421568613</v>
      </c>
      <c r="K70">
        <f t="shared" si="8"/>
        <v>93.50310545343136</v>
      </c>
      <c r="L70">
        <f t="shared" si="9"/>
        <v>98.608067156862731</v>
      </c>
      <c r="M70">
        <f t="shared" si="10"/>
        <v>2.2653899301219629</v>
      </c>
      <c r="N70">
        <f t="shared" si="11"/>
        <v>8.1839045281895402</v>
      </c>
    </row>
    <row r="71" spans="2:14" x14ac:dyDescent="0.25">
      <c r="B71">
        <v>102.33639000000001</v>
      </c>
      <c r="C71">
        <v>103.20385725490195</v>
      </c>
      <c r="D71">
        <v>93.624882352941171</v>
      </c>
      <c r="E71">
        <v>97.891647058823509</v>
      </c>
      <c r="F71">
        <v>98.207874117647066</v>
      </c>
      <c r="G71">
        <v>121.21726117647057</v>
      </c>
      <c r="H71">
        <v>98.094870588235281</v>
      </c>
      <c r="I71">
        <v>92.761581127450967</v>
      </c>
      <c r="K71">
        <f t="shared" si="8"/>
        <v>102.57039675245096</v>
      </c>
      <c r="L71">
        <f t="shared" si="9"/>
        <v>99.26419416666667</v>
      </c>
      <c r="M71">
        <f t="shared" si="10"/>
        <v>7.3256046773459067</v>
      </c>
      <c r="N71">
        <f t="shared" si="11"/>
        <v>2.5526686642028151</v>
      </c>
    </row>
    <row r="72" spans="2:14" x14ac:dyDescent="0.25">
      <c r="B72">
        <v>99.395219999999995</v>
      </c>
      <c r="C72">
        <v>134.37726901960787</v>
      </c>
      <c r="D72">
        <v>139.31420588235295</v>
      </c>
      <c r="E72">
        <v>102.57397058823527</v>
      </c>
      <c r="F72">
        <v>92.484246666666664</v>
      </c>
      <c r="G72">
        <v>94.613174117647048</v>
      </c>
      <c r="H72">
        <v>122.48279215686273</v>
      </c>
      <c r="I72">
        <v>133.17578725490193</v>
      </c>
      <c r="K72">
        <f t="shared" si="8"/>
        <v>110.6890000490196</v>
      </c>
      <c r="L72">
        <f t="shared" si="9"/>
        <v>118.91516637254902</v>
      </c>
      <c r="M72">
        <f t="shared" si="10"/>
        <v>11.712264968417287</v>
      </c>
      <c r="N72">
        <f t="shared" si="11"/>
        <v>12.033566097652699</v>
      </c>
    </row>
    <row r="73" spans="2:14" x14ac:dyDescent="0.25">
      <c r="B73">
        <v>132.43244999999999</v>
      </c>
      <c r="C73">
        <v>98.198467450980388</v>
      </c>
      <c r="D73">
        <v>64.459676470588235</v>
      </c>
      <c r="E73">
        <v>120.01605882352941</v>
      </c>
      <c r="F73">
        <v>91.422548627450979</v>
      </c>
      <c r="G73">
        <v>91.95658588235294</v>
      </c>
      <c r="H73">
        <v>100.60207058823528</v>
      </c>
      <c r="I73">
        <v>95.701412941176457</v>
      </c>
      <c r="K73">
        <f t="shared" si="8"/>
        <v>94.92065450980391</v>
      </c>
      <c r="L73">
        <f t="shared" si="9"/>
        <v>103.7766631862745</v>
      </c>
      <c r="M73">
        <f t="shared" si="10"/>
        <v>2.4474594532292064</v>
      </c>
      <c r="N73">
        <f t="shared" si="11"/>
        <v>17.197589626455333</v>
      </c>
    </row>
    <row r="74" spans="2:14" x14ac:dyDescent="0.25">
      <c r="B74">
        <v>124.79819999999998</v>
      </c>
      <c r="C74">
        <v>101.76239058823529</v>
      </c>
      <c r="D74">
        <v>98.283352941176474</v>
      </c>
      <c r="E74">
        <v>96.241499999999988</v>
      </c>
      <c r="F74">
        <v>95.194070588235292</v>
      </c>
      <c r="G74">
        <v>81.170042352941167</v>
      </c>
      <c r="H74">
        <v>114.38961568627451</v>
      </c>
      <c r="I74">
        <v>89.974773823529404</v>
      </c>
      <c r="K74">
        <f t="shared" si="8"/>
        <v>95.182125612745097</v>
      </c>
      <c r="L74">
        <f t="shared" si="9"/>
        <v>105.27136088235292</v>
      </c>
      <c r="M74">
        <f t="shared" si="10"/>
        <v>8.1129718321510964</v>
      </c>
      <c r="N74">
        <f t="shared" si="11"/>
        <v>7.6302101397600248</v>
      </c>
    </row>
    <row r="75" spans="2:14" x14ac:dyDescent="0.25">
      <c r="B75">
        <v>99.777180000000001</v>
      </c>
      <c r="C75">
        <v>135.40279215686272</v>
      </c>
      <c r="D75">
        <v>83.893794117647047</v>
      </c>
      <c r="E75">
        <v>96.453294117647033</v>
      </c>
      <c r="F75">
        <v>95.547340000000005</v>
      </c>
      <c r="G75">
        <v>86.023447058823507</v>
      </c>
      <c r="H75">
        <v>124.273631372549</v>
      </c>
      <c r="I75">
        <v>127.91353421568628</v>
      </c>
      <c r="K75">
        <f t="shared" si="8"/>
        <v>108.4394881617647</v>
      </c>
      <c r="L75">
        <f t="shared" si="9"/>
        <v>103.88176509803921</v>
      </c>
      <c r="M75">
        <f t="shared" si="10"/>
        <v>12.012238869325115</v>
      </c>
      <c r="N75">
        <f t="shared" si="11"/>
        <v>12.758979107060451</v>
      </c>
    </row>
    <row r="76" spans="2:14" x14ac:dyDescent="0.25">
      <c r="B76">
        <v>102.51161999999999</v>
      </c>
      <c r="C76">
        <v>104.37521098039215</v>
      </c>
      <c r="D76">
        <v>105.69949999999999</v>
      </c>
      <c r="E76">
        <v>115.50129411764705</v>
      </c>
      <c r="F76">
        <v>114.24437843137255</v>
      </c>
      <c r="G76">
        <v>122.63016235294117</v>
      </c>
      <c r="H76">
        <v>97.280219607843122</v>
      </c>
      <c r="I76">
        <v>94.73909088235294</v>
      </c>
      <c r="K76">
        <f t="shared" si="8"/>
        <v>107.22346281862744</v>
      </c>
      <c r="L76">
        <f t="shared" si="9"/>
        <v>107.02190627450979</v>
      </c>
      <c r="M76">
        <f t="shared" si="10"/>
        <v>7.7559101104610404</v>
      </c>
      <c r="N76">
        <f t="shared" si="11"/>
        <v>3.3498997465453719</v>
      </c>
    </row>
    <row r="77" spans="2:14" x14ac:dyDescent="0.25">
      <c r="B77">
        <v>102.54119999999999</v>
      </c>
      <c r="C77">
        <v>130.29362509803923</v>
      </c>
      <c r="D77">
        <v>84.930441176470595</v>
      </c>
      <c r="E77">
        <v>91.617205882352948</v>
      </c>
      <c r="F77">
        <v>118.47320196078432</v>
      </c>
      <c r="G77">
        <v>89.895642352941167</v>
      </c>
      <c r="H77">
        <v>96.544094117647035</v>
      </c>
      <c r="I77">
        <v>133.88128799019609</v>
      </c>
      <c r="K77">
        <f t="shared" si="8"/>
        <v>109.69855660539216</v>
      </c>
      <c r="L77">
        <f t="shared" si="9"/>
        <v>102.34561803921569</v>
      </c>
      <c r="M77">
        <f t="shared" si="10"/>
        <v>11.676158969712112</v>
      </c>
      <c r="N77">
        <f t="shared" si="11"/>
        <v>11.544679214212559</v>
      </c>
    </row>
    <row r="78" spans="2:14" x14ac:dyDescent="0.25">
      <c r="B78">
        <v>116.07518999999999</v>
      </c>
      <c r="C78">
        <v>103.90073254901959</v>
      </c>
      <c r="D78">
        <v>79.274411764705874</v>
      </c>
      <c r="E78">
        <v>120.44314705882351</v>
      </c>
      <c r="F78">
        <v>85.995186666666655</v>
      </c>
      <c r="G78">
        <v>93.2453294117647</v>
      </c>
      <c r="H78">
        <v>122.31999999999998</v>
      </c>
      <c r="I78">
        <v>91.204657794117637</v>
      </c>
      <c r="K78">
        <f t="shared" si="8"/>
        <v>98.191293468137246</v>
      </c>
      <c r="L78">
        <f t="shared" si="9"/>
        <v>104.92337034313724</v>
      </c>
      <c r="M78">
        <f t="shared" si="10"/>
        <v>9.452895726249066</v>
      </c>
      <c r="N78">
        <f t="shared" si="11"/>
        <v>10.667403178635151</v>
      </c>
    </row>
    <row r="79" spans="2:14" x14ac:dyDescent="0.25">
      <c r="B79">
        <v>103.76922</v>
      </c>
      <c r="C79">
        <v>147.64674980392155</v>
      </c>
      <c r="D79">
        <v>88.620588235294122</v>
      </c>
      <c r="E79">
        <v>131.45055882352943</v>
      </c>
      <c r="F79">
        <v>87.451481960784307</v>
      </c>
      <c r="G79">
        <v>111.25317411764703</v>
      </c>
      <c r="H79">
        <v>102.30186666666665</v>
      </c>
      <c r="I79">
        <v>123.93466598039215</v>
      </c>
      <c r="K79">
        <f t="shared" si="8"/>
        <v>106.23529718137253</v>
      </c>
      <c r="L79">
        <f t="shared" si="9"/>
        <v>117.87177921568627</v>
      </c>
      <c r="M79">
        <f t="shared" si="10"/>
        <v>8.8615921236068225</v>
      </c>
      <c r="N79">
        <f t="shared" si="11"/>
        <v>15.367521593614846</v>
      </c>
    </row>
    <row r="80" spans="2:14" x14ac:dyDescent="0.25">
      <c r="B80">
        <v>123.23586</v>
      </c>
      <c r="C80">
        <v>97.783090196078419</v>
      </c>
      <c r="D80">
        <v>122.1269705882353</v>
      </c>
      <c r="E80">
        <v>90.449852941176459</v>
      </c>
      <c r="F80">
        <v>124.83926980392155</v>
      </c>
      <c r="G80">
        <v>90.565402352941163</v>
      </c>
      <c r="H80">
        <v>109.66211764705882</v>
      </c>
      <c r="I80">
        <v>89.079811421568621</v>
      </c>
      <c r="K80">
        <f t="shared" si="8"/>
        <v>103.53665030637254</v>
      </c>
      <c r="L80">
        <f t="shared" si="9"/>
        <v>108.39894343137254</v>
      </c>
      <c r="M80">
        <f t="shared" si="10"/>
        <v>9.8238734814156174</v>
      </c>
      <c r="N80">
        <f t="shared" si="11"/>
        <v>9.6807886055179022</v>
      </c>
    </row>
    <row r="81" spans="2:14" x14ac:dyDescent="0.25">
      <c r="B81">
        <v>104.48694</v>
      </c>
      <c r="C81">
        <v>144.67491137254902</v>
      </c>
      <c r="D81">
        <v>81.881</v>
      </c>
      <c r="E81">
        <v>137.8606764705882</v>
      </c>
      <c r="F81">
        <v>96.908246666666656</v>
      </c>
      <c r="G81">
        <v>127.48491294117646</v>
      </c>
      <c r="H81">
        <v>105.2907607843137</v>
      </c>
      <c r="I81">
        <v>138.71645828431372</v>
      </c>
      <c r="K81">
        <f t="shared" si="8"/>
        <v>117.10009466911764</v>
      </c>
      <c r="L81">
        <f t="shared" si="9"/>
        <v>117.22588196078431</v>
      </c>
      <c r="M81">
        <f t="shared" si="10"/>
        <v>11.166829446798213</v>
      </c>
      <c r="N81">
        <f t="shared" si="11"/>
        <v>16.966585733964681</v>
      </c>
    </row>
    <row r="82" spans="2:14" x14ac:dyDescent="0.25">
      <c r="B82">
        <v>141.19998000000001</v>
      </c>
      <c r="C82">
        <v>142.93501803921563</v>
      </c>
      <c r="D82">
        <v>119.59026470588233</v>
      </c>
      <c r="E82">
        <v>123.61476470588234</v>
      </c>
      <c r="F82">
        <v>131.95918352941175</v>
      </c>
      <c r="G82">
        <v>118.8271882352941</v>
      </c>
      <c r="H82">
        <v>137.50261960784312</v>
      </c>
      <c r="I82">
        <v>128.28653867647057</v>
      </c>
      <c r="K82">
        <f t="shared" si="8"/>
        <v>129.14388251225489</v>
      </c>
      <c r="L82">
        <f t="shared" si="9"/>
        <v>131.83500686274508</v>
      </c>
      <c r="M82">
        <f t="shared" si="10"/>
        <v>4.533377756000486</v>
      </c>
      <c r="N82">
        <f t="shared" si="11"/>
        <v>6.8994288135950699</v>
      </c>
    </row>
    <row r="83" spans="2:14" x14ac:dyDescent="0.25">
      <c r="B83">
        <v>101.71196999999999</v>
      </c>
      <c r="C83">
        <v>102.88772705882351</v>
      </c>
      <c r="D83">
        <v>115.09788235294117</v>
      </c>
      <c r="E83">
        <v>127.84558823529412</v>
      </c>
      <c r="F83">
        <v>101.99123058823528</v>
      </c>
      <c r="G83">
        <v>111.46964705882351</v>
      </c>
      <c r="H83">
        <v>102.81537254901959</v>
      </c>
      <c r="I83">
        <v>138.98878416666662</v>
      </c>
      <c r="K83">
        <f t="shared" si="8"/>
        <v>113.81625859068625</v>
      </c>
      <c r="L83">
        <f t="shared" si="9"/>
        <v>111.8857919117647</v>
      </c>
      <c r="M83">
        <f t="shared" si="10"/>
        <v>10.000074502585514</v>
      </c>
      <c r="N83">
        <f t="shared" si="11"/>
        <v>7.0671733079458416</v>
      </c>
    </row>
    <row r="84" spans="2:14" x14ac:dyDescent="0.25">
      <c r="B84">
        <v>125.16573</v>
      </c>
      <c r="C84">
        <v>136.74578666666665</v>
      </c>
      <c r="D84">
        <v>128.30214705882352</v>
      </c>
      <c r="E84">
        <v>100.46235294117646</v>
      </c>
      <c r="F84">
        <v>115.4508168627451</v>
      </c>
      <c r="G84">
        <v>104.19848705882353</v>
      </c>
      <c r="H84">
        <v>119.95673725490195</v>
      </c>
      <c r="I84">
        <v>148.89258818627448</v>
      </c>
      <c r="K84">
        <f t="shared" si="8"/>
        <v>122.12465734068627</v>
      </c>
      <c r="L84">
        <f t="shared" si="9"/>
        <v>122.66900416666665</v>
      </c>
      <c r="M84">
        <f t="shared" si="10"/>
        <v>10.990449020004597</v>
      </c>
      <c r="N84">
        <f t="shared" si="11"/>
        <v>9.0015869152374055</v>
      </c>
    </row>
    <row r="85" spans="2:14" x14ac:dyDescent="0.25">
      <c r="B85">
        <v>105.93050999999998</v>
      </c>
      <c r="C85">
        <v>98.979807058823525</v>
      </c>
      <c r="D85">
        <v>120.58876470588234</v>
      </c>
      <c r="E85">
        <v>127.36567647058823</v>
      </c>
      <c r="F85">
        <v>123.96125450980391</v>
      </c>
      <c r="G85">
        <v>90.654842352941174</v>
      </c>
      <c r="H85">
        <v>128.13960784313724</v>
      </c>
      <c r="I85">
        <v>138.91686264705876</v>
      </c>
      <c r="K85">
        <f t="shared" si="8"/>
        <v>120.41814183823527</v>
      </c>
      <c r="L85">
        <f t="shared" si="9"/>
        <v>113.21618955882352</v>
      </c>
      <c r="M85">
        <f t="shared" si="10"/>
        <v>12.01957363119929</v>
      </c>
      <c r="N85">
        <f t="shared" si="11"/>
        <v>7.5300771538425622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3326A-E644-418A-B03E-C6CF2F9E6524}">
  <dimension ref="A1:N11"/>
  <sheetViews>
    <sheetView workbookViewId="0">
      <selection activeCell="S17" sqref="S17:S18"/>
    </sheetView>
  </sheetViews>
  <sheetFormatPr defaultRowHeight="15" x14ac:dyDescent="0.25"/>
  <sheetData>
    <row r="1" spans="1:14" x14ac:dyDescent="0.25">
      <c r="A1" t="s">
        <v>22</v>
      </c>
      <c r="B1">
        <v>0</v>
      </c>
      <c r="C1">
        <v>1</v>
      </c>
      <c r="D1">
        <v>2</v>
      </c>
      <c r="E1">
        <v>3</v>
      </c>
      <c r="F1">
        <v>4</v>
      </c>
      <c r="I1" t="s">
        <v>22</v>
      </c>
      <c r="J1">
        <v>0</v>
      </c>
      <c r="K1">
        <v>1</v>
      </c>
      <c r="L1">
        <v>2</v>
      </c>
      <c r="M1">
        <v>3</v>
      </c>
      <c r="N1">
        <v>4</v>
      </c>
    </row>
    <row r="2" spans="1:14" x14ac:dyDescent="0.25">
      <c r="A2" t="s">
        <v>14</v>
      </c>
      <c r="B2">
        <v>37</v>
      </c>
      <c r="C2">
        <v>36.6</v>
      </c>
      <c r="D2">
        <v>36.4</v>
      </c>
      <c r="E2">
        <v>35.799999999999997</v>
      </c>
      <c r="F2">
        <v>35.6</v>
      </c>
      <c r="H2" t="s">
        <v>4</v>
      </c>
      <c r="I2" t="s">
        <v>1</v>
      </c>
      <c r="J2">
        <f>AVERAGE(B2:B6)</f>
        <v>37.04</v>
      </c>
      <c r="K2">
        <f>AVERAGE(C2:C6)</f>
        <v>36.200000000000003</v>
      </c>
      <c r="L2">
        <f>AVERAGE(D2:D6)</f>
        <v>35.880000000000003</v>
      </c>
      <c r="M2">
        <f>AVERAGE(E2:E6)</f>
        <v>35.779999999999994</v>
      </c>
      <c r="N2">
        <f>AVERAGE(F2:F6)</f>
        <v>35.64</v>
      </c>
    </row>
    <row r="3" spans="1:14" x14ac:dyDescent="0.25">
      <c r="A3" t="s">
        <v>13</v>
      </c>
      <c r="B3">
        <v>37.5</v>
      </c>
      <c r="C3">
        <v>36.1</v>
      </c>
      <c r="D3">
        <v>35.799999999999997</v>
      </c>
      <c r="E3">
        <v>35.799999999999997</v>
      </c>
      <c r="F3">
        <v>35.700000000000003</v>
      </c>
      <c r="I3" t="s">
        <v>0</v>
      </c>
      <c r="J3">
        <f>AVERAGE(B7:B11)</f>
        <v>37.18</v>
      </c>
      <c r="K3">
        <f>AVERAGE(C7:C11)</f>
        <v>36.959999999999994</v>
      </c>
      <c r="L3">
        <f>AVERAGE(D7:D11)</f>
        <v>36.900000000000006</v>
      </c>
      <c r="M3">
        <f>AVERAGE(E7:E11)</f>
        <v>36.779999999999994</v>
      </c>
      <c r="N3">
        <f>AVERAGE(F7:F11)</f>
        <v>36.76</v>
      </c>
    </row>
    <row r="4" spans="1:14" x14ac:dyDescent="0.25">
      <c r="A4" t="s">
        <v>12</v>
      </c>
      <c r="B4">
        <v>36.799999999999997</v>
      </c>
      <c r="C4">
        <v>35.9</v>
      </c>
      <c r="D4">
        <v>35.6</v>
      </c>
      <c r="E4">
        <v>35.4</v>
      </c>
      <c r="F4">
        <v>35.200000000000003</v>
      </c>
      <c r="H4" t="s">
        <v>3</v>
      </c>
      <c r="I4" t="s">
        <v>1</v>
      </c>
      <c r="J4">
        <f>STDEV(B2:B6)/SQRT(4)</f>
        <v>0.1604680653588122</v>
      </c>
      <c r="K4">
        <f>STDEV(C2:C6)/SQRT(4)</f>
        <v>0.14577379737113277</v>
      </c>
      <c r="L4">
        <f>STDEV(D2:D6)/SQRT(4)</f>
        <v>0.15572411502397379</v>
      </c>
      <c r="M4">
        <f>STDEV(E2:E6)/SQRT(4)</f>
        <v>0.12449899597988773</v>
      </c>
      <c r="N4">
        <f>STDEV(F2:F6)/SQRT(4)</f>
        <v>0.14404860290887891</v>
      </c>
    </row>
    <row r="5" spans="1:14" x14ac:dyDescent="0.25">
      <c r="A5" t="s">
        <v>11</v>
      </c>
      <c r="B5">
        <v>36.700000000000003</v>
      </c>
      <c r="C5">
        <v>36</v>
      </c>
      <c r="D5">
        <v>35.700000000000003</v>
      </c>
      <c r="E5">
        <v>36.1</v>
      </c>
      <c r="F5">
        <v>36</v>
      </c>
      <c r="I5" t="s">
        <v>0</v>
      </c>
      <c r="J5">
        <f>STDEV(B7:B11)/SQRT(4)</f>
        <v>8.2158383625774239E-2</v>
      </c>
      <c r="K5">
        <f>STDEV(C7:C11)/SQRT(4)</f>
        <v>0.12549900398011155</v>
      </c>
      <c r="L5">
        <f>STDEV(D7:D11)/SQRT(4)</f>
        <v>0.19685019685029559</v>
      </c>
      <c r="M5">
        <f>STDEV(E7:E11)/SQRT(4)</f>
        <v>0.16733200530681461</v>
      </c>
      <c r="N5">
        <f>STDEV(F7:F11)/SQRT(4)</f>
        <v>0.17535677916750139</v>
      </c>
    </row>
    <row r="6" spans="1:14" x14ac:dyDescent="0.25">
      <c r="A6" t="s">
        <v>21</v>
      </c>
      <c r="B6">
        <v>37.200000000000003</v>
      </c>
      <c r="C6">
        <v>36.4</v>
      </c>
      <c r="D6">
        <v>35.9</v>
      </c>
      <c r="E6">
        <v>35.799999999999997</v>
      </c>
      <c r="F6">
        <v>35.700000000000003</v>
      </c>
      <c r="H6" t="s">
        <v>2</v>
      </c>
      <c r="J6">
        <f>TTEST(B2:B6,B7:B11,2,2)</f>
        <v>0.41054957053830921</v>
      </c>
      <c r="K6">
        <f>TTEST(C2:C6,C7:C11,2,2)</f>
        <v>2.2341978832661172E-3</v>
      </c>
      <c r="L6">
        <f>TTEST(D2:D6,D7:D11,2,2)</f>
        <v>1.8906137774519869E-3</v>
      </c>
      <c r="M6">
        <f>TTEST(E2:E6,E7:E11,2,2)</f>
        <v>6.772158723855232E-4</v>
      </c>
      <c r="N6">
        <f>TTEST(F2:F6,F7:F11,2,2)</f>
        <v>5.6180577179969216E-4</v>
      </c>
    </row>
    <row r="7" spans="1:14" x14ac:dyDescent="0.25">
      <c r="A7" t="s">
        <v>18</v>
      </c>
      <c r="B7">
        <v>37.1</v>
      </c>
      <c r="C7">
        <v>36.799999999999997</v>
      </c>
      <c r="D7">
        <v>36.4</v>
      </c>
      <c r="E7">
        <v>36.4</v>
      </c>
      <c r="F7">
        <v>36.799999999999997</v>
      </c>
    </row>
    <row r="8" spans="1:14" x14ac:dyDescent="0.25">
      <c r="A8" t="s">
        <v>17</v>
      </c>
      <c r="B8">
        <v>37.4</v>
      </c>
      <c r="C8">
        <v>37.4</v>
      </c>
      <c r="D8">
        <v>37.5</v>
      </c>
      <c r="E8">
        <v>37.299999999999997</v>
      </c>
      <c r="F8">
        <v>37.299999999999997</v>
      </c>
    </row>
    <row r="9" spans="1:14" x14ac:dyDescent="0.25">
      <c r="A9" t="s">
        <v>16</v>
      </c>
      <c r="B9">
        <v>37.299999999999997</v>
      </c>
      <c r="C9">
        <v>36.799999999999997</v>
      </c>
      <c r="D9">
        <v>36.9</v>
      </c>
      <c r="E9">
        <v>36.799999999999997</v>
      </c>
      <c r="F9">
        <v>36.799999999999997</v>
      </c>
    </row>
    <row r="10" spans="1:14" x14ac:dyDescent="0.25">
      <c r="A10" t="s">
        <v>15</v>
      </c>
      <c r="B10">
        <v>37.1</v>
      </c>
      <c r="C10">
        <v>36.9</v>
      </c>
      <c r="D10">
        <v>36.799999999999997</v>
      </c>
      <c r="E10">
        <v>36.799999999999997</v>
      </c>
      <c r="F10">
        <v>36.5</v>
      </c>
    </row>
    <row r="11" spans="1:14" x14ac:dyDescent="0.25">
      <c r="A11" t="s">
        <v>20</v>
      </c>
      <c r="B11">
        <v>37</v>
      </c>
      <c r="C11">
        <v>36.9</v>
      </c>
      <c r="D11">
        <v>36.9</v>
      </c>
      <c r="E11">
        <v>36.6</v>
      </c>
      <c r="F11">
        <v>36.4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45CFD-B0DE-4DE2-8B13-87F69827B982}">
  <dimension ref="A1:AH19"/>
  <sheetViews>
    <sheetView workbookViewId="0">
      <selection activeCell="G28" sqref="G28"/>
    </sheetView>
  </sheetViews>
  <sheetFormatPr defaultRowHeight="15" x14ac:dyDescent="0.25"/>
  <sheetData>
    <row r="1" spans="1:34" x14ac:dyDescent="0.25">
      <c r="A1" t="s">
        <v>28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  <c r="AD1">
        <v>12</v>
      </c>
      <c r="AE1">
        <v>13</v>
      </c>
      <c r="AF1">
        <v>14</v>
      </c>
      <c r="AG1">
        <v>15</v>
      </c>
      <c r="AH1">
        <v>16</v>
      </c>
    </row>
    <row r="2" spans="1:34" x14ac:dyDescent="0.25">
      <c r="A2" t="s">
        <v>14</v>
      </c>
      <c r="B2">
        <v>27.4</v>
      </c>
      <c r="C2">
        <v>30</v>
      </c>
      <c r="D2">
        <v>33.6</v>
      </c>
      <c r="E2">
        <v>36.1</v>
      </c>
      <c r="F2">
        <v>38.700000000000003</v>
      </c>
      <c r="G2">
        <v>40.4</v>
      </c>
      <c r="H2">
        <v>42.6</v>
      </c>
      <c r="I2">
        <v>45.1</v>
      </c>
      <c r="J2">
        <v>46.1</v>
      </c>
      <c r="K2">
        <v>47.5</v>
      </c>
      <c r="L2">
        <v>49.2</v>
      </c>
      <c r="M2">
        <v>50.1</v>
      </c>
      <c r="N2">
        <v>52</v>
      </c>
      <c r="O2">
        <v>52.6</v>
      </c>
      <c r="P2">
        <v>53.4</v>
      </c>
      <c r="Q2">
        <v>53.8</v>
      </c>
      <c r="R2" t="s">
        <v>1</v>
      </c>
      <c r="S2">
        <f t="shared" ref="S2:AH2" si="0">AVERAGE(B2:B7)</f>
        <v>27.116666666666664</v>
      </c>
      <c r="T2">
        <f t="shared" si="0"/>
        <v>30.599999999999998</v>
      </c>
      <c r="U2">
        <f t="shared" si="0"/>
        <v>33.816666666666663</v>
      </c>
      <c r="V2">
        <f t="shared" si="0"/>
        <v>36.216666666666669</v>
      </c>
      <c r="W2">
        <f t="shared" si="0"/>
        <v>39.300000000000004</v>
      </c>
      <c r="X2">
        <f t="shared" si="0"/>
        <v>41.066666666666663</v>
      </c>
      <c r="Y2">
        <f t="shared" si="0"/>
        <v>43.533333333333331</v>
      </c>
      <c r="Z2">
        <f t="shared" si="0"/>
        <v>45.666666666666664</v>
      </c>
      <c r="AA2">
        <f t="shared" si="0"/>
        <v>46.683333333333337</v>
      </c>
      <c r="AB2">
        <f t="shared" si="0"/>
        <v>48.25</v>
      </c>
      <c r="AC2">
        <f t="shared" si="0"/>
        <v>49.666666666666664</v>
      </c>
      <c r="AD2">
        <f t="shared" si="0"/>
        <v>50.550000000000004</v>
      </c>
      <c r="AE2">
        <f t="shared" si="0"/>
        <v>52.349999999999994</v>
      </c>
      <c r="AF2">
        <f t="shared" si="0"/>
        <v>52.9</v>
      </c>
      <c r="AG2">
        <f t="shared" si="0"/>
        <v>54.266666666666673</v>
      </c>
      <c r="AH2">
        <f t="shared" si="0"/>
        <v>54.766666666666659</v>
      </c>
    </row>
    <row r="3" spans="1:34" x14ac:dyDescent="0.25">
      <c r="A3" t="s">
        <v>13</v>
      </c>
      <c r="B3">
        <v>27.2</v>
      </c>
      <c r="C3">
        <v>31.2</v>
      </c>
      <c r="D3">
        <v>33.799999999999997</v>
      </c>
      <c r="E3">
        <v>37.299999999999997</v>
      </c>
      <c r="F3">
        <v>42.5</v>
      </c>
      <c r="G3">
        <v>44.7</v>
      </c>
      <c r="H3">
        <v>47.1</v>
      </c>
      <c r="I3">
        <v>48.9</v>
      </c>
      <c r="J3">
        <v>50.3</v>
      </c>
      <c r="K3">
        <v>52</v>
      </c>
      <c r="L3">
        <v>52.8</v>
      </c>
      <c r="M3">
        <v>53.9</v>
      </c>
      <c r="N3">
        <v>54.7</v>
      </c>
      <c r="O3">
        <v>55.7</v>
      </c>
      <c r="P3">
        <v>56.2</v>
      </c>
      <c r="Q3">
        <v>57.4</v>
      </c>
      <c r="R3" t="s">
        <v>0</v>
      </c>
      <c r="S3">
        <f t="shared" ref="S3:AH3" si="1">AVERAGE(B8:B13)</f>
        <v>26.033333333333331</v>
      </c>
      <c r="T3">
        <f t="shared" si="1"/>
        <v>27.650000000000002</v>
      </c>
      <c r="U3">
        <f t="shared" si="1"/>
        <v>29.166666666666668</v>
      </c>
      <c r="V3">
        <f t="shared" si="1"/>
        <v>31.033333333333331</v>
      </c>
      <c r="W3">
        <f t="shared" si="1"/>
        <v>33.75</v>
      </c>
      <c r="X3">
        <f t="shared" si="1"/>
        <v>35.033333333333331</v>
      </c>
      <c r="Y3">
        <f t="shared" si="1"/>
        <v>37.466666666666669</v>
      </c>
      <c r="Z3">
        <f t="shared" si="1"/>
        <v>39.766666666666673</v>
      </c>
      <c r="AA3">
        <f t="shared" si="1"/>
        <v>41.333333333333336</v>
      </c>
      <c r="AB3">
        <f t="shared" si="1"/>
        <v>42.983333333333327</v>
      </c>
      <c r="AC3">
        <f t="shared" si="1"/>
        <v>44.233333333333327</v>
      </c>
      <c r="AD3">
        <f t="shared" si="1"/>
        <v>44.699999999999996</v>
      </c>
      <c r="AE3">
        <f t="shared" si="1"/>
        <v>45.416666666666664</v>
      </c>
      <c r="AF3">
        <f t="shared" si="1"/>
        <v>45.966666666666661</v>
      </c>
      <c r="AG3">
        <f t="shared" si="1"/>
        <v>46.266666666666673</v>
      </c>
      <c r="AH3">
        <f t="shared" si="1"/>
        <v>46.666666666666664</v>
      </c>
    </row>
    <row r="4" spans="1:34" x14ac:dyDescent="0.25">
      <c r="A4" t="s">
        <v>12</v>
      </c>
      <c r="B4">
        <v>27.6</v>
      </c>
      <c r="C4">
        <v>33.700000000000003</v>
      </c>
      <c r="D4">
        <v>37.6</v>
      </c>
      <c r="E4">
        <v>40.700000000000003</v>
      </c>
      <c r="F4">
        <v>43.5</v>
      </c>
      <c r="G4">
        <v>46.4</v>
      </c>
      <c r="H4">
        <v>48.5</v>
      </c>
      <c r="I4">
        <v>50.3</v>
      </c>
      <c r="J4">
        <v>52.8</v>
      </c>
      <c r="K4">
        <v>53.1</v>
      </c>
      <c r="L4">
        <v>53.4</v>
      </c>
      <c r="M4">
        <v>54.7</v>
      </c>
      <c r="N4">
        <v>56.4</v>
      </c>
      <c r="O4">
        <v>58</v>
      </c>
      <c r="P4">
        <v>60.5</v>
      </c>
      <c r="Q4">
        <v>62</v>
      </c>
      <c r="R4" t="s">
        <v>27</v>
      </c>
      <c r="S4">
        <f t="shared" ref="S4:AH4" si="2">STDEV(B2:B7)/SQRT(5)</f>
        <v>0.45114668715766204</v>
      </c>
      <c r="T4">
        <f t="shared" si="2"/>
        <v>0.83042157968106811</v>
      </c>
      <c r="U4">
        <f t="shared" si="2"/>
        <v>0.9484373112300748</v>
      </c>
      <c r="V4">
        <f t="shared" si="2"/>
        <v>1.1957981992515849</v>
      </c>
      <c r="W4">
        <f t="shared" si="2"/>
        <v>1.4436065946094869</v>
      </c>
      <c r="X4">
        <f t="shared" si="2"/>
        <v>1.721782022595582</v>
      </c>
      <c r="Y4">
        <f t="shared" si="2"/>
        <v>1.6605220062779456</v>
      </c>
      <c r="Z4">
        <f t="shared" si="2"/>
        <v>1.5581185235190973</v>
      </c>
      <c r="AA4">
        <f t="shared" si="2"/>
        <v>1.9014555827926483</v>
      </c>
      <c r="AB4">
        <f t="shared" si="2"/>
        <v>1.6382307529771254</v>
      </c>
      <c r="AC4">
        <f t="shared" si="2"/>
        <v>1.2932646029847614</v>
      </c>
      <c r="AD4">
        <f t="shared" si="2"/>
        <v>1.415556427699016</v>
      </c>
      <c r="AE4">
        <f t="shared" si="2"/>
        <v>1.2575372757894694</v>
      </c>
      <c r="AF4">
        <f t="shared" si="2"/>
        <v>1.5192103211866359</v>
      </c>
      <c r="AG4">
        <f t="shared" si="2"/>
        <v>1.6706086715126718</v>
      </c>
      <c r="AH4">
        <f t="shared" si="2"/>
        <v>1.9371456665241602</v>
      </c>
    </row>
    <row r="5" spans="1:34" x14ac:dyDescent="0.25">
      <c r="A5" t="s">
        <v>11</v>
      </c>
      <c r="B5">
        <v>25.4</v>
      </c>
      <c r="C5">
        <v>28.5</v>
      </c>
      <c r="D5">
        <v>32.700000000000003</v>
      </c>
      <c r="E5">
        <v>34.200000000000003</v>
      </c>
      <c r="F5">
        <v>37.200000000000003</v>
      </c>
      <c r="G5">
        <v>38.700000000000003</v>
      </c>
      <c r="H5">
        <v>41.5</v>
      </c>
      <c r="I5">
        <v>42</v>
      </c>
      <c r="J5">
        <v>43</v>
      </c>
      <c r="K5">
        <v>45.6</v>
      </c>
      <c r="L5">
        <v>46.8</v>
      </c>
      <c r="M5">
        <v>47.4</v>
      </c>
      <c r="N5">
        <v>48.5</v>
      </c>
      <c r="O5">
        <v>48.9</v>
      </c>
      <c r="P5">
        <v>49.5</v>
      </c>
      <c r="Q5">
        <v>49.7</v>
      </c>
      <c r="R5" t="s">
        <v>26</v>
      </c>
      <c r="S5">
        <f t="shared" ref="S5:AH5" si="3">STDEV(B8:B13)/SQRT(5)</f>
        <v>0.97843412314439115</v>
      </c>
      <c r="T5">
        <f t="shared" si="3"/>
        <v>1.0002999550134946</v>
      </c>
      <c r="U5">
        <f t="shared" si="3"/>
        <v>1.2945011909354636</v>
      </c>
      <c r="V5">
        <f t="shared" si="3"/>
        <v>1.2343959386409742</v>
      </c>
      <c r="W5">
        <f t="shared" si="3"/>
        <v>1.0676141625137798</v>
      </c>
      <c r="X5">
        <f t="shared" si="3"/>
        <v>0.86840850602313513</v>
      </c>
      <c r="Y5">
        <f t="shared" si="3"/>
        <v>0.76140221521435947</v>
      </c>
      <c r="Z5">
        <f t="shared" si="3"/>
        <v>0.80680439595563236</v>
      </c>
      <c r="AA5">
        <f t="shared" si="3"/>
        <v>0.76245218429310946</v>
      </c>
      <c r="AB5">
        <f t="shared" si="3"/>
        <v>0.67729855553761076</v>
      </c>
      <c r="AC5">
        <f t="shared" si="3"/>
        <v>0.83888815305339293</v>
      </c>
      <c r="AD5">
        <f t="shared" si="3"/>
        <v>1.0665833300778704</v>
      </c>
      <c r="AE5">
        <f t="shared" si="3"/>
        <v>1.0626068573716878</v>
      </c>
      <c r="AF5">
        <f t="shared" si="3"/>
        <v>1.115227928870745</v>
      </c>
      <c r="AG5">
        <f t="shared" si="3"/>
        <v>0.99666109251507107</v>
      </c>
      <c r="AH5">
        <f t="shared" si="3"/>
        <v>1.1159450404627165</v>
      </c>
    </row>
    <row r="6" spans="1:34" x14ac:dyDescent="0.25">
      <c r="A6" t="s">
        <v>21</v>
      </c>
      <c r="B6">
        <v>28.4</v>
      </c>
      <c r="C6">
        <v>31.1</v>
      </c>
      <c r="D6">
        <v>34</v>
      </c>
      <c r="E6">
        <v>36</v>
      </c>
      <c r="F6">
        <v>39</v>
      </c>
      <c r="G6">
        <v>40.200000000000003</v>
      </c>
      <c r="H6">
        <v>43.1</v>
      </c>
      <c r="I6">
        <v>45.9</v>
      </c>
      <c r="J6">
        <v>46.3</v>
      </c>
      <c r="K6">
        <v>47.7</v>
      </c>
      <c r="L6">
        <v>49.2</v>
      </c>
      <c r="M6">
        <v>50</v>
      </c>
      <c r="N6">
        <v>51.6</v>
      </c>
      <c r="O6">
        <v>50.3</v>
      </c>
      <c r="P6">
        <v>52.5</v>
      </c>
      <c r="Q6">
        <v>52.3</v>
      </c>
    </row>
    <row r="7" spans="1:34" x14ac:dyDescent="0.25">
      <c r="A7" t="s">
        <v>25</v>
      </c>
      <c r="B7">
        <v>26.7</v>
      </c>
      <c r="C7">
        <v>29.1</v>
      </c>
      <c r="D7">
        <v>31.2</v>
      </c>
      <c r="E7">
        <v>33</v>
      </c>
      <c r="F7">
        <v>34.9</v>
      </c>
      <c r="G7">
        <v>36</v>
      </c>
      <c r="H7">
        <v>38.4</v>
      </c>
      <c r="I7">
        <v>41.8</v>
      </c>
      <c r="J7">
        <v>41.6</v>
      </c>
      <c r="K7">
        <v>43.6</v>
      </c>
      <c r="L7">
        <v>46.6</v>
      </c>
      <c r="M7">
        <v>47.2</v>
      </c>
      <c r="N7">
        <v>50.9</v>
      </c>
      <c r="O7">
        <v>51.9</v>
      </c>
      <c r="P7">
        <v>53.5</v>
      </c>
      <c r="Q7">
        <v>53.4</v>
      </c>
      <c r="R7" t="s">
        <v>2</v>
      </c>
      <c r="S7">
        <f t="shared" ref="S7:AH7" si="4">TTEST(B2:B7,B8:B13,2,2)</f>
        <v>0.29650863040738001</v>
      </c>
      <c r="T7">
        <f t="shared" si="4"/>
        <v>3.2228303876855782E-2</v>
      </c>
      <c r="U7">
        <f t="shared" si="4"/>
        <v>9.9168737487903402E-3</v>
      </c>
      <c r="V7">
        <f t="shared" si="4"/>
        <v>7.9616975939800268E-3</v>
      </c>
      <c r="W7">
        <f t="shared" si="4"/>
        <v>6.9311565172596552E-3</v>
      </c>
      <c r="X7">
        <f t="shared" si="4"/>
        <v>6.4675271874318077E-3</v>
      </c>
      <c r="Y7">
        <f t="shared" si="4"/>
        <v>4.5521165026320308E-3</v>
      </c>
      <c r="Z7">
        <f t="shared" si="4"/>
        <v>4.2218690071643677E-3</v>
      </c>
      <c r="AA7">
        <f t="shared" si="4"/>
        <v>1.6934748369451139E-2</v>
      </c>
      <c r="AB7">
        <f t="shared" si="4"/>
        <v>8.6540720345990203E-3</v>
      </c>
      <c r="AC7">
        <f t="shared" si="4"/>
        <v>3.1546655470607605E-3</v>
      </c>
      <c r="AD7">
        <f t="shared" si="4"/>
        <v>4.7237203443808882E-3</v>
      </c>
      <c r="AE7">
        <f t="shared" si="4"/>
        <v>9.6047286055626728E-4</v>
      </c>
      <c r="AF7">
        <f t="shared" si="4"/>
        <v>2.3992425466846288E-3</v>
      </c>
      <c r="AG7">
        <f t="shared" si="4"/>
        <v>1.134400482942461E-3</v>
      </c>
      <c r="AH7">
        <f t="shared" si="4"/>
        <v>2.6475339101869155E-3</v>
      </c>
    </row>
    <row r="8" spans="1:34" x14ac:dyDescent="0.25">
      <c r="A8" t="s">
        <v>18</v>
      </c>
      <c r="B8">
        <v>23.2</v>
      </c>
      <c r="C8">
        <v>25.6</v>
      </c>
      <c r="D8">
        <v>25.7</v>
      </c>
      <c r="E8">
        <v>28</v>
      </c>
      <c r="F8">
        <v>31.1</v>
      </c>
      <c r="G8">
        <v>32.799999999999997</v>
      </c>
      <c r="H8">
        <v>35</v>
      </c>
      <c r="I8">
        <v>37.200000000000003</v>
      </c>
      <c r="J8">
        <v>39.299999999999997</v>
      </c>
      <c r="K8">
        <v>41.9</v>
      </c>
      <c r="L8">
        <v>43.5</v>
      </c>
      <c r="M8">
        <v>44.2</v>
      </c>
      <c r="N8">
        <v>44.7</v>
      </c>
      <c r="O8">
        <v>45.2</v>
      </c>
      <c r="P8">
        <v>45.5</v>
      </c>
      <c r="Q8">
        <v>46</v>
      </c>
    </row>
    <row r="9" spans="1:34" x14ac:dyDescent="0.25">
      <c r="A9" t="s">
        <v>17</v>
      </c>
      <c r="B9">
        <v>27.2</v>
      </c>
      <c r="C9">
        <v>27.7</v>
      </c>
      <c r="D9">
        <v>28.7</v>
      </c>
      <c r="E9">
        <v>31.6</v>
      </c>
      <c r="F9">
        <v>34</v>
      </c>
      <c r="G9">
        <v>35.299999999999997</v>
      </c>
      <c r="H9">
        <v>37.1</v>
      </c>
      <c r="I9">
        <v>39.700000000000003</v>
      </c>
      <c r="J9">
        <v>42.2</v>
      </c>
      <c r="K9">
        <v>43.9</v>
      </c>
      <c r="L9">
        <v>45.1</v>
      </c>
      <c r="M9">
        <v>45.3</v>
      </c>
      <c r="N9">
        <v>46.1</v>
      </c>
      <c r="O9">
        <v>46.8</v>
      </c>
      <c r="P9">
        <v>47</v>
      </c>
      <c r="Q9">
        <v>47.3</v>
      </c>
    </row>
    <row r="10" spans="1:34" x14ac:dyDescent="0.25">
      <c r="A10" t="s">
        <v>16</v>
      </c>
      <c r="B10">
        <v>24.8</v>
      </c>
      <c r="C10">
        <v>25.2</v>
      </c>
      <c r="D10">
        <v>26.1</v>
      </c>
      <c r="E10">
        <v>27.6</v>
      </c>
      <c r="F10">
        <v>31.2</v>
      </c>
      <c r="G10">
        <v>32.799999999999997</v>
      </c>
      <c r="H10">
        <v>36.5</v>
      </c>
      <c r="I10">
        <v>38.9</v>
      </c>
      <c r="J10">
        <v>40.5</v>
      </c>
      <c r="K10">
        <v>42.8</v>
      </c>
      <c r="L10">
        <v>44.3</v>
      </c>
      <c r="M10">
        <v>44.8</v>
      </c>
      <c r="N10">
        <v>45.2</v>
      </c>
      <c r="O10">
        <v>45.7</v>
      </c>
      <c r="P10">
        <v>46.3</v>
      </c>
      <c r="Q10">
        <v>46.5</v>
      </c>
    </row>
    <row r="11" spans="1:34" x14ac:dyDescent="0.25">
      <c r="A11" t="s">
        <v>15</v>
      </c>
      <c r="B11">
        <v>25.9</v>
      </c>
      <c r="C11">
        <v>28.5</v>
      </c>
      <c r="D11">
        <v>30.9</v>
      </c>
      <c r="E11">
        <v>32.5</v>
      </c>
      <c r="F11">
        <v>34.1</v>
      </c>
      <c r="G11">
        <v>35.5</v>
      </c>
      <c r="H11">
        <v>37.5</v>
      </c>
      <c r="I11">
        <v>39.299999999999997</v>
      </c>
      <c r="J11">
        <v>40</v>
      </c>
      <c r="K11">
        <v>41.8</v>
      </c>
      <c r="L11">
        <v>42</v>
      </c>
      <c r="M11">
        <v>42</v>
      </c>
      <c r="N11">
        <v>42.8</v>
      </c>
      <c r="O11">
        <v>43.1</v>
      </c>
      <c r="P11">
        <v>43.8</v>
      </c>
      <c r="Q11">
        <v>44.1</v>
      </c>
    </row>
    <row r="12" spans="1:34" x14ac:dyDescent="0.25">
      <c r="A12" t="s">
        <v>20</v>
      </c>
      <c r="B12">
        <v>25.5</v>
      </c>
      <c r="C12">
        <v>27.5</v>
      </c>
      <c r="D12">
        <v>30.5</v>
      </c>
      <c r="E12">
        <v>31.7</v>
      </c>
      <c r="F12">
        <v>34.6</v>
      </c>
      <c r="G12">
        <v>36</v>
      </c>
      <c r="H12">
        <v>39</v>
      </c>
      <c r="I12">
        <v>41.1</v>
      </c>
      <c r="J12">
        <v>42.1</v>
      </c>
      <c r="K12">
        <v>41.9</v>
      </c>
      <c r="L12">
        <v>43.1</v>
      </c>
      <c r="M12">
        <v>43</v>
      </c>
      <c r="N12">
        <v>44</v>
      </c>
      <c r="O12">
        <v>44.6</v>
      </c>
      <c r="P12">
        <v>44.8</v>
      </c>
      <c r="Q12">
        <v>44.9</v>
      </c>
    </row>
    <row r="13" spans="1:34" x14ac:dyDescent="0.25">
      <c r="A13" t="s">
        <v>24</v>
      </c>
      <c r="B13">
        <v>29.6</v>
      </c>
      <c r="C13">
        <v>31.4</v>
      </c>
      <c r="D13">
        <v>33.1</v>
      </c>
      <c r="E13">
        <v>34.799999999999997</v>
      </c>
      <c r="F13">
        <v>37.5</v>
      </c>
      <c r="G13">
        <v>37.799999999999997</v>
      </c>
      <c r="H13">
        <v>39.700000000000003</v>
      </c>
      <c r="I13">
        <v>42.4</v>
      </c>
      <c r="J13">
        <v>43.9</v>
      </c>
      <c r="K13">
        <v>45.6</v>
      </c>
      <c r="L13">
        <v>47.4</v>
      </c>
      <c r="M13">
        <v>48.9</v>
      </c>
      <c r="N13">
        <v>49.7</v>
      </c>
      <c r="O13">
        <v>50.4</v>
      </c>
      <c r="P13">
        <v>50.2</v>
      </c>
      <c r="Q13">
        <v>51.2</v>
      </c>
    </row>
    <row r="14" spans="1:34" x14ac:dyDescent="0.25">
      <c r="S14" t="s">
        <v>23</v>
      </c>
    </row>
    <row r="19" spans="19:19" x14ac:dyDescent="0.25">
      <c r="S19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C2C2-E116-47F9-886E-33A7777B316B}">
  <dimension ref="A1:K6"/>
  <sheetViews>
    <sheetView workbookViewId="0">
      <selection activeCell="N10" sqref="N10"/>
    </sheetView>
  </sheetViews>
  <sheetFormatPr defaultRowHeight="15" x14ac:dyDescent="0.25"/>
  <sheetData>
    <row r="1" spans="1:11" x14ac:dyDescent="0.25">
      <c r="A1" t="s">
        <v>30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4</v>
      </c>
      <c r="I1" t="s">
        <v>3</v>
      </c>
      <c r="K1" t="s">
        <v>2</v>
      </c>
    </row>
    <row r="2" spans="1:11" x14ac:dyDescent="0.25">
      <c r="A2" t="s">
        <v>1</v>
      </c>
      <c r="B2">
        <v>27.55</v>
      </c>
      <c r="C2">
        <v>23.55</v>
      </c>
      <c r="D2">
        <v>24.96</v>
      </c>
      <c r="E2">
        <v>20.51</v>
      </c>
      <c r="F2">
        <v>20.420000000000002</v>
      </c>
      <c r="G2">
        <v>24.63</v>
      </c>
      <c r="H2">
        <f>AVERAGE(B2:G2)</f>
        <v>23.603333333333335</v>
      </c>
      <c r="I2">
        <f>STDEV(B2:G2)/SQRT(5)</f>
        <v>1.2357335203567632</v>
      </c>
      <c r="K2">
        <f>TTEST(B2:G2,B3:G3,2,2)</f>
        <v>2.0595630382229074E-3</v>
      </c>
    </row>
    <row r="3" spans="1:11" x14ac:dyDescent="0.25">
      <c r="A3" t="s">
        <v>0</v>
      </c>
      <c r="B3">
        <v>19.22</v>
      </c>
      <c r="C3">
        <v>20.190000000000001</v>
      </c>
      <c r="D3">
        <v>18.239999999999998</v>
      </c>
      <c r="E3">
        <v>17.309999999999999</v>
      </c>
      <c r="F3">
        <v>18.45</v>
      </c>
      <c r="G3">
        <v>18.62</v>
      </c>
      <c r="H3">
        <f>AVERAGE(B3:G3)</f>
        <v>18.671666666666667</v>
      </c>
      <c r="I3">
        <f>STDEV(B3:G3)/SQRT(5)</f>
        <v>0.43351047661311898</v>
      </c>
      <c r="K3">
        <f>TTEST(B5:G5,B6:G6,2,2)</f>
        <v>9.0656138174513672E-3</v>
      </c>
    </row>
    <row r="4" spans="1:11" x14ac:dyDescent="0.25">
      <c r="A4" t="s">
        <v>29</v>
      </c>
    </row>
    <row r="5" spans="1:11" x14ac:dyDescent="0.25">
      <c r="A5" t="s">
        <v>1</v>
      </c>
      <c r="B5">
        <v>30.07</v>
      </c>
      <c r="C5">
        <v>26.34</v>
      </c>
      <c r="D5">
        <v>29.67</v>
      </c>
      <c r="E5">
        <v>28.21</v>
      </c>
      <c r="F5">
        <v>25.37</v>
      </c>
      <c r="G5">
        <v>26.58</v>
      </c>
      <c r="H5">
        <f>AVERAGE(B5:G5)</f>
        <v>27.706666666666667</v>
      </c>
      <c r="I5">
        <f>STDEV(B5:G5)/SQRT(5)</f>
        <v>0.85534866185277547</v>
      </c>
    </row>
    <row r="6" spans="1:11" x14ac:dyDescent="0.25">
      <c r="A6" t="s">
        <v>0</v>
      </c>
      <c r="B6">
        <v>25.37</v>
      </c>
      <c r="C6">
        <v>24.33</v>
      </c>
      <c r="D6">
        <v>24.93</v>
      </c>
      <c r="E6">
        <v>25.64</v>
      </c>
      <c r="F6">
        <v>23.51</v>
      </c>
      <c r="G6">
        <v>25.82</v>
      </c>
      <c r="H6">
        <f>AVERAGE(B6:G6)</f>
        <v>24.933333333333334</v>
      </c>
      <c r="I6">
        <f>STDEV(B6:G6)/SQRT(5)</f>
        <v>0.39324970862460068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415F-D116-4B16-AF1F-B8C39F047C89}">
  <dimension ref="A1:N13"/>
  <sheetViews>
    <sheetView workbookViewId="0">
      <selection activeCell="M9" sqref="M9"/>
    </sheetView>
  </sheetViews>
  <sheetFormatPr defaultRowHeight="15" x14ac:dyDescent="0.25"/>
  <sheetData>
    <row r="1" spans="1:14" x14ac:dyDescent="0.25">
      <c r="A1" t="s">
        <v>32</v>
      </c>
      <c r="B1">
        <v>0</v>
      </c>
      <c r="C1">
        <v>15</v>
      </c>
      <c r="D1">
        <v>30</v>
      </c>
      <c r="E1">
        <v>45</v>
      </c>
      <c r="F1">
        <v>60</v>
      </c>
      <c r="G1">
        <v>90</v>
      </c>
      <c r="H1" t="s">
        <v>32</v>
      </c>
      <c r="I1">
        <v>0</v>
      </c>
      <c r="J1">
        <v>15</v>
      </c>
      <c r="K1">
        <v>30</v>
      </c>
      <c r="L1">
        <v>45</v>
      </c>
      <c r="M1">
        <v>60</v>
      </c>
      <c r="N1">
        <v>90</v>
      </c>
    </row>
    <row r="2" spans="1:14" x14ac:dyDescent="0.25">
      <c r="A2" t="s">
        <v>10</v>
      </c>
      <c r="B2">
        <f t="shared" ref="B2:G2" si="0">AVERAGE(I2:I7)</f>
        <v>208.83333333333334</v>
      </c>
      <c r="C2">
        <f t="shared" si="0"/>
        <v>533.5</v>
      </c>
      <c r="D2">
        <f t="shared" si="0"/>
        <v>559.83333333333337</v>
      </c>
      <c r="E2">
        <f t="shared" si="0"/>
        <v>527.5</v>
      </c>
      <c r="F2">
        <f t="shared" si="0"/>
        <v>502</v>
      </c>
      <c r="G2">
        <f t="shared" si="0"/>
        <v>423.33333333333331</v>
      </c>
      <c r="H2" t="s">
        <v>14</v>
      </c>
      <c r="I2">
        <v>140</v>
      </c>
      <c r="J2">
        <v>401</v>
      </c>
      <c r="K2">
        <v>493</v>
      </c>
      <c r="L2">
        <v>466</v>
      </c>
      <c r="M2">
        <v>388</v>
      </c>
      <c r="N2">
        <v>330</v>
      </c>
    </row>
    <row r="3" spans="1:14" x14ac:dyDescent="0.25">
      <c r="A3" t="s">
        <v>9</v>
      </c>
      <c r="B3">
        <f t="shared" ref="B3:G3" si="1">AVERAGE(I8:I13)</f>
        <v>165.83333333333334</v>
      </c>
      <c r="C3">
        <f t="shared" si="1"/>
        <v>413.66666666666669</v>
      </c>
      <c r="D3">
        <f t="shared" si="1"/>
        <v>411.33333333333331</v>
      </c>
      <c r="E3">
        <f t="shared" si="1"/>
        <v>378</v>
      </c>
      <c r="F3">
        <f t="shared" si="1"/>
        <v>325.5</v>
      </c>
      <c r="G3">
        <f t="shared" si="1"/>
        <v>270.83333333333331</v>
      </c>
      <c r="H3" t="s">
        <v>13</v>
      </c>
      <c r="I3">
        <v>202</v>
      </c>
      <c r="J3">
        <v>543</v>
      </c>
      <c r="K3">
        <v>600</v>
      </c>
      <c r="L3">
        <v>585</v>
      </c>
      <c r="M3">
        <v>600</v>
      </c>
      <c r="N3">
        <v>500</v>
      </c>
    </row>
    <row r="4" spans="1:14" x14ac:dyDescent="0.25">
      <c r="A4" t="s">
        <v>8</v>
      </c>
      <c r="B4">
        <f t="shared" ref="B4:G4" si="2">STDEV(I2:I7)/SQRT(5)</f>
        <v>23.826735683541159</v>
      </c>
      <c r="C4">
        <f t="shared" si="2"/>
        <v>32.564704819789171</v>
      </c>
      <c r="D4">
        <f t="shared" si="2"/>
        <v>18.541664794007396</v>
      </c>
      <c r="E4">
        <f t="shared" si="2"/>
        <v>25.340481447675771</v>
      </c>
      <c r="F4">
        <f t="shared" si="2"/>
        <v>38.206805676476016</v>
      </c>
      <c r="G4">
        <f t="shared" si="2"/>
        <v>36.197974160625755</v>
      </c>
      <c r="H4" t="s">
        <v>12</v>
      </c>
      <c r="I4">
        <v>179</v>
      </c>
      <c r="J4">
        <v>549</v>
      </c>
      <c r="K4">
        <v>555</v>
      </c>
      <c r="L4">
        <v>468</v>
      </c>
      <c r="M4">
        <v>438</v>
      </c>
      <c r="N4">
        <v>385</v>
      </c>
    </row>
    <row r="5" spans="1:14" x14ac:dyDescent="0.25">
      <c r="A5" t="s">
        <v>31</v>
      </c>
      <c r="B5">
        <f t="shared" ref="B5:G5" si="3">STDEV(I8:I13)/SQRT(5)</f>
        <v>22.082421364817169</v>
      </c>
      <c r="C5">
        <f t="shared" si="3"/>
        <v>47.287771498912221</v>
      </c>
      <c r="D5">
        <f t="shared" si="3"/>
        <v>60.594169136422138</v>
      </c>
      <c r="E5">
        <f t="shared" si="3"/>
        <v>61.806148561449767</v>
      </c>
      <c r="F5">
        <f t="shared" si="3"/>
        <v>74.425130164481402</v>
      </c>
      <c r="G5">
        <f t="shared" si="3"/>
        <v>55.885179907855111</v>
      </c>
      <c r="H5" t="s">
        <v>11</v>
      </c>
      <c r="I5">
        <v>242</v>
      </c>
      <c r="J5">
        <v>595</v>
      </c>
      <c r="K5">
        <v>535</v>
      </c>
      <c r="L5">
        <v>515</v>
      </c>
      <c r="M5">
        <v>489</v>
      </c>
      <c r="N5">
        <v>403</v>
      </c>
    </row>
    <row r="6" spans="1:14" x14ac:dyDescent="0.25">
      <c r="H6" t="s">
        <v>21</v>
      </c>
      <c r="I6">
        <v>196</v>
      </c>
      <c r="J6">
        <v>513</v>
      </c>
      <c r="K6">
        <v>576</v>
      </c>
      <c r="L6">
        <v>531</v>
      </c>
      <c r="M6">
        <v>497</v>
      </c>
      <c r="N6">
        <v>379</v>
      </c>
    </row>
    <row r="7" spans="1:14" x14ac:dyDescent="0.25">
      <c r="A7" t="s">
        <v>2</v>
      </c>
      <c r="B7">
        <f t="shared" ref="B7:G7" si="4">TTEST(I2:I7,I8:I13,2,2)</f>
        <v>0.17769345578189866</v>
      </c>
      <c r="C7">
        <f t="shared" si="4"/>
        <v>4.5296895919471357E-2</v>
      </c>
      <c r="D7">
        <f t="shared" si="4"/>
        <v>2.8027657414965396E-2</v>
      </c>
      <c r="E7">
        <f t="shared" si="4"/>
        <v>3.4160609888748708E-2</v>
      </c>
      <c r="F7">
        <f t="shared" si="4"/>
        <v>4.3424835563590551E-2</v>
      </c>
      <c r="G7">
        <f t="shared" si="4"/>
        <v>3.096897560831971E-2</v>
      </c>
      <c r="H7" t="s">
        <v>25</v>
      </c>
      <c r="I7">
        <v>294</v>
      </c>
      <c r="J7">
        <v>600</v>
      </c>
      <c r="K7">
        <v>600</v>
      </c>
      <c r="L7">
        <v>600</v>
      </c>
      <c r="M7">
        <v>600</v>
      </c>
      <c r="N7">
        <v>543</v>
      </c>
    </row>
    <row r="8" spans="1:14" x14ac:dyDescent="0.25">
      <c r="H8" t="s">
        <v>18</v>
      </c>
      <c r="I8">
        <v>180</v>
      </c>
      <c r="J8">
        <v>465</v>
      </c>
      <c r="K8">
        <v>549</v>
      </c>
      <c r="L8">
        <v>494</v>
      </c>
      <c r="M8">
        <v>349</v>
      </c>
      <c r="N8">
        <v>368</v>
      </c>
    </row>
    <row r="9" spans="1:14" x14ac:dyDescent="0.25">
      <c r="H9" t="s">
        <v>17</v>
      </c>
      <c r="I9">
        <v>194</v>
      </c>
      <c r="J9">
        <v>395</v>
      </c>
      <c r="K9">
        <v>516</v>
      </c>
      <c r="L9">
        <v>559</v>
      </c>
      <c r="M9">
        <v>583</v>
      </c>
      <c r="N9">
        <v>437</v>
      </c>
    </row>
    <row r="10" spans="1:14" x14ac:dyDescent="0.25">
      <c r="H10" t="s">
        <v>16</v>
      </c>
      <c r="I10">
        <v>105</v>
      </c>
      <c r="J10">
        <v>296</v>
      </c>
      <c r="K10">
        <v>282</v>
      </c>
      <c r="L10">
        <v>251</v>
      </c>
      <c r="M10">
        <v>172</v>
      </c>
      <c r="N10">
        <v>147</v>
      </c>
    </row>
    <row r="11" spans="1:14" x14ac:dyDescent="0.25">
      <c r="H11" t="s">
        <v>15</v>
      </c>
      <c r="I11">
        <v>211</v>
      </c>
      <c r="J11">
        <v>529</v>
      </c>
      <c r="K11">
        <v>495</v>
      </c>
      <c r="L11">
        <v>435</v>
      </c>
      <c r="M11">
        <v>428</v>
      </c>
      <c r="N11">
        <v>311</v>
      </c>
    </row>
    <row r="12" spans="1:14" x14ac:dyDescent="0.25">
      <c r="H12" t="s">
        <v>20</v>
      </c>
      <c r="I12">
        <v>102</v>
      </c>
      <c r="J12">
        <v>286</v>
      </c>
      <c r="K12">
        <v>216</v>
      </c>
      <c r="L12">
        <v>219</v>
      </c>
      <c r="M12">
        <v>136</v>
      </c>
      <c r="N12">
        <v>118</v>
      </c>
    </row>
    <row r="13" spans="1:14" x14ac:dyDescent="0.25">
      <c r="H13" t="s">
        <v>24</v>
      </c>
      <c r="I13">
        <v>203</v>
      </c>
      <c r="J13">
        <v>511</v>
      </c>
      <c r="K13">
        <v>410</v>
      </c>
      <c r="L13">
        <v>310</v>
      </c>
      <c r="M13">
        <v>285</v>
      </c>
      <c r="N13">
        <v>244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55FF-BEBE-4C19-8360-FEDEDBE8949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Figure 4a</vt:lpstr>
      <vt:lpstr>Figure 4b</vt:lpstr>
      <vt:lpstr>Figure 4c</vt:lpstr>
      <vt:lpstr>Figure 4d</vt:lpstr>
      <vt:lpstr>Figure 4e</vt:lpstr>
      <vt:lpstr>Figure 4f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Zeng</dc:creator>
  <cp:lastModifiedBy>Xing Zeng</cp:lastModifiedBy>
  <dcterms:created xsi:type="dcterms:W3CDTF">2019-03-25T01:51:05Z</dcterms:created>
  <dcterms:modified xsi:type="dcterms:W3CDTF">2019-03-25T04:45:23Z</dcterms:modified>
</cp:coreProperties>
</file>