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c3b paper\Revision\Final submission\Source Data\"/>
    </mc:Choice>
  </mc:AlternateContent>
  <xr:revisionPtr revIDLastSave="638" documentId="6_{EE5DC50D-47A3-43E6-9009-01550FB21262}" xr6:coauthVersionLast="41" xr6:coauthVersionMax="41" xr10:uidLastSave="{154E4D0F-21EE-41B8-811F-300846C22E85}"/>
  <bookViews>
    <workbookView xWindow="38280" yWindow="-120" windowWidth="38640" windowHeight="21240" activeTab="8" xr2:uid="{F8BDA607-B8FD-4C06-898E-3F779E82A67D}"/>
  </bookViews>
  <sheets>
    <sheet name="Figure 4a" sheetId="1" r:id="rId1"/>
    <sheet name="Figure 4b" sheetId="2" r:id="rId2"/>
    <sheet name="Figure 4c" sheetId="3" r:id="rId3"/>
    <sheet name="Figure 4d" sheetId="9" r:id="rId4"/>
    <sheet name="Figure 4e" sheetId="4" r:id="rId5"/>
    <sheet name="Figure 4f" sheetId="5" r:id="rId6"/>
    <sheet name="Figure 4g" sheetId="6" r:id="rId7"/>
    <sheet name="Figure 4h" sheetId="7" r:id="rId8"/>
    <sheet name="Figure 4i" sheetId="8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9" l="1"/>
  <c r="G3" i="9"/>
  <c r="G2" i="9"/>
  <c r="F3" i="9"/>
  <c r="F2" i="9"/>
  <c r="D14" i="8"/>
  <c r="E14" i="8"/>
  <c r="C14" i="8"/>
  <c r="D13" i="8"/>
  <c r="E13" i="8"/>
  <c r="C13" i="8"/>
  <c r="D12" i="8"/>
  <c r="E12" i="8"/>
  <c r="C12" i="8"/>
  <c r="J2" i="4"/>
  <c r="H3" i="4"/>
  <c r="H2" i="4"/>
  <c r="G2" i="4"/>
  <c r="G3" i="4"/>
  <c r="D6" i="5"/>
  <c r="E6" i="5"/>
  <c r="F6" i="5"/>
  <c r="G6" i="5"/>
  <c r="C6" i="5"/>
  <c r="D5" i="5"/>
  <c r="E5" i="5"/>
  <c r="F5" i="5"/>
  <c r="G5" i="5"/>
  <c r="C5" i="5"/>
  <c r="D4" i="5"/>
  <c r="E4" i="5"/>
  <c r="F4" i="5"/>
  <c r="G4" i="5"/>
  <c r="C4" i="5"/>
  <c r="D3" i="5"/>
  <c r="E3" i="5"/>
  <c r="F3" i="5"/>
  <c r="G3" i="5"/>
  <c r="C3" i="5"/>
  <c r="D2" i="5"/>
  <c r="E2" i="5"/>
  <c r="F2" i="5"/>
  <c r="G2" i="5"/>
  <c r="C2" i="5"/>
  <c r="E14" i="7"/>
  <c r="F14" i="7"/>
  <c r="D14" i="7"/>
  <c r="E13" i="7"/>
  <c r="F13" i="7"/>
  <c r="D13" i="7"/>
  <c r="E12" i="7"/>
  <c r="F12" i="7"/>
  <c r="D12" i="7"/>
  <c r="E10" i="7"/>
  <c r="F10" i="7"/>
  <c r="D10" i="7"/>
  <c r="E5" i="7"/>
  <c r="F5" i="7"/>
  <c r="D5" i="7"/>
  <c r="F9" i="7"/>
  <c r="E9" i="7"/>
  <c r="D9" i="7"/>
  <c r="E4" i="7"/>
  <c r="F4" i="7"/>
  <c r="D4" i="7"/>
  <c r="E8" i="7"/>
  <c r="F8" i="7"/>
  <c r="D8" i="7"/>
  <c r="E7" i="7"/>
  <c r="F7" i="7"/>
  <c r="D7" i="7"/>
  <c r="E3" i="7"/>
  <c r="F3" i="7"/>
  <c r="D3" i="7"/>
  <c r="E11" i="6"/>
  <c r="F11" i="6"/>
  <c r="D11" i="6"/>
  <c r="E10" i="6"/>
  <c r="F10" i="6"/>
  <c r="D10" i="6"/>
  <c r="E8" i="6"/>
  <c r="F8" i="6"/>
  <c r="D8" i="6"/>
  <c r="E7" i="6"/>
  <c r="F7" i="6"/>
  <c r="D7" i="6"/>
  <c r="E4" i="6"/>
  <c r="F4" i="6"/>
  <c r="D4" i="6"/>
  <c r="E3" i="6"/>
  <c r="F3" i="6"/>
  <c r="D3" i="6"/>
  <c r="E6" i="6"/>
  <c r="F6" i="6"/>
  <c r="D6" i="6"/>
  <c r="E2" i="6"/>
  <c r="F2" i="6"/>
  <c r="D2" i="6"/>
  <c r="K2" i="3"/>
  <c r="I3" i="3"/>
  <c r="I2" i="3"/>
  <c r="H3" i="3"/>
  <c r="H2" i="3"/>
  <c r="K5" i="3"/>
  <c r="I6" i="3"/>
  <c r="I5" i="3"/>
  <c r="H6" i="3"/>
  <c r="H5" i="3"/>
  <c r="K5" i="2"/>
  <c r="I6" i="2"/>
  <c r="I5" i="2"/>
  <c r="H6" i="2"/>
  <c r="H5" i="2"/>
  <c r="K2" i="2"/>
  <c r="I2" i="2"/>
  <c r="I3" i="2"/>
  <c r="H3" i="2"/>
  <c r="H2" i="2"/>
  <c r="I4" i="1"/>
  <c r="I2" i="1"/>
  <c r="G5" i="1"/>
  <c r="G4" i="1"/>
  <c r="F5" i="1"/>
  <c r="F4" i="1"/>
  <c r="G3" i="1"/>
  <c r="G2" i="1"/>
  <c r="F3" i="1"/>
  <c r="F2" i="1"/>
</calcChain>
</file>

<file path=xl/sharedStrings.xml><?xml version="1.0" encoding="utf-8"?>
<sst xmlns="http://schemas.openxmlformats.org/spreadsheetml/2006/main" count="131" uniqueCount="64">
  <si>
    <t>WT</t>
  </si>
  <si>
    <t>KO</t>
  </si>
  <si>
    <t>rep1</t>
  </si>
  <si>
    <t>rep2</t>
  </si>
  <si>
    <t>rep3</t>
  </si>
  <si>
    <t>rep4</t>
  </si>
  <si>
    <t>Average</t>
  </si>
  <si>
    <t>SEM</t>
  </si>
  <si>
    <t>TH</t>
  </si>
  <si>
    <t>TUBB3</t>
  </si>
  <si>
    <t>TG</t>
  </si>
  <si>
    <t>Cre-</t>
  </si>
  <si>
    <t>Cre+</t>
  </si>
  <si>
    <t>Time, h</t>
  </si>
  <si>
    <t>TG, CNO</t>
  </si>
  <si>
    <t>WT, CNO</t>
  </si>
  <si>
    <t>WT, saline</t>
  </si>
  <si>
    <t>TG, saline</t>
  </si>
  <si>
    <t>hM3Dq+CNO</t>
  </si>
  <si>
    <t>hM3Dq+saline</t>
  </si>
  <si>
    <t>mCherry+CNO</t>
  </si>
  <si>
    <t>KO, CNO</t>
  </si>
  <si>
    <t>KO, saline</t>
  </si>
  <si>
    <t>WT, basal</t>
  </si>
  <si>
    <t>KO, basal</t>
  </si>
  <si>
    <t>WT, NE</t>
  </si>
  <si>
    <t>KO, NE</t>
  </si>
  <si>
    <t>Average TG, CNO</t>
  </si>
  <si>
    <t>Average WT, CNO</t>
  </si>
  <si>
    <t>Average WT, saline</t>
  </si>
  <si>
    <t>Average TG, saline</t>
  </si>
  <si>
    <t>mouse 1</t>
  </si>
  <si>
    <t>mouse 2</t>
  </si>
  <si>
    <t>mouse 3</t>
  </si>
  <si>
    <t>mouse 4</t>
  </si>
  <si>
    <t>SEM TG, CNO</t>
  </si>
  <si>
    <t>SEM WT, CNO</t>
  </si>
  <si>
    <t>SEM WT, saline</t>
  </si>
  <si>
    <t>mouse 5</t>
  </si>
  <si>
    <t>mouse 6</t>
  </si>
  <si>
    <t>mouse 7</t>
  </si>
  <si>
    <t>mouse 8</t>
  </si>
  <si>
    <t>ttest</t>
  </si>
  <si>
    <t>hM3Dq+CNO vs hM3Dq+saline</t>
  </si>
  <si>
    <t>hM3Dq+CNO vs mCherry+CNO</t>
  </si>
  <si>
    <t>WT+CNO</t>
  </si>
  <si>
    <t>KO+CNO</t>
  </si>
  <si>
    <t>WT+saline</t>
  </si>
  <si>
    <t>WT, CNO vs KO, CNO</t>
  </si>
  <si>
    <t>WT, CNO vs WT, saline</t>
  </si>
  <si>
    <t>KO, CNO vs KO, saline</t>
  </si>
  <si>
    <t>Cre-1</t>
  </si>
  <si>
    <t>Cre-2</t>
  </si>
  <si>
    <t>Cre-3</t>
  </si>
  <si>
    <t>Cre-4</t>
  </si>
  <si>
    <t>Cre+1</t>
  </si>
  <si>
    <t>Cre+2</t>
  </si>
  <si>
    <t>Cre+3</t>
  </si>
  <si>
    <t>Cre+4</t>
  </si>
  <si>
    <t>ttest TG, CNO vs WT, CNO</t>
  </si>
  <si>
    <t>ttest TG, CNO vs TG, saline</t>
  </si>
  <si>
    <t>ttest WT, CNO vs WT, saline</t>
  </si>
  <si>
    <t>SEM TG, saline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</si>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</sst>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F5EB-646C-49E3-A2A6-9CBA6FA0731A}">
  <dimension ref="A1:I5"/>
  <sheetViews>
    <sheetView workbookViewId="0">
      <selection activeCell="W15" sqref="W15"/>
    </sheetView>
  </sheetViews>
  <sheetFormatPr defaultRowHeight="15" x14ac:dyDescent="0.25"/>
  <cols>
    <col min="1" max="1" width="14.140625" customWidth="1"/>
  </cols>
  <sheetData>
    <row r="1" spans="1:9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9" x14ac:dyDescent="0.25">
      <c r="A2" t="s">
        <v>23</v>
      </c>
      <c r="B2">
        <v>38.687999999999896</v>
      </c>
      <c r="C2">
        <v>17.159999999999911</v>
      </c>
      <c r="D2">
        <v>22.151999999999916</v>
      </c>
      <c r="E2">
        <v>45.552</v>
      </c>
      <c r="F2">
        <f>AVERAGE(B2:E2)</f>
        <v>30.887999999999927</v>
      </c>
      <c r="G2">
        <f>STDEV(B2:E2)/SQRT(3)</f>
        <v>7.7506170076968974</v>
      </c>
      <c r="I2">
        <f>TTEST(B2:E2,B3:E3,2,2)</f>
        <v>0.37447771550301856</v>
      </c>
    </row>
    <row r="3" spans="1:9" x14ac:dyDescent="0.25">
      <c r="A3" t="s">
        <v>24</v>
      </c>
      <c r="B3">
        <v>21.21599999999988</v>
      </c>
      <c r="C3">
        <v>18.720000000000155</v>
      </c>
      <c r="D3">
        <v>26.519999999999989</v>
      </c>
      <c r="E3">
        <v>29.6400000000002</v>
      </c>
      <c r="F3">
        <f>AVERAGE(B3:E3)</f>
        <v>24.024000000000054</v>
      </c>
      <c r="G3">
        <f>STDEV(B3:E3)/SQRT(3)</f>
        <v>2.8633071787707656</v>
      </c>
    </row>
    <row r="4" spans="1:9" x14ac:dyDescent="0.25">
      <c r="A4" t="s">
        <v>25</v>
      </c>
      <c r="B4">
        <v>219.3360000000001</v>
      </c>
      <c r="C4">
        <v>273.31199999999984</v>
      </c>
      <c r="D4">
        <v>204.36000000000007</v>
      </c>
      <c r="E4">
        <v>232.54400000000001</v>
      </c>
      <c r="F4">
        <f>AVERAGE(B4:E4)</f>
        <v>232.38800000000001</v>
      </c>
      <c r="G4">
        <f>STDEV(B4:E4)/SQRT(3)</f>
        <v>17.096853511684415</v>
      </c>
      <c r="I4">
        <f>TTEST(B4:E4,B5:E5,2,2)</f>
        <v>0.11327039662157229</v>
      </c>
    </row>
    <row r="5" spans="1:9" x14ac:dyDescent="0.25">
      <c r="A5" t="s">
        <v>26</v>
      </c>
      <c r="B5">
        <v>313.87199999999979</v>
      </c>
      <c r="C5">
        <v>338.52</v>
      </c>
      <c r="D5">
        <v>204.6720000000002</v>
      </c>
      <c r="E5">
        <v>325.31200000000001</v>
      </c>
      <c r="F5">
        <f>AVERAGE(B5:E5)</f>
        <v>295.59400000000005</v>
      </c>
      <c r="G5">
        <f>STDEV(B5:E5)/SQRT(3)</f>
        <v>35.475651067551219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269E4-502B-4DBD-A1C9-90ECBFD7BDBB}">
  <dimension ref="A1:K6"/>
  <sheetViews>
    <sheetView topLeftCell="A43" workbookViewId="0">
      <selection sqref="A1:K3"/>
    </sheetView>
  </sheetViews>
  <sheetFormatPr defaultRowHeight="15" x14ac:dyDescent="0.25"/>
  <sheetData>
    <row r="1" spans="1:11" x14ac:dyDescent="0.25">
      <c r="A1" t="s">
        <v>8</v>
      </c>
      <c r="C1">
        <v>1</v>
      </c>
      <c r="D1">
        <v>2</v>
      </c>
      <c r="E1">
        <v>3</v>
      </c>
      <c r="F1">
        <v>4</v>
      </c>
      <c r="G1">
        <v>5</v>
      </c>
      <c r="H1" t="s">
        <v>6</v>
      </c>
      <c r="I1" t="s">
        <v>7</v>
      </c>
    </row>
    <row r="2" spans="1:11" x14ac:dyDescent="0.25">
      <c r="B2" t="s">
        <v>0</v>
      </c>
      <c r="C2">
        <v>0.96592788620575587</v>
      </c>
      <c r="D2">
        <v>0.65001653986106511</v>
      </c>
      <c r="E2">
        <v>1.1991399272246113</v>
      </c>
      <c r="F2">
        <v>1.0287793582533906</v>
      </c>
      <c r="G2">
        <v>1.1561362884551769</v>
      </c>
      <c r="H2">
        <f>AVERAGE(C2:G2)</f>
        <v>1</v>
      </c>
      <c r="I2">
        <f>STDEV(C2:G2)/SQRT(4)</f>
        <v>0.10854516167196478</v>
      </c>
      <c r="K2">
        <f>TTEST(C2:G2,C3:G3,2,2)</f>
        <v>3.0381670114756345E-4</v>
      </c>
    </row>
    <row r="3" spans="1:11" x14ac:dyDescent="0.25">
      <c r="B3" t="s">
        <v>1</v>
      </c>
      <c r="C3">
        <v>0.3159113463446907</v>
      </c>
      <c r="D3">
        <v>0.42672841548130996</v>
      </c>
      <c r="E3">
        <v>0.45650016539861066</v>
      </c>
      <c r="F3">
        <v>0.18855441614290441</v>
      </c>
      <c r="G3">
        <v>0.34435990737677802</v>
      </c>
      <c r="H3">
        <f>AVERAGE(C3:G3)</f>
        <v>0.34641085014885875</v>
      </c>
      <c r="I3">
        <f>STDEV(C3:G3)/SQRT(4)</f>
        <v>5.269229574183671E-2</v>
      </c>
    </row>
    <row r="4" spans="1:11" x14ac:dyDescent="0.25">
      <c r="A4" t="s">
        <v>9</v>
      </c>
      <c r="C4">
        <v>1</v>
      </c>
      <c r="D4">
        <v>2</v>
      </c>
      <c r="E4">
        <v>3</v>
      </c>
      <c r="F4">
        <v>4</v>
      </c>
      <c r="G4">
        <v>5</v>
      </c>
      <c r="H4" t="s">
        <v>6</v>
      </c>
      <c r="I4" t="s">
        <v>7</v>
      </c>
    </row>
    <row r="5" spans="1:11" x14ac:dyDescent="0.25">
      <c r="B5" t="s">
        <v>0</v>
      </c>
      <c r="C5">
        <v>0.96260644205849688</v>
      </c>
      <c r="D5">
        <v>1.1347649018881896</v>
      </c>
      <c r="E5">
        <v>1.4000987288658522</v>
      </c>
      <c r="F5">
        <v>0.56769097864988272</v>
      </c>
      <c r="G5">
        <v>0.93483894853757887</v>
      </c>
      <c r="H5">
        <f>AVERAGE(C5:G5)</f>
        <v>1.0000000000000002</v>
      </c>
      <c r="I5">
        <f>STDEV(C5:G5)/SQRT(4)</f>
        <v>0.15222842670738926</v>
      </c>
      <c r="K5">
        <f>TTEST(C5:G5,C6:G6,2,2)</f>
        <v>3.9102330113367362E-2</v>
      </c>
    </row>
    <row r="6" spans="1:11" x14ac:dyDescent="0.25">
      <c r="B6" t="s">
        <v>1</v>
      </c>
      <c r="C6">
        <v>0.50290016043440688</v>
      </c>
      <c r="D6">
        <v>0.78242626187831665</v>
      </c>
      <c r="E6">
        <v>0.37640380106133531</v>
      </c>
      <c r="F6">
        <v>0.53807231889423679</v>
      </c>
      <c r="G6">
        <v>0.82130075280760206</v>
      </c>
      <c r="H6">
        <f>AVERAGE(C6:G6)</f>
        <v>0.60422065901517952</v>
      </c>
      <c r="I6">
        <f>STDEV(C6:G6)/SQRT(4)</f>
        <v>9.5335909785516842E-2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493D-9DD6-4DD9-ADDF-B0E4B01F264A}">
  <dimension ref="A1:K6"/>
  <sheetViews>
    <sheetView workbookViewId="0">
      <selection activeCell="R12" sqref="R12"/>
    </sheetView>
  </sheetViews>
  <sheetFormatPr defaultRowHeight="15" x14ac:dyDescent="0.25"/>
  <sheetData>
    <row r="1" spans="1:11" x14ac:dyDescent="0.25">
      <c r="A1" t="s">
        <v>8</v>
      </c>
      <c r="C1">
        <v>1</v>
      </c>
      <c r="D1">
        <v>2</v>
      </c>
      <c r="E1">
        <v>3</v>
      </c>
      <c r="F1">
        <v>4</v>
      </c>
      <c r="G1">
        <v>5</v>
      </c>
      <c r="H1" t="s">
        <v>6</v>
      </c>
      <c r="I1" t="s">
        <v>7</v>
      </c>
    </row>
    <row r="2" spans="1:11" x14ac:dyDescent="0.25">
      <c r="B2" t="s">
        <v>0</v>
      </c>
      <c r="C2">
        <v>0.48085086312612024</v>
      </c>
      <c r="D2">
        <v>0.94755211772474301</v>
      </c>
      <c r="E2">
        <v>1.1432883690217905</v>
      </c>
      <c r="F2">
        <v>1.3659088765210829</v>
      </c>
      <c r="G2">
        <v>1.0623997736062636</v>
      </c>
      <c r="H2">
        <f>AVERAGE(C2:G2)</f>
        <v>1</v>
      </c>
      <c r="I2">
        <f>STDEV(C2:G2)/SQRT(2)</f>
        <v>0.23199709077702171</v>
      </c>
      <c r="K2">
        <f>TTEST(C2:G2,C3:G3,2,2)</f>
        <v>2.826980944732542E-3</v>
      </c>
    </row>
    <row r="3" spans="1:11" x14ac:dyDescent="0.25">
      <c r="B3" t="s">
        <v>10</v>
      </c>
      <c r="C3">
        <v>1.5415998490708425</v>
      </c>
      <c r="D3">
        <v>1.7470049995283465</v>
      </c>
      <c r="E3">
        <v>1.660220733893029</v>
      </c>
      <c r="F3">
        <v>1.7531364965569287</v>
      </c>
      <c r="G3">
        <v>2.1931893217620981</v>
      </c>
      <c r="H3">
        <f>AVERAGE(C3:G3)</f>
        <v>1.7790302801622488</v>
      </c>
      <c r="I3">
        <f>STDEV(C3:G3)/SQRT(2)</f>
        <v>0.17453965747822728</v>
      </c>
    </row>
    <row r="4" spans="1:11" x14ac:dyDescent="0.25">
      <c r="A4" t="s">
        <v>9</v>
      </c>
      <c r="C4">
        <v>1</v>
      </c>
      <c r="D4">
        <v>2</v>
      </c>
      <c r="E4">
        <v>3</v>
      </c>
      <c r="F4">
        <v>4</v>
      </c>
      <c r="G4">
        <v>5</v>
      </c>
      <c r="H4" t="s">
        <v>6</v>
      </c>
      <c r="I4" t="s">
        <v>7</v>
      </c>
    </row>
    <row r="5" spans="1:11" x14ac:dyDescent="0.25">
      <c r="B5" t="s">
        <v>0</v>
      </c>
      <c r="C5">
        <v>0.83133493205435649</v>
      </c>
      <c r="D5">
        <v>0.80335731414868106</v>
      </c>
      <c r="E5">
        <v>1.3442579269917398</v>
      </c>
      <c r="F5">
        <v>0.91660005329070071</v>
      </c>
      <c r="G5">
        <v>1.1044497735145216</v>
      </c>
      <c r="H5">
        <f>AVERAGE(C5:G5)</f>
        <v>1</v>
      </c>
      <c r="I5">
        <f>STDEV(C5:G5)/SQRT(4)</f>
        <v>0.11277607171928347</v>
      </c>
      <c r="K5">
        <f>TTEST(C5:G5,C6:G6,2,2)</f>
        <v>2.4653858397497208E-3</v>
      </c>
    </row>
    <row r="6" spans="1:11" x14ac:dyDescent="0.25">
      <c r="B6" t="s">
        <v>10</v>
      </c>
      <c r="C6">
        <v>1.90514255262457</v>
      </c>
      <c r="D6">
        <v>1.8225419664268585</v>
      </c>
      <c r="E6">
        <v>1.2643218758326671</v>
      </c>
      <c r="F6">
        <v>2.0650146549427126</v>
      </c>
      <c r="G6">
        <v>1.640021316280309</v>
      </c>
      <c r="H6">
        <f>AVERAGE(C6:G6)</f>
        <v>1.7394084732214234</v>
      </c>
      <c r="I6">
        <f>STDEV(C6:G6)/SQRT(4)</f>
        <v>0.15329371936060487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773A-105E-4E32-B9E9-7614905F7E96}">
  <dimension ref="A1:Q15"/>
  <sheetViews>
    <sheetView workbookViewId="0">
      <selection activeCell="H13" sqref="H13"/>
    </sheetView>
  </sheetViews>
  <sheetFormatPr defaultRowHeight="15" x14ac:dyDescent="0.25"/>
  <sheetData>
    <row r="1" spans="1:17" x14ac:dyDescent="0.25">
      <c r="B1">
        <v>1</v>
      </c>
      <c r="C1">
        <v>2</v>
      </c>
      <c r="D1">
        <v>3</v>
      </c>
      <c r="E1">
        <v>4</v>
      </c>
      <c r="F1" t="s">
        <v>6</v>
      </c>
      <c r="G1" t="s">
        <v>7</v>
      </c>
      <c r="I1" t="s">
        <v>42</v>
      </c>
    </row>
    <row r="2" spans="1:17" x14ac:dyDescent="0.25">
      <c r="A2" t="s">
        <v>11</v>
      </c>
      <c r="B2">
        <v>6.75</v>
      </c>
      <c r="C2">
        <v>6.03</v>
      </c>
      <c r="D2">
        <v>7.02</v>
      </c>
      <c r="E2">
        <v>5.69</v>
      </c>
      <c r="F2">
        <f>AVERAGE(B2:E2)</f>
        <v>6.3725000000000005</v>
      </c>
      <c r="G2">
        <f>STDEV(B2:E2)/SQRT(3)</f>
        <v>0.35666277256441165</v>
      </c>
      <c r="I2">
        <f>TTEST(B2:E2,B3:E3,2,2)</f>
        <v>4.5109957852783767E-4</v>
      </c>
    </row>
    <row r="3" spans="1:17" x14ac:dyDescent="0.25">
      <c r="A3" t="s">
        <v>12</v>
      </c>
      <c r="B3">
        <v>3.48</v>
      </c>
      <c r="C3">
        <v>4.0599999999999996</v>
      </c>
      <c r="D3">
        <v>4.29</v>
      </c>
      <c r="E3">
        <v>3.89</v>
      </c>
      <c r="F3">
        <f>AVERAGE(B3:E3)</f>
        <v>3.9299999999999997</v>
      </c>
      <c r="G3">
        <f>STDEV(B3:E3)/SQRT(3)</f>
        <v>0.19737161790783284</v>
      </c>
    </row>
    <row r="15" spans="1:17" x14ac:dyDescent="0.25">
      <c r="Q15" t="s">
        <v>63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3E9A-BBD7-48F4-952E-DA5D4BF718F3}">
  <dimension ref="A1:J3"/>
  <sheetViews>
    <sheetView workbookViewId="0">
      <selection activeCell="X8" sqref="X8"/>
    </sheetView>
  </sheetViews>
  <sheetFormatPr defaultRowHeight="15" x14ac:dyDescent="0.25"/>
  <sheetData>
    <row r="1" spans="1:10" x14ac:dyDescent="0.25">
      <c r="A1" t="s">
        <v>8</v>
      </c>
      <c r="C1">
        <v>1</v>
      </c>
      <c r="D1">
        <v>2</v>
      </c>
      <c r="E1">
        <v>3</v>
      </c>
      <c r="F1">
        <v>4</v>
      </c>
      <c r="G1" t="s">
        <v>6</v>
      </c>
      <c r="H1" t="s">
        <v>7</v>
      </c>
      <c r="J1" t="s">
        <v>42</v>
      </c>
    </row>
    <row r="2" spans="1:10" x14ac:dyDescent="0.25">
      <c r="B2" t="s">
        <v>11</v>
      </c>
      <c r="C2">
        <v>1.1710914454277286</v>
      </c>
      <c r="D2">
        <v>0.63716814159292035</v>
      </c>
      <c r="E2">
        <v>1.1209439528023597</v>
      </c>
      <c r="F2">
        <v>1.070796460176991</v>
      </c>
      <c r="G2">
        <f>AVERAGE(C2:F2)</f>
        <v>1</v>
      </c>
      <c r="H2">
        <f>STDEV(C2:F2)/SQRT(3)</f>
        <v>0.14164071082485657</v>
      </c>
      <c r="J2">
        <f>TTEST(C2:F2,C3:F3,2,2)</f>
        <v>1.9850260832739814E-3</v>
      </c>
    </row>
    <row r="3" spans="1:10" x14ac:dyDescent="0.25">
      <c r="B3" t="s">
        <v>12</v>
      </c>
      <c r="C3">
        <v>1.831858407079646</v>
      </c>
      <c r="D3">
        <v>2.0324483775811206</v>
      </c>
      <c r="E3">
        <v>1.6460176991150441</v>
      </c>
      <c r="F3">
        <v>2.2654867256637168</v>
      </c>
      <c r="G3">
        <f>AVERAGE(C3:F3)</f>
        <v>1.943952802359882</v>
      </c>
      <c r="H3">
        <f>STDEV(C3:F3)/SQRT(3)</f>
        <v>0.15367570829063232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6BD86-CAEC-4D71-BC92-B8B01B484F8B}">
  <dimension ref="A1:M9"/>
  <sheetViews>
    <sheetView workbookViewId="0">
      <selection activeCell="T19" sqref="T19"/>
    </sheetView>
  </sheetViews>
  <sheetFormatPr defaultRowHeight="15" x14ac:dyDescent="0.25"/>
  <sheetData>
    <row r="1" spans="1:13" x14ac:dyDescent="0.25">
      <c r="B1" t="s">
        <v>13</v>
      </c>
      <c r="C1">
        <v>0</v>
      </c>
      <c r="D1">
        <v>1</v>
      </c>
      <c r="E1">
        <v>2</v>
      </c>
      <c r="F1">
        <v>3</v>
      </c>
      <c r="G1">
        <v>4</v>
      </c>
      <c r="H1" t="s">
        <v>13</v>
      </c>
      <c r="I1">
        <v>0</v>
      </c>
      <c r="J1">
        <v>1</v>
      </c>
      <c r="K1">
        <v>2</v>
      </c>
      <c r="L1">
        <v>3</v>
      </c>
      <c r="M1">
        <v>4</v>
      </c>
    </row>
    <row r="2" spans="1:13" x14ac:dyDescent="0.25">
      <c r="A2" t="s">
        <v>6</v>
      </c>
      <c r="B2" t="s">
        <v>11</v>
      </c>
      <c r="C2">
        <f>AVERAGE(I2:I5)</f>
        <v>36.174999999999997</v>
      </c>
      <c r="D2">
        <f t="shared" ref="D2:G2" si="0">AVERAGE(J2:J5)</f>
        <v>33.875</v>
      </c>
      <c r="E2">
        <f t="shared" si="0"/>
        <v>32.324999999999996</v>
      </c>
      <c r="F2">
        <f t="shared" si="0"/>
        <v>30.950000000000003</v>
      </c>
      <c r="G2">
        <f t="shared" si="0"/>
        <v>29.05</v>
      </c>
      <c r="H2" t="s">
        <v>51</v>
      </c>
      <c r="I2">
        <v>35.700000000000003</v>
      </c>
      <c r="J2">
        <v>33</v>
      </c>
      <c r="K2">
        <v>31.3</v>
      </c>
      <c r="L2">
        <v>29</v>
      </c>
      <c r="M2">
        <v>26.1</v>
      </c>
    </row>
    <row r="3" spans="1:13" x14ac:dyDescent="0.25">
      <c r="B3" t="s">
        <v>12</v>
      </c>
      <c r="C3">
        <f>AVERAGE(I6:I9)</f>
        <v>36.625</v>
      </c>
      <c r="D3">
        <f t="shared" ref="D3:G3" si="1">AVERAGE(J6:J9)</f>
        <v>34.950000000000003</v>
      </c>
      <c r="E3">
        <f t="shared" si="1"/>
        <v>34.225000000000001</v>
      </c>
      <c r="F3">
        <f t="shared" si="1"/>
        <v>33.575000000000003</v>
      </c>
      <c r="G3">
        <f t="shared" si="1"/>
        <v>33.524999999999999</v>
      </c>
      <c r="H3" t="s">
        <v>52</v>
      </c>
      <c r="I3">
        <v>36.799999999999997</v>
      </c>
      <c r="J3">
        <v>33.9</v>
      </c>
      <c r="K3">
        <v>32.299999999999997</v>
      </c>
      <c r="L3">
        <v>31.1</v>
      </c>
      <c r="M3">
        <v>29.8</v>
      </c>
    </row>
    <row r="4" spans="1:13" x14ac:dyDescent="0.25">
      <c r="A4" t="s">
        <v>7</v>
      </c>
      <c r="B4" t="s">
        <v>11</v>
      </c>
      <c r="C4">
        <f>STDEV(I2:I5)/SQRT(3)</f>
        <v>0.28037673068767749</v>
      </c>
      <c r="D4">
        <f t="shared" ref="D4:G4" si="2">STDEV(J2:J5)/SQRT(3)</f>
        <v>0.55251948180836019</v>
      </c>
      <c r="E4">
        <f t="shared" si="2"/>
        <v>0.55050481883045832</v>
      </c>
      <c r="F4">
        <f t="shared" si="2"/>
        <v>0.89752746785575011</v>
      </c>
      <c r="G4">
        <f t="shared" si="2"/>
        <v>1.3287420951996498</v>
      </c>
      <c r="H4" t="s">
        <v>53</v>
      </c>
      <c r="I4">
        <v>36.299999999999997</v>
      </c>
      <c r="J4">
        <v>35.200000000000003</v>
      </c>
      <c r="K4">
        <v>33.6</v>
      </c>
      <c r="L4">
        <v>32.799999999999997</v>
      </c>
      <c r="M4">
        <v>31.6</v>
      </c>
    </row>
    <row r="5" spans="1:13" x14ac:dyDescent="0.25">
      <c r="B5" t="s">
        <v>12</v>
      </c>
      <c r="C5">
        <f>STDEV(I6:I9)/SQRT(3)</f>
        <v>0.25549516194593153</v>
      </c>
      <c r="D5">
        <f t="shared" ref="D5:G5" si="3">STDEV(J6:J9)/SQRT(3)</f>
        <v>0.23333333333333361</v>
      </c>
      <c r="E5">
        <f t="shared" si="3"/>
        <v>0.38405728739343087</v>
      </c>
      <c r="F5">
        <f t="shared" si="3"/>
        <v>0.23273733406281516</v>
      </c>
      <c r="G5">
        <f t="shared" si="3"/>
        <v>0.11902380714238253</v>
      </c>
      <c r="H5" t="s">
        <v>54</v>
      </c>
      <c r="I5">
        <v>35.9</v>
      </c>
      <c r="J5">
        <v>33.4</v>
      </c>
      <c r="K5">
        <v>32.1</v>
      </c>
      <c r="L5">
        <v>30.9</v>
      </c>
      <c r="M5">
        <v>28.7</v>
      </c>
    </row>
    <row r="6" spans="1:13" x14ac:dyDescent="0.25">
      <c r="A6" t="s">
        <v>42</v>
      </c>
      <c r="C6">
        <f>TTEST(I2:I5,I6:I9,2,2)</f>
        <v>0.2197876644193768</v>
      </c>
      <c r="D6">
        <f t="shared" ref="D6:G6" si="4">TTEST(J2:J5,J6:J9,2,2)</f>
        <v>8.3929580675129539E-2</v>
      </c>
      <c r="E6">
        <f t="shared" si="4"/>
        <v>1.7066180268471117E-2</v>
      </c>
      <c r="F6">
        <f t="shared" si="4"/>
        <v>1.7054804227573796E-2</v>
      </c>
      <c r="G6">
        <f t="shared" si="4"/>
        <v>8.2338938937545087E-3</v>
      </c>
      <c r="H6" t="s">
        <v>55</v>
      </c>
      <c r="I6">
        <v>36.200000000000003</v>
      </c>
      <c r="J6">
        <v>34.9</v>
      </c>
      <c r="K6">
        <v>34.799999999999997</v>
      </c>
      <c r="L6">
        <v>33.6</v>
      </c>
      <c r="M6">
        <v>33.700000000000003</v>
      </c>
    </row>
    <row r="7" spans="1:13" x14ac:dyDescent="0.25">
      <c r="H7" t="s">
        <v>56</v>
      </c>
      <c r="I7">
        <v>36.9</v>
      </c>
      <c r="J7">
        <v>35.299999999999997</v>
      </c>
      <c r="K7">
        <v>34.200000000000003</v>
      </c>
      <c r="L7">
        <v>33.9</v>
      </c>
      <c r="M7">
        <v>33.4</v>
      </c>
    </row>
    <row r="8" spans="1:13" x14ac:dyDescent="0.25">
      <c r="H8" t="s">
        <v>57</v>
      </c>
      <c r="I8">
        <v>37.1</v>
      </c>
      <c r="J8">
        <v>34.4</v>
      </c>
      <c r="K8">
        <v>33.299999999999997</v>
      </c>
      <c r="L8">
        <v>33</v>
      </c>
      <c r="M8">
        <v>33.700000000000003</v>
      </c>
    </row>
    <row r="9" spans="1:13" x14ac:dyDescent="0.25">
      <c r="H9" t="s">
        <v>58</v>
      </c>
      <c r="I9">
        <v>36.299999999999997</v>
      </c>
      <c r="J9">
        <v>35.200000000000003</v>
      </c>
      <c r="K9">
        <v>34.6</v>
      </c>
      <c r="L9">
        <v>33.799999999999997</v>
      </c>
      <c r="M9">
        <v>33.299999999999997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5772D-9A14-418F-8CB8-8D6F88CC3D48}">
  <dimension ref="A1:Q11"/>
  <sheetViews>
    <sheetView workbookViewId="0">
      <selection activeCell="Q26" sqref="Q26"/>
    </sheetView>
  </sheetViews>
  <sheetFormatPr defaultRowHeight="15" x14ac:dyDescent="0.25"/>
  <cols>
    <col min="2" max="2" width="28.42578125" customWidth="1"/>
  </cols>
  <sheetData>
    <row r="1" spans="1:17" x14ac:dyDescent="0.25">
      <c r="B1" t="s">
        <v>13</v>
      </c>
      <c r="C1">
        <v>0</v>
      </c>
      <c r="D1">
        <v>1</v>
      </c>
      <c r="E1">
        <v>2</v>
      </c>
      <c r="F1">
        <v>3</v>
      </c>
      <c r="I1" t="s">
        <v>18</v>
      </c>
      <c r="L1" t="s">
        <v>19</v>
      </c>
      <c r="O1" t="s">
        <v>20</v>
      </c>
    </row>
    <row r="2" spans="1:17" x14ac:dyDescent="0.25">
      <c r="A2" t="s">
        <v>6</v>
      </c>
      <c r="B2" t="s">
        <v>18</v>
      </c>
      <c r="C2">
        <v>0</v>
      </c>
      <c r="D2">
        <f>AVERAGE(I3:I10)</f>
        <v>0.97500000000000053</v>
      </c>
      <c r="E2">
        <f t="shared" ref="E2:F2" si="0">AVERAGE(J3:J10)</f>
        <v>0.83750000000000036</v>
      </c>
      <c r="F2">
        <f t="shared" si="0"/>
        <v>0.82500000000000195</v>
      </c>
      <c r="H2" t="s">
        <v>13</v>
      </c>
      <c r="I2">
        <v>1</v>
      </c>
      <c r="J2">
        <v>2</v>
      </c>
      <c r="K2">
        <v>3</v>
      </c>
      <c r="L2">
        <v>1</v>
      </c>
      <c r="M2">
        <v>2</v>
      </c>
      <c r="N2">
        <v>3</v>
      </c>
      <c r="O2">
        <v>1</v>
      </c>
      <c r="P2">
        <v>2</v>
      </c>
      <c r="Q2">
        <v>3</v>
      </c>
    </row>
    <row r="3" spans="1:17" x14ac:dyDescent="0.25">
      <c r="B3" t="s">
        <v>19</v>
      </c>
      <c r="C3">
        <v>0</v>
      </c>
      <c r="D3">
        <f>AVERAGE(L3:L6)</f>
        <v>0.05</v>
      </c>
      <c r="E3">
        <f t="shared" ref="E3:F3" si="1">AVERAGE(M3:M6)</f>
        <v>-7.5000000000000011E-2</v>
      </c>
      <c r="F3">
        <f t="shared" si="1"/>
        <v>-0.15</v>
      </c>
      <c r="H3" t="s">
        <v>31</v>
      </c>
      <c r="I3">
        <v>1</v>
      </c>
      <c r="J3">
        <v>1.1999999999999957</v>
      </c>
      <c r="K3">
        <v>1</v>
      </c>
      <c r="L3">
        <v>0.1</v>
      </c>
      <c r="M3">
        <v>-0.1</v>
      </c>
      <c r="N3">
        <v>-0.1</v>
      </c>
      <c r="O3">
        <v>-0.1</v>
      </c>
      <c r="P3">
        <v>-0.2</v>
      </c>
      <c r="Q3">
        <v>-0.2</v>
      </c>
    </row>
    <row r="4" spans="1:17" x14ac:dyDescent="0.25">
      <c r="B4" t="s">
        <v>20</v>
      </c>
      <c r="C4">
        <v>0</v>
      </c>
      <c r="D4">
        <f>AVERAGE(O3:O5)</f>
        <v>-0.10000000000000002</v>
      </c>
      <c r="E4">
        <f t="shared" ref="E4:F4" si="2">AVERAGE(P3:P5)</f>
        <v>-0.16666666666666666</v>
      </c>
      <c r="F4">
        <f t="shared" si="2"/>
        <v>-0.23333333333333331</v>
      </c>
      <c r="H4" t="s">
        <v>32</v>
      </c>
      <c r="I4">
        <v>0.80000000000000426</v>
      </c>
      <c r="J4">
        <v>0.80000000000000426</v>
      </c>
      <c r="K4">
        <v>0.30000000000000426</v>
      </c>
      <c r="L4">
        <v>0</v>
      </c>
      <c r="M4">
        <v>-0.1</v>
      </c>
      <c r="N4">
        <v>-0.2</v>
      </c>
      <c r="O4">
        <v>-0.2</v>
      </c>
      <c r="P4">
        <v>-0.2</v>
      </c>
      <c r="Q4">
        <v>-0.2</v>
      </c>
    </row>
    <row r="5" spans="1:17" x14ac:dyDescent="0.25">
      <c r="H5" t="s">
        <v>33</v>
      </c>
      <c r="I5">
        <v>0.80000000000000426</v>
      </c>
      <c r="J5">
        <v>0.5</v>
      </c>
      <c r="K5">
        <v>0.30000000000000426</v>
      </c>
      <c r="L5">
        <v>-0.1</v>
      </c>
      <c r="M5">
        <v>0</v>
      </c>
      <c r="N5">
        <v>-0.2</v>
      </c>
      <c r="O5">
        <v>0</v>
      </c>
      <c r="P5">
        <v>-0.1</v>
      </c>
      <c r="Q5">
        <v>-0.3</v>
      </c>
    </row>
    <row r="6" spans="1:17" x14ac:dyDescent="0.25">
      <c r="A6" t="s">
        <v>7</v>
      </c>
      <c r="B6" t="s">
        <v>18</v>
      </c>
      <c r="C6">
        <v>0</v>
      </c>
      <c r="D6">
        <f>STDEV(I3:I10)/SQRT(7)</f>
        <v>0.168728740157395</v>
      </c>
      <c r="E6">
        <f t="shared" ref="E6:F6" si="3">STDEV(J3:J10)/SQRT(7)</f>
        <v>0.22672243211576934</v>
      </c>
      <c r="F6">
        <f t="shared" si="3"/>
        <v>0.25374742383330789</v>
      </c>
      <c r="H6" t="s">
        <v>34</v>
      </c>
      <c r="I6">
        <v>1</v>
      </c>
      <c r="J6">
        <v>0.39999999999999858</v>
      </c>
      <c r="K6">
        <v>0.70000000000000284</v>
      </c>
      <c r="L6">
        <v>0.2</v>
      </c>
      <c r="M6">
        <v>-0.1</v>
      </c>
      <c r="N6">
        <v>-0.1</v>
      </c>
    </row>
    <row r="7" spans="1:17" x14ac:dyDescent="0.25">
      <c r="B7" t="s">
        <v>19</v>
      </c>
      <c r="C7">
        <v>0</v>
      </c>
      <c r="D7">
        <f>STDEV(L3:L6)/SQRT(3)</f>
        <v>7.4535599249993006E-2</v>
      </c>
      <c r="E7">
        <f t="shared" ref="E7:F7" si="4">STDEV(M3:M6)/SQRT(3)</f>
        <v>2.8867513459481291E-2</v>
      </c>
      <c r="F7">
        <f t="shared" si="4"/>
        <v>3.3333333333333395E-2</v>
      </c>
      <c r="H7" t="s">
        <v>38</v>
      </c>
      <c r="I7">
        <v>1</v>
      </c>
      <c r="J7">
        <v>1.7000000000000028</v>
      </c>
      <c r="K7">
        <v>1.4000000000000057</v>
      </c>
    </row>
    <row r="8" spans="1:17" x14ac:dyDescent="0.25">
      <c r="B8" t="s">
        <v>20</v>
      </c>
      <c r="C8">
        <v>0</v>
      </c>
      <c r="D8">
        <f>STDEV(O3:O5)/SQRT(2)</f>
        <v>7.0710678118654752E-2</v>
      </c>
      <c r="E8">
        <f t="shared" ref="E8:F8" si="5">STDEV(P3:P5)/SQRT(2)</f>
        <v>4.0824829046386388E-2</v>
      </c>
      <c r="F8">
        <f t="shared" si="5"/>
        <v>4.0824829046386429E-2</v>
      </c>
      <c r="H8" t="s">
        <v>39</v>
      </c>
      <c r="I8">
        <v>0.20000000000000284</v>
      </c>
      <c r="J8">
        <v>-9.9999999999994316E-2</v>
      </c>
      <c r="K8">
        <v>-0.19999999999999574</v>
      </c>
    </row>
    <row r="9" spans="1:17" x14ac:dyDescent="0.25">
      <c r="H9" t="s">
        <v>40</v>
      </c>
      <c r="I9">
        <v>1.7999999999999972</v>
      </c>
      <c r="J9">
        <v>1.5</v>
      </c>
      <c r="K9">
        <v>1.7999999999999972</v>
      </c>
    </row>
    <row r="10" spans="1:17" x14ac:dyDescent="0.25">
      <c r="A10" t="s">
        <v>42</v>
      </c>
      <c r="B10" t="s">
        <v>43</v>
      </c>
      <c r="D10">
        <f>TTEST(I3:I10,L3:L6,2,2)</f>
        <v>2.6276920800631779E-3</v>
      </c>
      <c r="E10">
        <f t="shared" ref="E10:F10" si="6">TTEST(J3:J10,M3:M6,2,2)</f>
        <v>1.4173991604932863E-2</v>
      </c>
      <c r="F10">
        <f t="shared" si="6"/>
        <v>1.7848775953640962E-2</v>
      </c>
      <c r="H10" t="s">
        <v>41</v>
      </c>
      <c r="I10">
        <v>1.1999999999999957</v>
      </c>
      <c r="J10">
        <v>0.69999999999999574</v>
      </c>
      <c r="K10">
        <v>1.2999999999999972</v>
      </c>
    </row>
    <row r="11" spans="1:17" x14ac:dyDescent="0.25">
      <c r="B11" t="s">
        <v>44</v>
      </c>
      <c r="D11">
        <f>TTEST(I3:I10,O3:O5,2,2)</f>
        <v>3.08885139867336E-3</v>
      </c>
      <c r="E11">
        <f t="shared" ref="E11:F11" si="7">TTEST(J3:J10,P3:P5,2,2)</f>
        <v>2.0710064849301997E-2</v>
      </c>
      <c r="F11">
        <f t="shared" si="7"/>
        <v>2.7023636375915202E-2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AF77-1A0F-43A3-8C5B-09A96A750BC9}">
  <dimension ref="A1:T14"/>
  <sheetViews>
    <sheetView workbookViewId="0">
      <selection activeCell="D21" sqref="D21"/>
    </sheetView>
  </sheetViews>
  <sheetFormatPr defaultRowHeight="15" x14ac:dyDescent="0.25"/>
  <cols>
    <col min="2" max="2" width="20.5703125" customWidth="1"/>
  </cols>
  <sheetData>
    <row r="1" spans="1:20" x14ac:dyDescent="0.25">
      <c r="B1" t="s">
        <v>13</v>
      </c>
      <c r="C1">
        <v>0</v>
      </c>
      <c r="D1">
        <v>1</v>
      </c>
      <c r="E1">
        <v>2</v>
      </c>
      <c r="F1">
        <v>3</v>
      </c>
      <c r="I1" t="s">
        <v>45</v>
      </c>
      <c r="L1" t="s">
        <v>46</v>
      </c>
      <c r="O1" t="s">
        <v>47</v>
      </c>
    </row>
    <row r="2" spans="1:20" x14ac:dyDescent="0.25">
      <c r="A2" t="s">
        <v>6</v>
      </c>
      <c r="B2" t="s">
        <v>15</v>
      </c>
      <c r="C2">
        <v>0</v>
      </c>
      <c r="D2">
        <v>0.97500000000000053</v>
      </c>
      <c r="E2">
        <v>0.83750000000000036</v>
      </c>
      <c r="F2">
        <v>0.82500000000000195</v>
      </c>
      <c r="H2" t="s">
        <v>13</v>
      </c>
      <c r="I2">
        <v>1</v>
      </c>
      <c r="J2">
        <v>2</v>
      </c>
      <c r="K2">
        <v>3</v>
      </c>
      <c r="L2">
        <v>1</v>
      </c>
      <c r="M2">
        <v>2</v>
      </c>
      <c r="N2">
        <v>3</v>
      </c>
      <c r="O2">
        <v>1</v>
      </c>
      <c r="P2">
        <v>2</v>
      </c>
      <c r="Q2">
        <v>3</v>
      </c>
      <c r="R2">
        <v>1</v>
      </c>
      <c r="S2">
        <v>2</v>
      </c>
      <c r="T2">
        <v>3</v>
      </c>
    </row>
    <row r="3" spans="1:20" x14ac:dyDescent="0.25">
      <c r="B3" t="s">
        <v>21</v>
      </c>
      <c r="C3">
        <v>0</v>
      </c>
      <c r="D3">
        <f>AVERAGE(L3:L10)</f>
        <v>0.37499999999999911</v>
      </c>
      <c r="E3">
        <f>AVERAGE(M3:M10)</f>
        <v>0.32499999999999896</v>
      </c>
      <c r="F3">
        <f>AVERAGE(N3:N10)</f>
        <v>0.23750000000000032</v>
      </c>
      <c r="H3" t="s">
        <v>31</v>
      </c>
      <c r="I3">
        <v>1</v>
      </c>
      <c r="J3">
        <v>1.1999999999999957</v>
      </c>
      <c r="K3">
        <v>1</v>
      </c>
      <c r="L3">
        <v>0.29999999999999716</v>
      </c>
      <c r="M3">
        <v>0</v>
      </c>
      <c r="N3">
        <v>-0.89999999999999858</v>
      </c>
      <c r="O3">
        <v>0.1</v>
      </c>
      <c r="P3">
        <v>-0.1</v>
      </c>
      <c r="Q3">
        <v>-0.1</v>
      </c>
      <c r="R3">
        <v>0</v>
      </c>
      <c r="S3">
        <v>-0.1</v>
      </c>
      <c r="T3">
        <v>-0.1</v>
      </c>
    </row>
    <row r="4" spans="1:20" x14ac:dyDescent="0.25">
      <c r="B4" t="s">
        <v>16</v>
      </c>
      <c r="C4">
        <v>0</v>
      </c>
      <c r="D4">
        <f>AVERAGE(O3:O6)</f>
        <v>0.05</v>
      </c>
      <c r="E4">
        <f t="shared" ref="E4:F4" si="0">AVERAGE(P3:P6)</f>
        <v>-7.5000000000000011E-2</v>
      </c>
      <c r="F4">
        <f t="shared" si="0"/>
        <v>-0.15</v>
      </c>
      <c r="H4" t="s">
        <v>32</v>
      </c>
      <c r="I4">
        <v>0.80000000000000426</v>
      </c>
      <c r="J4">
        <v>0.80000000000000426</v>
      </c>
      <c r="K4">
        <v>0.30000000000000426</v>
      </c>
      <c r="L4">
        <v>0</v>
      </c>
      <c r="M4">
        <v>-0.10000000000000142</v>
      </c>
      <c r="N4">
        <v>0.5</v>
      </c>
      <c r="O4">
        <v>0</v>
      </c>
      <c r="P4">
        <v>-0.1</v>
      </c>
      <c r="Q4">
        <v>-0.2</v>
      </c>
      <c r="R4">
        <v>-0.1</v>
      </c>
      <c r="S4">
        <v>-0.2</v>
      </c>
      <c r="T4">
        <v>0</v>
      </c>
    </row>
    <row r="5" spans="1:20" x14ac:dyDescent="0.25">
      <c r="B5" t="s">
        <v>22</v>
      </c>
      <c r="C5">
        <v>0</v>
      </c>
      <c r="D5">
        <f>AVERAGE(R3:R6)</f>
        <v>-0.05</v>
      </c>
      <c r="E5">
        <f t="shared" ref="E5:F5" si="1">AVERAGE(S3:S6)</f>
        <v>-0.1</v>
      </c>
      <c r="F5">
        <f t="shared" si="1"/>
        <v>-0.1</v>
      </c>
      <c r="H5" t="s">
        <v>33</v>
      </c>
      <c r="I5">
        <v>0.80000000000000426</v>
      </c>
      <c r="J5">
        <v>0.5</v>
      </c>
      <c r="K5">
        <v>0.30000000000000426</v>
      </c>
      <c r="L5">
        <v>0.59999999999999432</v>
      </c>
      <c r="M5">
        <v>0.59999999999999432</v>
      </c>
      <c r="N5">
        <v>0.4</v>
      </c>
      <c r="O5">
        <v>-0.1</v>
      </c>
      <c r="P5">
        <v>0</v>
      </c>
      <c r="Q5">
        <v>-0.2</v>
      </c>
      <c r="R5">
        <v>-0.1</v>
      </c>
      <c r="S5">
        <v>0</v>
      </c>
      <c r="T5">
        <v>-0.2</v>
      </c>
    </row>
    <row r="6" spans="1:20" x14ac:dyDescent="0.25">
      <c r="H6" t="s">
        <v>34</v>
      </c>
      <c r="I6">
        <v>1</v>
      </c>
      <c r="J6">
        <v>0.39999999999999858</v>
      </c>
      <c r="K6">
        <v>0.70000000000000284</v>
      </c>
      <c r="L6">
        <v>0.20000000000000284</v>
      </c>
      <c r="M6">
        <v>0.5</v>
      </c>
      <c r="N6">
        <v>0.5</v>
      </c>
      <c r="O6">
        <v>0.2</v>
      </c>
      <c r="P6">
        <v>-0.1</v>
      </c>
      <c r="Q6">
        <v>-0.1</v>
      </c>
      <c r="R6">
        <v>0</v>
      </c>
      <c r="S6">
        <v>-0.1</v>
      </c>
      <c r="T6">
        <v>-0.1</v>
      </c>
    </row>
    <row r="7" spans="1:20" x14ac:dyDescent="0.25">
      <c r="A7" t="s">
        <v>7</v>
      </c>
      <c r="B7" t="s">
        <v>15</v>
      </c>
      <c r="C7">
        <v>0</v>
      </c>
      <c r="D7">
        <f>STDEV(I3:I10)/SQRT(7)</f>
        <v>0.168728740157395</v>
      </c>
      <c r="E7">
        <f t="shared" ref="E7:F7" si="2">STDEV(J3:J10)/SQRT(7)</f>
        <v>0.22672243211576934</v>
      </c>
      <c r="F7">
        <f t="shared" si="2"/>
        <v>0.25374742383330789</v>
      </c>
      <c r="H7" t="s">
        <v>38</v>
      </c>
      <c r="I7">
        <v>1</v>
      </c>
      <c r="J7">
        <v>1.7000000000000028</v>
      </c>
      <c r="K7">
        <v>1.4000000000000057</v>
      </c>
      <c r="L7">
        <v>0.79999999999999716</v>
      </c>
      <c r="M7">
        <v>0.39999999999999858</v>
      </c>
      <c r="N7">
        <v>0.29999999999999716</v>
      </c>
    </row>
    <row r="8" spans="1:20" x14ac:dyDescent="0.25">
      <c r="B8" t="s">
        <v>21</v>
      </c>
      <c r="C8">
        <v>0</v>
      </c>
      <c r="D8">
        <f>STDEV(L3:L10)/SQRT(7)</f>
        <v>0.11909522857523536</v>
      </c>
      <c r="E8">
        <f t="shared" ref="E8:F8" si="3">STDEV(M3:M10)/SQRT(7)</f>
        <v>0.11561724325884697</v>
      </c>
      <c r="F8">
        <f t="shared" si="3"/>
        <v>0.2137493286777854</v>
      </c>
      <c r="H8" t="s">
        <v>39</v>
      </c>
      <c r="I8">
        <v>0.20000000000000284</v>
      </c>
      <c r="J8">
        <v>-9.9999999999994316E-2</v>
      </c>
      <c r="K8">
        <v>-0.19999999999999574</v>
      </c>
      <c r="L8">
        <v>0.79999999999999716</v>
      </c>
      <c r="M8">
        <v>0.79999999999999716</v>
      </c>
      <c r="N8">
        <v>1</v>
      </c>
    </row>
    <row r="9" spans="1:20" x14ac:dyDescent="0.25">
      <c r="B9" t="s">
        <v>16</v>
      </c>
      <c r="C9">
        <v>0</v>
      </c>
      <c r="D9">
        <f>STDEV(O3:O6)/SQRT(3)</f>
        <v>7.4535599249993006E-2</v>
      </c>
      <c r="E9">
        <f>STDEV(P3:P6)/SQRT(3)</f>
        <v>2.8867513459481291E-2</v>
      </c>
      <c r="F9">
        <f>STDEV(Q3:Q6)/SQRT(3)</f>
        <v>3.3333333333333395E-2</v>
      </c>
      <c r="H9" t="s">
        <v>40</v>
      </c>
      <c r="I9">
        <v>1.7999999999999972</v>
      </c>
      <c r="J9">
        <v>1.5</v>
      </c>
      <c r="K9">
        <v>1.7999999999999972</v>
      </c>
      <c r="L9">
        <v>0.10000000000000142</v>
      </c>
      <c r="M9">
        <v>0.2</v>
      </c>
      <c r="N9">
        <v>0.3</v>
      </c>
    </row>
    <row r="10" spans="1:20" x14ac:dyDescent="0.25">
      <c r="B10" t="s">
        <v>22</v>
      </c>
      <c r="C10">
        <v>0</v>
      </c>
      <c r="D10">
        <f>STDEV(R3:R6)/SQRT(3)</f>
        <v>3.333333333333334E-2</v>
      </c>
      <c r="E10">
        <f t="shared" ref="E10:F10" si="4">STDEV(S3:S6)/SQRT(3)</f>
        <v>4.7140452079103175E-2</v>
      </c>
      <c r="F10">
        <f t="shared" si="4"/>
        <v>4.7140452079103175E-2</v>
      </c>
      <c r="H10" t="s">
        <v>41</v>
      </c>
      <c r="I10">
        <v>1.1999999999999957</v>
      </c>
      <c r="J10">
        <v>0.69999999999999574</v>
      </c>
      <c r="K10">
        <v>1.2999999999999972</v>
      </c>
      <c r="L10">
        <v>0.20000000000000284</v>
      </c>
      <c r="M10">
        <v>0.20000000000000284</v>
      </c>
      <c r="N10">
        <v>-0.19999999999999574</v>
      </c>
    </row>
    <row r="12" spans="1:20" x14ac:dyDescent="0.25">
      <c r="A12" t="s">
        <v>42</v>
      </c>
      <c r="B12" t="s">
        <v>48</v>
      </c>
      <c r="D12">
        <f>TTEST(I3:I10,L3:L10,2,2)</f>
        <v>7.742823381964194E-3</v>
      </c>
      <c r="E12">
        <f t="shared" ref="E12:F12" si="5">TTEST(J3:J10,M3:M10,2,2)</f>
        <v>4.9260372636798312E-2</v>
      </c>
      <c r="F12">
        <f t="shared" si="5"/>
        <v>7.9212098862801186E-2</v>
      </c>
    </row>
    <row r="13" spans="1:20" x14ac:dyDescent="0.25">
      <c r="B13" t="s">
        <v>49</v>
      </c>
      <c r="D13">
        <f>TTEST(I3:I10,O3:O6,2,2)</f>
        <v>2.6276920800631779E-3</v>
      </c>
      <c r="E13">
        <f t="shared" ref="E13:F13" si="6">TTEST(J3:J10,P3:P6,2,2)</f>
        <v>1.4173991604932863E-2</v>
      </c>
      <c r="F13">
        <f t="shared" si="6"/>
        <v>1.7848775953640962E-2</v>
      </c>
    </row>
    <row r="14" spans="1:20" x14ac:dyDescent="0.25">
      <c r="B14" t="s">
        <v>50</v>
      </c>
      <c r="D14">
        <f>TTEST(L3:L10,R3:R6,2,2)</f>
        <v>2.5869826478830345E-2</v>
      </c>
      <c r="E14">
        <f t="shared" ref="E14:F14" si="7">TTEST(M3:M10,S3:S6,2,2)</f>
        <v>2.3440491951109879E-2</v>
      </c>
      <c r="F14">
        <f t="shared" si="7"/>
        <v>0.2731335734705162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E771B-FFD0-492A-9A99-3341420C196D}">
  <dimension ref="A1:S14"/>
  <sheetViews>
    <sheetView tabSelected="1" workbookViewId="0">
      <selection activeCell="B21" sqref="B21"/>
    </sheetView>
  </sheetViews>
  <sheetFormatPr defaultRowHeight="15" x14ac:dyDescent="0.25"/>
  <cols>
    <col min="1" max="1" width="25.140625" customWidth="1"/>
  </cols>
  <sheetData>
    <row r="1" spans="1:19" x14ac:dyDescent="0.25">
      <c r="H1" t="s">
        <v>14</v>
      </c>
      <c r="K1" t="s">
        <v>15</v>
      </c>
      <c r="N1" t="s">
        <v>16</v>
      </c>
      <c r="Q1" t="s">
        <v>17</v>
      </c>
    </row>
    <row r="2" spans="1:19" x14ac:dyDescent="0.25">
      <c r="A2" t="s">
        <v>13</v>
      </c>
      <c r="B2">
        <v>0</v>
      </c>
      <c r="C2">
        <v>1</v>
      </c>
      <c r="D2">
        <v>2</v>
      </c>
      <c r="E2">
        <v>3</v>
      </c>
      <c r="G2" t="s">
        <v>13</v>
      </c>
      <c r="H2">
        <v>1</v>
      </c>
      <c r="I2">
        <v>2</v>
      </c>
      <c r="J2">
        <v>3</v>
      </c>
      <c r="K2">
        <v>1</v>
      </c>
      <c r="L2">
        <v>2</v>
      </c>
      <c r="M2">
        <v>3</v>
      </c>
      <c r="N2">
        <v>1</v>
      </c>
      <c r="O2">
        <v>2</v>
      </c>
      <c r="P2">
        <v>3</v>
      </c>
      <c r="Q2">
        <v>1</v>
      </c>
      <c r="R2">
        <v>2</v>
      </c>
      <c r="S2">
        <v>3</v>
      </c>
    </row>
    <row r="3" spans="1:19" x14ac:dyDescent="0.25">
      <c r="A3" t="s">
        <v>27</v>
      </c>
      <c r="B3">
        <v>0</v>
      </c>
      <c r="C3">
        <v>1.1999999999999993</v>
      </c>
      <c r="D3">
        <v>1.25</v>
      </c>
      <c r="E3">
        <v>0.87499999999999889</v>
      </c>
      <c r="G3" t="s">
        <v>31</v>
      </c>
      <c r="H3">
        <v>1.5</v>
      </c>
      <c r="I3">
        <v>1.6</v>
      </c>
      <c r="J3">
        <v>0.89999999999999858</v>
      </c>
      <c r="K3">
        <v>0.7</v>
      </c>
      <c r="L3">
        <v>0.7</v>
      </c>
      <c r="M3">
        <v>0.5</v>
      </c>
      <c r="N3">
        <v>0.2</v>
      </c>
      <c r="O3">
        <v>0</v>
      </c>
      <c r="P3">
        <v>0.1</v>
      </c>
      <c r="Q3">
        <v>-0.2</v>
      </c>
      <c r="R3">
        <v>-0.3</v>
      </c>
      <c r="S3">
        <v>-0.3</v>
      </c>
    </row>
    <row r="4" spans="1:19" x14ac:dyDescent="0.25">
      <c r="A4" t="s">
        <v>28</v>
      </c>
      <c r="B4">
        <v>0</v>
      </c>
      <c r="C4">
        <v>0.57499999999999996</v>
      </c>
      <c r="D4">
        <v>0.65</v>
      </c>
      <c r="E4">
        <v>0.39999999999999997</v>
      </c>
      <c r="G4" t="s">
        <v>32</v>
      </c>
      <c r="H4">
        <v>0.79999999999999716</v>
      </c>
      <c r="I4">
        <v>0.9</v>
      </c>
      <c r="J4">
        <v>0.79999999999999716</v>
      </c>
      <c r="K4">
        <v>0.5</v>
      </c>
      <c r="L4">
        <v>0.7</v>
      </c>
      <c r="M4">
        <v>0.5</v>
      </c>
      <c r="N4">
        <v>0.1</v>
      </c>
      <c r="O4">
        <v>0.1</v>
      </c>
      <c r="P4">
        <v>0</v>
      </c>
      <c r="Q4">
        <v>0.2</v>
      </c>
      <c r="R4">
        <v>0.2</v>
      </c>
      <c r="S4">
        <v>0.1</v>
      </c>
    </row>
    <row r="5" spans="1:19" x14ac:dyDescent="0.25">
      <c r="A5" t="s">
        <v>29</v>
      </c>
      <c r="B5">
        <v>0</v>
      </c>
      <c r="C5">
        <v>7.5000000000000011E-2</v>
      </c>
      <c r="D5">
        <v>0</v>
      </c>
      <c r="E5">
        <v>-2.5000000000000001E-2</v>
      </c>
      <c r="G5" t="s">
        <v>33</v>
      </c>
      <c r="H5">
        <v>1.2</v>
      </c>
      <c r="I5">
        <v>1.3</v>
      </c>
      <c r="J5">
        <v>1.1000000000000001</v>
      </c>
      <c r="K5">
        <v>0.6</v>
      </c>
      <c r="L5">
        <v>0.8</v>
      </c>
      <c r="M5">
        <v>0.4</v>
      </c>
      <c r="N5">
        <v>0</v>
      </c>
      <c r="O5">
        <v>-0.1</v>
      </c>
      <c r="P5">
        <v>-0.1</v>
      </c>
      <c r="Q5">
        <v>0.1</v>
      </c>
      <c r="R5">
        <v>0</v>
      </c>
      <c r="S5">
        <v>-0.1</v>
      </c>
    </row>
    <row r="6" spans="1:19" x14ac:dyDescent="0.25">
      <c r="A6" t="s">
        <v>30</v>
      </c>
      <c r="B6">
        <v>0</v>
      </c>
      <c r="C6">
        <v>2.5000000000000001E-2</v>
      </c>
      <c r="D6">
        <v>-4.9999999999999996E-2</v>
      </c>
      <c r="E6">
        <v>-7.4999999999999997E-2</v>
      </c>
      <c r="G6" t="s">
        <v>34</v>
      </c>
      <c r="H6">
        <v>1.3</v>
      </c>
      <c r="I6">
        <v>1.2</v>
      </c>
      <c r="J6">
        <v>0.7</v>
      </c>
      <c r="K6">
        <v>0.5</v>
      </c>
      <c r="L6">
        <v>0.4</v>
      </c>
      <c r="M6">
        <v>0.2</v>
      </c>
      <c r="N6">
        <v>0</v>
      </c>
      <c r="O6">
        <v>0</v>
      </c>
      <c r="P6">
        <v>-0.1</v>
      </c>
      <c r="Q6">
        <v>0</v>
      </c>
      <c r="R6">
        <v>-0.1</v>
      </c>
      <c r="S6">
        <v>0</v>
      </c>
    </row>
    <row r="7" spans="1:19" x14ac:dyDescent="0.25">
      <c r="A7" t="s">
        <v>35</v>
      </c>
      <c r="B7">
        <v>0</v>
      </c>
      <c r="C7">
        <v>0.16996731711975999</v>
      </c>
      <c r="D7">
        <v>0.16666666666666666</v>
      </c>
      <c r="E7">
        <v>9.8601329718327399E-2</v>
      </c>
    </row>
    <row r="8" spans="1:19" x14ac:dyDescent="0.25">
      <c r="A8" t="s">
        <v>36</v>
      </c>
      <c r="B8">
        <v>0</v>
      </c>
      <c r="C8">
        <v>5.5277079839256976E-2</v>
      </c>
      <c r="D8">
        <v>0.10000000000000006</v>
      </c>
      <c r="E8">
        <v>8.164965809277272E-2</v>
      </c>
    </row>
    <row r="9" spans="1:19" x14ac:dyDescent="0.25">
      <c r="A9" t="s">
        <v>37</v>
      </c>
      <c r="B9">
        <v>0</v>
      </c>
      <c r="C9">
        <v>5.5277079839256671E-2</v>
      </c>
      <c r="D9">
        <v>4.7140452079103175E-2</v>
      </c>
      <c r="E9">
        <v>5.5277079839256671E-2</v>
      </c>
    </row>
    <row r="10" spans="1:19" x14ac:dyDescent="0.25">
      <c r="A10" t="s">
        <v>62</v>
      </c>
      <c r="B10">
        <v>0</v>
      </c>
      <c r="C10">
        <v>9.8601329718326955E-2</v>
      </c>
      <c r="D10">
        <v>0.12018504251546631</v>
      </c>
      <c r="E10">
        <v>0.12472191289246475</v>
      </c>
    </row>
    <row r="12" spans="1:19" x14ac:dyDescent="0.25">
      <c r="A12" t="s">
        <v>59</v>
      </c>
      <c r="B12">
        <v>0</v>
      </c>
      <c r="C12">
        <f>TTEST(H3:H6,K3:K6,2,2)</f>
        <v>6.8192015078010777E-3</v>
      </c>
      <c r="D12">
        <f t="shared" ref="D12:E12" si="0">TTEST(I3:I6,L3:L6,2,2)</f>
        <v>1.1862137468086065E-2</v>
      </c>
      <c r="E12">
        <f t="shared" si="0"/>
        <v>5.1806539213402874E-3</v>
      </c>
    </row>
    <row r="13" spans="1:19" x14ac:dyDescent="0.25">
      <c r="A13" t="s">
        <v>60</v>
      </c>
      <c r="B13">
        <v>0</v>
      </c>
      <c r="C13">
        <f>TTEST(H3:H6,Q3:Q6,2,2)</f>
        <v>4.5609982491115302E-4</v>
      </c>
      <c r="D13">
        <f t="shared" ref="D13:E13" si="1">TTEST(I3:I6,R3:R6,2,2)</f>
        <v>3.3560295904424561E-4</v>
      </c>
      <c r="E13">
        <f t="shared" si="1"/>
        <v>2.2331409659308649E-4</v>
      </c>
    </row>
    <row r="14" spans="1:19" x14ac:dyDescent="0.25">
      <c r="A14" t="s">
        <v>61</v>
      </c>
      <c r="B14">
        <v>0</v>
      </c>
      <c r="C14">
        <f>TTEST(K3:K6,N3:N6,2,2)</f>
        <v>3.161540353290804E-4</v>
      </c>
      <c r="D14">
        <f t="shared" ref="D14:E14" si="2">TTEST(L3:L6,O3:O6,2,2)</f>
        <v>4.9972654454038862E-4</v>
      </c>
      <c r="E14">
        <f t="shared" si="2"/>
        <v>2.5090101933607487E-3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4a</vt:lpstr>
      <vt:lpstr>Figure 4b</vt:lpstr>
      <vt:lpstr>Figure 4c</vt:lpstr>
      <vt:lpstr>Figure 4d</vt:lpstr>
      <vt:lpstr>Figure 4e</vt:lpstr>
      <vt:lpstr>Figure 4f</vt:lpstr>
      <vt:lpstr>Figure 4g</vt:lpstr>
      <vt:lpstr>Figure 4h</vt:lpstr>
      <vt:lpstr>Figure 4i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Zeng</dc:creator>
  <cp:lastModifiedBy>Xing Zeng</cp:lastModifiedBy>
  <dcterms:created xsi:type="dcterms:W3CDTF">2019-03-15T14:04:24Z</dcterms:created>
  <dcterms:modified xsi:type="dcterms:W3CDTF">2019-03-24T03:28:38Z</dcterms:modified>
</cp:coreProperties>
</file>