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306" documentId="8_{2ADE7EA2-0F5A-4D30-913F-09AC060EC14F}" xr6:coauthVersionLast="41" xr6:coauthVersionMax="41" xr10:uidLastSave="{E29BCCFD-76DB-4EAA-BBA6-D6C2C4BB0CC9}"/>
  <bookViews>
    <workbookView xWindow="38280" yWindow="-120" windowWidth="38640" windowHeight="21240" activeTab="6" xr2:uid="{9C88DAA8-7315-42B7-8659-EADD3E6D4182}"/>
  </bookViews>
  <sheets>
    <sheet name="Figure 5a" sheetId="7" r:id="rId1"/>
    <sheet name="Figure 5b" sheetId="1" r:id="rId2"/>
    <sheet name="Figure 5c" sheetId="5" r:id="rId3"/>
    <sheet name="Figure 5d" sheetId="6" r:id="rId4"/>
    <sheet name="Figure 5e" sheetId="4" r:id="rId5"/>
    <sheet name="Figure 5f" sheetId="2" r:id="rId6"/>
    <sheet name="Figure 5h" sheetId="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6" l="1"/>
  <c r="H3" i="6"/>
  <c r="H2" i="6"/>
  <c r="G3" i="6"/>
  <c r="G2" i="6"/>
  <c r="I2" i="5"/>
  <c r="G3" i="5"/>
  <c r="G2" i="5"/>
  <c r="F3" i="5"/>
  <c r="F2" i="5"/>
  <c r="D6" i="4"/>
  <c r="E6" i="4"/>
  <c r="F6" i="4"/>
  <c r="G6" i="4"/>
  <c r="C6" i="4"/>
  <c r="D5" i="4"/>
  <c r="E5" i="4"/>
  <c r="F5" i="4"/>
  <c r="G5" i="4"/>
  <c r="C5" i="4"/>
  <c r="D4" i="4"/>
  <c r="E4" i="4"/>
  <c r="F4" i="4"/>
  <c r="G4" i="4"/>
  <c r="C4" i="4"/>
  <c r="D3" i="4"/>
  <c r="E3" i="4"/>
  <c r="F3" i="4"/>
  <c r="G3" i="4"/>
  <c r="D2" i="4"/>
  <c r="E2" i="4"/>
  <c r="F2" i="4"/>
  <c r="G2" i="4"/>
  <c r="C3" i="4"/>
  <c r="C2" i="4"/>
  <c r="J4" i="2"/>
  <c r="C38" i="3"/>
  <c r="B38" i="3"/>
  <c r="C37" i="3"/>
  <c r="B37" i="3"/>
  <c r="J8" i="2"/>
  <c r="J7" i="2"/>
  <c r="J6" i="2"/>
  <c r="H4" i="2"/>
  <c r="J3" i="2"/>
  <c r="J2" i="2"/>
  <c r="G4" i="2"/>
  <c r="H8" i="2"/>
  <c r="G8" i="2"/>
  <c r="H7" i="2"/>
  <c r="H6" i="2"/>
  <c r="H3" i="2"/>
  <c r="H2" i="2"/>
  <c r="G7" i="2"/>
  <c r="G6" i="2"/>
  <c r="G3" i="2"/>
  <c r="G2" i="2"/>
  <c r="AC2" i="1"/>
  <c r="AB3" i="1"/>
  <c r="AB2" i="1"/>
  <c r="AA3" i="1"/>
  <c r="AA2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C1" i="1"/>
</calcChain>
</file>

<file path=xl/sharedStrings.xml><?xml version="1.0" encoding="utf-8"?>
<sst xmlns="http://schemas.openxmlformats.org/spreadsheetml/2006/main" count="120" uniqueCount="28">
  <si>
    <t>-s100b</t>
  </si>
  <si>
    <t>+s100b</t>
  </si>
  <si>
    <t>Average</t>
  </si>
  <si>
    <t>SEM</t>
  </si>
  <si>
    <t>TH</t>
  </si>
  <si>
    <t>TUBB3</t>
  </si>
  <si>
    <t>WT</t>
  </si>
  <si>
    <t>S100b KO</t>
  </si>
  <si>
    <t>s100b</t>
  </si>
  <si>
    <t>s100b+c3b</t>
  </si>
  <si>
    <t>t test</t>
  </si>
  <si>
    <t>AdS100b</t>
  </si>
  <si>
    <t xml:space="preserve"> </t>
  </si>
  <si>
    <t>S100b KO / Clstn3β TG</t>
  </si>
  <si>
    <t>Time, h</t>
  </si>
  <si>
    <t>Cre-</t>
  </si>
  <si>
    <t>Cre-1</t>
  </si>
  <si>
    <t>Cre+</t>
  </si>
  <si>
    <t>Cre-2</t>
  </si>
  <si>
    <t>Cre-3</t>
  </si>
  <si>
    <t>Cre-4</t>
  </si>
  <si>
    <t>ttest</t>
  </si>
  <si>
    <t>Cre+1</t>
  </si>
  <si>
    <t>Cre+2</t>
  </si>
  <si>
    <t>Cre+3</t>
  </si>
  <si>
    <t>Cre+4</t>
  </si>
  <si>
    <t>See supplemental table for source data</t>
  </si>
  <si>
    <t>AdS100b / AdC3b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</si>
</sst>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2139-31FD-421C-A6ED-F75995EC88ED}">
  <dimension ref="A1"/>
  <sheetViews>
    <sheetView workbookViewId="0">
      <selection activeCell="A7" sqref="A7"/>
    </sheetView>
  </sheetViews>
  <sheetFormatPr defaultRowHeight="15" x14ac:dyDescent="0.25"/>
  <cols>
    <col min="1" max="1" width="46.7109375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3BD6-8BCD-4DDF-AFF0-FDC1A4C791FF}">
  <dimension ref="A1:AC5"/>
  <sheetViews>
    <sheetView workbookViewId="0">
      <selection activeCell="D26" sqref="D26"/>
    </sheetView>
  </sheetViews>
  <sheetFormatPr defaultRowHeight="15" x14ac:dyDescent="0.25"/>
  <cols>
    <col min="29" max="29" width="12" bestFit="1" customWidth="1"/>
  </cols>
  <sheetData>
    <row r="1" spans="1:29" x14ac:dyDescent="0.25">
      <c r="B1">
        <v>1</v>
      </c>
      <c r="C1">
        <f>B1+1</f>
        <v>2</v>
      </c>
      <c r="D1">
        <f t="shared" ref="D1:Z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 t="s">
        <v>2</v>
      </c>
      <c r="AB1" t="s">
        <v>3</v>
      </c>
    </row>
    <row r="2" spans="1:29" x14ac:dyDescent="0.25">
      <c r="A2" s="1" t="s">
        <v>0</v>
      </c>
      <c r="B2">
        <v>0.47</v>
      </c>
      <c r="C2">
        <v>0.17</v>
      </c>
      <c r="D2">
        <v>0.85</v>
      </c>
      <c r="E2">
        <v>0.36</v>
      </c>
      <c r="F2">
        <v>0.78</v>
      </c>
      <c r="G2">
        <v>0.56999999999999995</v>
      </c>
      <c r="H2">
        <v>0.84</v>
      </c>
      <c r="I2">
        <v>0.68</v>
      </c>
      <c r="J2">
        <v>0.68</v>
      </c>
      <c r="K2">
        <v>0.54</v>
      </c>
      <c r="L2">
        <v>0.47</v>
      </c>
      <c r="M2">
        <v>0.5</v>
      </c>
      <c r="N2">
        <v>0.3</v>
      </c>
      <c r="O2">
        <v>0.56999999999999995</v>
      </c>
      <c r="P2">
        <v>0.6</v>
      </c>
      <c r="Q2">
        <v>0.85</v>
      </c>
      <c r="R2">
        <v>0.3</v>
      </c>
      <c r="S2">
        <v>1.27</v>
      </c>
      <c r="T2">
        <v>0.66</v>
      </c>
      <c r="U2">
        <v>0.48</v>
      </c>
      <c r="V2">
        <v>0.89</v>
      </c>
      <c r="W2">
        <v>0.31</v>
      </c>
      <c r="X2">
        <v>0.50600000000000001</v>
      </c>
      <c r="Y2">
        <v>0.89300000000000002</v>
      </c>
      <c r="Z2">
        <v>1.08</v>
      </c>
      <c r="AA2">
        <f>AVERAGE(B2:Z2)</f>
        <v>0.62476000000000009</v>
      </c>
      <c r="AB2">
        <f>STDEV(B2:Z2)/SQRT(24)</f>
        <v>5.3430227087919634E-2</v>
      </c>
      <c r="AC2">
        <f>TTEST(B2:Z2,B3:Z3,2,2)</f>
        <v>1.4205269542503846E-10</v>
      </c>
    </row>
    <row r="3" spans="1:29" x14ac:dyDescent="0.25">
      <c r="A3" s="1" t="s">
        <v>1</v>
      </c>
      <c r="B3">
        <v>0.77</v>
      </c>
      <c r="C3">
        <v>1.22</v>
      </c>
      <c r="D3">
        <v>1.22</v>
      </c>
      <c r="E3">
        <v>1.53</v>
      </c>
      <c r="F3">
        <v>1</v>
      </c>
      <c r="G3">
        <v>1.08</v>
      </c>
      <c r="H3">
        <v>1.08</v>
      </c>
      <c r="I3">
        <v>1.08</v>
      </c>
      <c r="J3">
        <v>2.27</v>
      </c>
      <c r="K3">
        <v>1.67</v>
      </c>
      <c r="L3">
        <v>1.67</v>
      </c>
      <c r="M3">
        <v>1.2749999999999999</v>
      </c>
      <c r="N3">
        <v>1.2749999999999999</v>
      </c>
      <c r="O3">
        <v>1.44</v>
      </c>
      <c r="P3">
        <v>2.17</v>
      </c>
      <c r="Q3">
        <v>1.42</v>
      </c>
      <c r="R3">
        <v>1.36</v>
      </c>
      <c r="S3">
        <v>1.68</v>
      </c>
      <c r="T3">
        <v>1.78</v>
      </c>
      <c r="U3">
        <v>2.14</v>
      </c>
      <c r="V3">
        <v>1.28</v>
      </c>
      <c r="W3">
        <v>0.71</v>
      </c>
      <c r="X3">
        <v>1.1399999999999999</v>
      </c>
      <c r="Y3">
        <v>1.3</v>
      </c>
      <c r="Z3">
        <v>1.44</v>
      </c>
      <c r="AA3">
        <f>AVERAGE(B3:Z3)</f>
        <v>1.4</v>
      </c>
      <c r="AB3">
        <f>STDEV(B3:Z3)/SQRT(24)</f>
        <v>8.1397835590934886E-2</v>
      </c>
    </row>
    <row r="5" spans="1:29" x14ac:dyDescent="0.25">
      <c r="B5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BFB9-B502-424E-ACB5-E678A4C3D723}">
  <dimension ref="A1:I3"/>
  <sheetViews>
    <sheetView workbookViewId="0">
      <selection activeCell="F5" sqref="F5"/>
    </sheetView>
  </sheetViews>
  <sheetFormatPr defaultRowHeight="15" x14ac:dyDescent="0.25"/>
  <cols>
    <col min="9" max="9" width="12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2</v>
      </c>
      <c r="G1" t="s">
        <v>3</v>
      </c>
      <c r="I1" t="s">
        <v>21</v>
      </c>
    </row>
    <row r="2" spans="1:9" x14ac:dyDescent="0.25">
      <c r="A2" t="s">
        <v>15</v>
      </c>
      <c r="B2">
        <v>8.4600000000000009</v>
      </c>
      <c r="C2">
        <v>8.27</v>
      </c>
      <c r="D2">
        <v>6.95</v>
      </c>
      <c r="E2">
        <v>7.62</v>
      </c>
      <c r="F2">
        <f>AVERAGE(B2:E2)</f>
        <v>7.8250000000000002</v>
      </c>
      <c r="G2">
        <f>STDEV(B2:E2)/SQRT(3)</f>
        <v>0.39565697825824392</v>
      </c>
      <c r="I2">
        <f>TTEST(B2:E2,B3:E3,2,2)</f>
        <v>9.6751115414965138E-5</v>
      </c>
    </row>
    <row r="3" spans="1:9" x14ac:dyDescent="0.25">
      <c r="A3" t="s">
        <v>17</v>
      </c>
      <c r="B3">
        <v>3.01</v>
      </c>
      <c r="C3">
        <v>3.85</v>
      </c>
      <c r="D3">
        <v>3.23</v>
      </c>
      <c r="E3">
        <v>4.37</v>
      </c>
      <c r="F3">
        <f>AVERAGE(B3:E3)</f>
        <v>3.6150000000000002</v>
      </c>
      <c r="G3">
        <f>STDEV(B3:E3)/SQRT(3)</f>
        <v>0.35582455102354998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D155-5F28-4B98-9B84-98D7E27BBE53}">
  <dimension ref="A1:J3"/>
  <sheetViews>
    <sheetView workbookViewId="0">
      <selection activeCell="L19" sqref="L19"/>
    </sheetView>
  </sheetViews>
  <sheetFormatPr defaultRowHeight="15" x14ac:dyDescent="0.25"/>
  <sheetData>
    <row r="1" spans="1:10" x14ac:dyDescent="0.25">
      <c r="A1" t="s">
        <v>4</v>
      </c>
      <c r="C1">
        <v>1</v>
      </c>
      <c r="D1">
        <v>2</v>
      </c>
      <c r="E1">
        <v>3</v>
      </c>
      <c r="F1">
        <v>4</v>
      </c>
      <c r="G1" t="s">
        <v>2</v>
      </c>
      <c r="H1" t="s">
        <v>3</v>
      </c>
      <c r="J1" t="s">
        <v>21</v>
      </c>
    </row>
    <row r="2" spans="1:10" x14ac:dyDescent="0.25">
      <c r="B2" t="s">
        <v>15</v>
      </c>
      <c r="C2">
        <v>1.1619967793880837</v>
      </c>
      <c r="D2">
        <v>0.87600644122383253</v>
      </c>
      <c r="E2">
        <v>1.1697262479871176</v>
      </c>
      <c r="F2">
        <v>0.79227053140096626</v>
      </c>
      <c r="G2">
        <f>AVERAGE(C2:F2)</f>
        <v>1</v>
      </c>
      <c r="H2">
        <f>STDEV(C2:F2,C3:F3)/SQRT(3)</f>
        <v>0.31305520111923579</v>
      </c>
      <c r="J2">
        <f>TTEST(C2:F2,C3:F3,2,2)</f>
        <v>2.5327039881261168E-3</v>
      </c>
    </row>
    <row r="3" spans="1:10" x14ac:dyDescent="0.25">
      <c r="B3" t="s">
        <v>17</v>
      </c>
      <c r="C3">
        <v>1.7417069243156198</v>
      </c>
      <c r="D3">
        <v>1.978743961352657</v>
      </c>
      <c r="E3">
        <v>1.6051529790660226</v>
      </c>
      <c r="F3">
        <v>2.3136876006441223</v>
      </c>
      <c r="G3">
        <f>AVERAGE(C3:F3)</f>
        <v>1.9098228663446055</v>
      </c>
      <c r="H3">
        <f>STDEV(C3:F3,C4:F4)/SQRT(3)</f>
        <v>0.17917823253415224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64FA-EDBF-4405-8A2C-6AA96C802E31}">
  <dimension ref="A1:M23"/>
  <sheetViews>
    <sheetView topLeftCell="A4" workbookViewId="0">
      <selection activeCell="Q27" sqref="Q27"/>
    </sheetView>
  </sheetViews>
  <sheetFormatPr defaultRowHeight="15" x14ac:dyDescent="0.25"/>
  <sheetData>
    <row r="1" spans="1:13" x14ac:dyDescent="0.25">
      <c r="B1" t="s">
        <v>14</v>
      </c>
      <c r="C1">
        <v>0</v>
      </c>
      <c r="D1">
        <v>1</v>
      </c>
      <c r="E1">
        <v>2</v>
      </c>
      <c r="F1">
        <v>3</v>
      </c>
      <c r="G1">
        <v>4</v>
      </c>
      <c r="H1" t="s">
        <v>14</v>
      </c>
      <c r="I1">
        <v>0</v>
      </c>
      <c r="J1">
        <v>1</v>
      </c>
      <c r="K1">
        <v>2</v>
      </c>
      <c r="L1">
        <v>3</v>
      </c>
      <c r="M1">
        <v>4</v>
      </c>
    </row>
    <row r="2" spans="1:13" x14ac:dyDescent="0.25">
      <c r="A2" t="s">
        <v>2</v>
      </c>
      <c r="B2" t="s">
        <v>15</v>
      </c>
      <c r="C2">
        <f>AVERAGE(I2:I5)</f>
        <v>36.125</v>
      </c>
      <c r="D2">
        <f t="shared" ref="D2:G2" si="0">AVERAGE(J2:J5)</f>
        <v>34.950000000000003</v>
      </c>
      <c r="E2">
        <f t="shared" si="0"/>
        <v>33.9</v>
      </c>
      <c r="F2">
        <f t="shared" si="0"/>
        <v>31.900000000000002</v>
      </c>
      <c r="G2">
        <f t="shared" si="0"/>
        <v>30.1</v>
      </c>
      <c r="H2" t="s">
        <v>16</v>
      </c>
      <c r="I2">
        <v>35.9</v>
      </c>
      <c r="J2">
        <v>34.6</v>
      </c>
      <c r="K2">
        <v>33.4</v>
      </c>
      <c r="L2">
        <v>31.2</v>
      </c>
      <c r="M2">
        <v>29.6</v>
      </c>
    </row>
    <row r="3" spans="1:13" x14ac:dyDescent="0.25">
      <c r="B3" t="s">
        <v>17</v>
      </c>
      <c r="C3">
        <f>AVERAGE(I6:I9)</f>
        <v>36.275000000000006</v>
      </c>
      <c r="D3">
        <f t="shared" ref="D3:G3" si="1">AVERAGE(J6:J9)</f>
        <v>35.949999999999996</v>
      </c>
      <c r="E3">
        <f t="shared" si="1"/>
        <v>35.299999999999997</v>
      </c>
      <c r="F3">
        <f t="shared" si="1"/>
        <v>34.375</v>
      </c>
      <c r="G3">
        <f t="shared" si="1"/>
        <v>34.174999999999997</v>
      </c>
      <c r="H3" t="s">
        <v>18</v>
      </c>
      <c r="I3">
        <v>36.200000000000003</v>
      </c>
      <c r="J3">
        <v>35.1</v>
      </c>
      <c r="K3">
        <v>34.799999999999997</v>
      </c>
      <c r="L3">
        <v>33</v>
      </c>
      <c r="M3">
        <v>31.3</v>
      </c>
    </row>
    <row r="4" spans="1:13" x14ac:dyDescent="0.25">
      <c r="A4" t="s">
        <v>3</v>
      </c>
      <c r="B4" t="s">
        <v>15</v>
      </c>
      <c r="C4">
        <f>STDEV(I2:I5)/SQRT(3)</f>
        <v>0.12801909579781026</v>
      </c>
      <c r="D4">
        <f t="shared" ref="D4:G4" si="2">STDEV(J2:J5)/SQRT(3)</f>
        <v>0.17950549357114962</v>
      </c>
      <c r="E4">
        <f t="shared" si="2"/>
        <v>0.51854497287013479</v>
      </c>
      <c r="F4">
        <f t="shared" si="2"/>
        <v>0.68313005106397262</v>
      </c>
      <c r="G4">
        <f t="shared" si="2"/>
        <v>0.61282587702834168</v>
      </c>
      <c r="H4" t="s">
        <v>19</v>
      </c>
      <c r="I4">
        <v>36</v>
      </c>
      <c r="J4">
        <v>34.799999999999997</v>
      </c>
      <c r="K4">
        <v>32.9</v>
      </c>
      <c r="L4">
        <v>30.6</v>
      </c>
      <c r="M4">
        <v>28.9</v>
      </c>
    </row>
    <row r="5" spans="1:13" x14ac:dyDescent="0.25">
      <c r="B5" t="s">
        <v>17</v>
      </c>
      <c r="C5">
        <f>STDEV(I6:I9)/SQRT(3)</f>
        <v>0.12801909579780982</v>
      </c>
      <c r="D5">
        <f t="shared" ref="D5:G5" si="3">STDEV(J6:J9)/SQRT(3)</f>
        <v>0.17950549357114962</v>
      </c>
      <c r="E5">
        <f t="shared" si="3"/>
        <v>0.34960294939005032</v>
      </c>
      <c r="F5">
        <f t="shared" si="3"/>
        <v>0.45795438880113676</v>
      </c>
      <c r="G5">
        <f t="shared" si="3"/>
        <v>0.49300664859163473</v>
      </c>
      <c r="H5" t="s">
        <v>20</v>
      </c>
      <c r="I5">
        <v>36.4</v>
      </c>
      <c r="J5">
        <v>35.299999999999997</v>
      </c>
      <c r="K5">
        <v>34.5</v>
      </c>
      <c r="L5">
        <v>32.799999999999997</v>
      </c>
      <c r="M5">
        <v>30.6</v>
      </c>
    </row>
    <row r="6" spans="1:13" x14ac:dyDescent="0.25">
      <c r="A6" t="s">
        <v>21</v>
      </c>
      <c r="C6">
        <f>TTEST(I2:I5,I6:I9,2,2)</f>
        <v>0.37566680292298532</v>
      </c>
      <c r="D6">
        <f t="shared" ref="D6:G6" si="4">TTEST(J2:J5,J6:J9,2,2)</f>
        <v>3.8976529638106118E-3</v>
      </c>
      <c r="E6">
        <f t="shared" si="4"/>
        <v>4.1494078637839042E-2</v>
      </c>
      <c r="F6">
        <f t="shared" si="4"/>
        <v>1.3223973475485032E-2</v>
      </c>
      <c r="G6">
        <f t="shared" si="4"/>
        <v>9.7936232462800992E-4</v>
      </c>
      <c r="H6" t="s">
        <v>22</v>
      </c>
      <c r="I6">
        <v>36.5</v>
      </c>
      <c r="J6">
        <v>35.700000000000003</v>
      </c>
      <c r="K6">
        <v>35</v>
      </c>
      <c r="L6">
        <v>33.799999999999997</v>
      </c>
      <c r="M6">
        <v>33.1</v>
      </c>
    </row>
    <row r="7" spans="1:13" x14ac:dyDescent="0.25">
      <c r="H7" t="s">
        <v>23</v>
      </c>
      <c r="I7">
        <v>36.4</v>
      </c>
      <c r="J7">
        <v>36.4</v>
      </c>
      <c r="K7">
        <v>35.9</v>
      </c>
      <c r="L7">
        <v>34.9</v>
      </c>
      <c r="M7">
        <v>35</v>
      </c>
    </row>
    <row r="8" spans="1:13" x14ac:dyDescent="0.25">
      <c r="H8" t="s">
        <v>24</v>
      </c>
      <c r="I8">
        <v>36</v>
      </c>
      <c r="J8">
        <v>35.799999999999997</v>
      </c>
      <c r="K8">
        <v>34.6</v>
      </c>
      <c r="L8">
        <v>33.6</v>
      </c>
      <c r="M8">
        <v>33.9</v>
      </c>
    </row>
    <row r="9" spans="1:13" x14ac:dyDescent="0.25">
      <c r="H9" t="s">
        <v>25</v>
      </c>
      <c r="I9">
        <v>36.200000000000003</v>
      </c>
      <c r="J9">
        <v>35.9</v>
      </c>
      <c r="K9">
        <v>35.700000000000003</v>
      </c>
      <c r="L9">
        <v>35.200000000000003</v>
      </c>
      <c r="M9">
        <v>34.700000000000003</v>
      </c>
    </row>
    <row r="23" spans="12:12" x14ac:dyDescent="0.25">
      <c r="L2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32AA-7194-4C45-8A2D-56B73C755E30}">
  <dimension ref="A1:J8"/>
  <sheetViews>
    <sheetView topLeftCell="A7" workbookViewId="0">
      <selection activeCell="J3" sqref="J3"/>
    </sheetView>
  </sheetViews>
  <sheetFormatPr defaultRowHeight="15" x14ac:dyDescent="0.25"/>
  <cols>
    <col min="2" max="2" width="22.140625" customWidth="1"/>
  </cols>
  <sheetData>
    <row r="1" spans="1:10" x14ac:dyDescent="0.25">
      <c r="A1" t="s">
        <v>4</v>
      </c>
      <c r="C1">
        <v>1</v>
      </c>
      <c r="D1">
        <v>2</v>
      </c>
      <c r="E1">
        <v>3</v>
      </c>
      <c r="F1">
        <v>4</v>
      </c>
      <c r="G1" t="s">
        <v>2</v>
      </c>
      <c r="H1" t="s">
        <v>3</v>
      </c>
    </row>
    <row r="2" spans="1:10" x14ac:dyDescent="0.25">
      <c r="B2" t="s">
        <v>6</v>
      </c>
      <c r="C2">
        <v>0.75245671502105749</v>
      </c>
      <c r="D2">
        <v>0.95460926532522217</v>
      </c>
      <c r="E2">
        <v>1.1979410388394947</v>
      </c>
      <c r="F2">
        <v>1.0949929808142254</v>
      </c>
      <c r="G2">
        <f>AVERAGE(C2:F2)</f>
        <v>0.99999999999999989</v>
      </c>
      <c r="H2">
        <f>STDEV(C2:F2)/SQRT(3)</f>
        <v>0.11132650577533566</v>
      </c>
      <c r="J2">
        <f>TTEST(C2:F2,C3:F3,2,2)</f>
        <v>2.5833026397883729E-3</v>
      </c>
    </row>
    <row r="3" spans="1:10" x14ac:dyDescent="0.25">
      <c r="B3" t="s">
        <v>7</v>
      </c>
      <c r="C3">
        <v>0.55966307908282642</v>
      </c>
      <c r="D3">
        <v>0.46981750116986426</v>
      </c>
      <c r="E3">
        <v>0.54094525035095931</v>
      </c>
      <c r="F3">
        <v>0.43935423490875097</v>
      </c>
      <c r="G3">
        <f>AVERAGE(C3:F3)</f>
        <v>0.50244501637810024</v>
      </c>
      <c r="H3">
        <f>STDEV(C3:F3)/SQRT(3)</f>
        <v>3.3000296582377228E-2</v>
      </c>
      <c r="J3">
        <f>TTEST(C2:F2,C4:F4,2,2)</f>
        <v>2.3968379125899873E-3</v>
      </c>
    </row>
    <row r="4" spans="1:10" x14ac:dyDescent="0.25">
      <c r="B4" t="s">
        <v>13</v>
      </c>
      <c r="C4">
        <v>0.51960396039603962</v>
      </c>
      <c r="D4">
        <v>0.44356435643564351</v>
      </c>
      <c r="E4">
        <v>0.23128712871287127</v>
      </c>
      <c r="F4">
        <v>0.47821782178217798</v>
      </c>
      <c r="G4">
        <f>AVERAGE(C4:F4)</f>
        <v>0.4181683168316831</v>
      </c>
      <c r="H4">
        <f>STDEV(C4:F4)/SQRT(3)</f>
        <v>7.4135514154358081E-2</v>
      </c>
      <c r="J4">
        <f>TTEST(C3:F3,C4:F4,2,2)</f>
        <v>0.275651460487016</v>
      </c>
    </row>
    <row r="5" spans="1:10" x14ac:dyDescent="0.25">
      <c r="A5" t="s">
        <v>5</v>
      </c>
    </row>
    <row r="6" spans="1:10" x14ac:dyDescent="0.25">
      <c r="B6" t="s">
        <v>6</v>
      </c>
      <c r="C6">
        <v>0.91249999999999998</v>
      </c>
      <c r="D6">
        <v>0.9291666666666667</v>
      </c>
      <c r="E6">
        <v>1.1500000000000001</v>
      </c>
      <c r="F6">
        <v>1.0083333333333333</v>
      </c>
      <c r="G6">
        <f>AVERAGE(C6:F6)</f>
        <v>1</v>
      </c>
      <c r="H6">
        <f>STDEV(C6:F6)/SQRT(3)</f>
        <v>6.2577112922604539E-2</v>
      </c>
      <c r="J6">
        <f>TTEST(C6:F6,C7:F7,2,2)</f>
        <v>2.6135885344521955E-4</v>
      </c>
    </row>
    <row r="7" spans="1:10" x14ac:dyDescent="0.25">
      <c r="B7" t="s">
        <v>7</v>
      </c>
      <c r="C7">
        <v>0.5625</v>
      </c>
      <c r="D7">
        <v>0.45</v>
      </c>
      <c r="E7">
        <v>0.51666666666666672</v>
      </c>
      <c r="F7">
        <v>0.58333333333333337</v>
      </c>
      <c r="G7">
        <f>AVERAGE(C7:F7)</f>
        <v>0.52812500000000007</v>
      </c>
      <c r="H7">
        <f>STDEV(C7:F7)/SQRT(3)</f>
        <v>3.4098565825530329E-2</v>
      </c>
      <c r="J7">
        <f>TTEST(C6:F6,C8:F8,2,2)</f>
        <v>3.2988080478510467E-4</v>
      </c>
    </row>
    <row r="8" spans="1:10" x14ac:dyDescent="0.25">
      <c r="B8" t="s">
        <v>13</v>
      </c>
      <c r="C8">
        <v>0.42574257425743001</v>
      </c>
      <c r="D8">
        <v>0.43089108910891094</v>
      </c>
      <c r="E8">
        <v>0.60990099009900989</v>
      </c>
      <c r="F8">
        <v>0.50534653465346535</v>
      </c>
      <c r="G8">
        <f>AVERAGE(C8:F8)</f>
        <v>0.49297029702970407</v>
      </c>
      <c r="H8">
        <f>STDEV(C8:F8)/SQRT(3)</f>
        <v>4.966482435577154E-2</v>
      </c>
      <c r="J8">
        <f>TTEST(C7:F7,C8:F8,2,2)</f>
        <v>0.5255213219006325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923A-F5C2-4DED-B5DF-4159D6D021F7}">
  <dimension ref="A1:E40"/>
  <sheetViews>
    <sheetView tabSelected="1" workbookViewId="0">
      <selection activeCell="M39" sqref="M39"/>
    </sheetView>
  </sheetViews>
  <sheetFormatPr defaultRowHeight="15" x14ac:dyDescent="0.25"/>
  <cols>
    <col min="1" max="1" width="15.85546875" customWidth="1"/>
    <col min="2" max="2" width="20" customWidth="1"/>
    <col min="3" max="3" width="14.7109375" customWidth="1"/>
  </cols>
  <sheetData>
    <row r="1" spans="1:5" x14ac:dyDescent="0.25">
      <c r="A1" t="s">
        <v>8</v>
      </c>
      <c r="B1">
        <v>0.29299999999999998</v>
      </c>
      <c r="D1" t="s">
        <v>9</v>
      </c>
      <c r="E1">
        <v>0.11700000000000001</v>
      </c>
    </row>
    <row r="2" spans="1:5" x14ac:dyDescent="0.25">
      <c r="A2" t="s">
        <v>8</v>
      </c>
      <c r="B2">
        <v>0.26800000000000002</v>
      </c>
      <c r="D2" t="s">
        <v>9</v>
      </c>
      <c r="E2">
        <v>0.13200000000000001</v>
      </c>
    </row>
    <row r="3" spans="1:5" x14ac:dyDescent="0.25">
      <c r="A3" t="s">
        <v>8</v>
      </c>
      <c r="B3">
        <v>0.152</v>
      </c>
      <c r="D3" t="s">
        <v>9</v>
      </c>
      <c r="E3">
        <v>0.60599999999999998</v>
      </c>
    </row>
    <row r="4" spans="1:5" x14ac:dyDescent="0.25">
      <c r="A4" t="s">
        <v>8</v>
      </c>
      <c r="B4">
        <v>2.8000000000000001E-2</v>
      </c>
      <c r="D4" t="s">
        <v>9</v>
      </c>
      <c r="E4">
        <v>0.307</v>
      </c>
    </row>
    <row r="5" spans="1:5" x14ac:dyDescent="0.25">
      <c r="A5" t="s">
        <v>8</v>
      </c>
      <c r="B5">
        <v>9.8000000000000004E-2</v>
      </c>
      <c r="D5" t="s">
        <v>9</v>
      </c>
      <c r="E5">
        <v>0.374</v>
      </c>
    </row>
    <row r="6" spans="1:5" x14ac:dyDescent="0.25">
      <c r="A6" t="s">
        <v>8</v>
      </c>
      <c r="B6">
        <v>0.191</v>
      </c>
      <c r="D6" t="s">
        <v>9</v>
      </c>
      <c r="E6">
        <v>0.192</v>
      </c>
    </row>
    <row r="7" spans="1:5" x14ac:dyDescent="0.25">
      <c r="A7" t="s">
        <v>8</v>
      </c>
      <c r="B7">
        <v>0.10199999999999999</v>
      </c>
      <c r="D7" t="s">
        <v>9</v>
      </c>
      <c r="E7">
        <v>0.215</v>
      </c>
    </row>
    <row r="8" spans="1:5" x14ac:dyDescent="0.25">
      <c r="A8" t="s">
        <v>8</v>
      </c>
      <c r="B8">
        <v>5.6000000000000001E-2</v>
      </c>
      <c r="D8" t="s">
        <v>9</v>
      </c>
      <c r="E8">
        <v>0.49099999999999999</v>
      </c>
    </row>
    <row r="9" spans="1:5" x14ac:dyDescent="0.25">
      <c r="A9" t="s">
        <v>8</v>
      </c>
      <c r="B9">
        <v>0.24199999999999999</v>
      </c>
      <c r="D9" t="s">
        <v>9</v>
      </c>
      <c r="E9">
        <v>0.27800000000000002</v>
      </c>
    </row>
    <row r="10" spans="1:5" x14ac:dyDescent="0.25">
      <c r="A10" t="s">
        <v>8</v>
      </c>
      <c r="B10">
        <v>0.223</v>
      </c>
      <c r="D10" t="s">
        <v>9</v>
      </c>
      <c r="E10">
        <v>0.63700000000000001</v>
      </c>
    </row>
    <row r="11" spans="1:5" x14ac:dyDescent="0.25">
      <c r="A11" t="s">
        <v>8</v>
      </c>
      <c r="B11">
        <v>9.5000000000000001E-2</v>
      </c>
      <c r="D11" t="s">
        <v>9</v>
      </c>
      <c r="E11">
        <v>0.254</v>
      </c>
    </row>
    <row r="12" spans="1:5" x14ac:dyDescent="0.25">
      <c r="A12" t="s">
        <v>8</v>
      </c>
      <c r="B12">
        <v>0.33200000000000002</v>
      </c>
      <c r="D12" t="s">
        <v>9</v>
      </c>
      <c r="E12">
        <v>0.32300000000000001</v>
      </c>
    </row>
    <row r="13" spans="1:5" x14ac:dyDescent="0.25">
      <c r="A13" t="s">
        <v>8</v>
      </c>
      <c r="B13">
        <v>0.19900000000000001</v>
      </c>
      <c r="D13" t="s">
        <v>9</v>
      </c>
      <c r="E13">
        <v>0.41599999999999998</v>
      </c>
    </row>
    <row r="14" spans="1:5" x14ac:dyDescent="0.25">
      <c r="A14" t="s">
        <v>8</v>
      </c>
      <c r="B14">
        <v>0.06</v>
      </c>
      <c r="D14" t="s">
        <v>9</v>
      </c>
      <c r="E14">
        <v>0.221</v>
      </c>
    </row>
    <row r="15" spans="1:5" x14ac:dyDescent="0.25">
      <c r="A15" t="s">
        <v>8</v>
      </c>
      <c r="B15">
        <v>0.184</v>
      </c>
      <c r="D15" t="s">
        <v>9</v>
      </c>
      <c r="E15">
        <v>0.185</v>
      </c>
    </row>
    <row r="16" spans="1:5" x14ac:dyDescent="0.25">
      <c r="A16" t="s">
        <v>8</v>
      </c>
      <c r="B16">
        <v>0.192</v>
      </c>
      <c r="D16" t="s">
        <v>9</v>
      </c>
      <c r="E16">
        <v>0.16</v>
      </c>
    </row>
    <row r="17" spans="1:5" x14ac:dyDescent="0.25">
      <c r="A17" t="s">
        <v>8</v>
      </c>
      <c r="B17">
        <v>0.13300000000000001</v>
      </c>
      <c r="D17" t="s">
        <v>9</v>
      </c>
      <c r="E17">
        <v>0.21199999999999999</v>
      </c>
    </row>
    <row r="18" spans="1:5" x14ac:dyDescent="0.25">
      <c r="A18" t="s">
        <v>8</v>
      </c>
      <c r="B18">
        <v>0.27</v>
      </c>
      <c r="D18" t="s">
        <v>9</v>
      </c>
      <c r="E18">
        <v>0.32900000000000001</v>
      </c>
    </row>
    <row r="19" spans="1:5" x14ac:dyDescent="0.25">
      <c r="A19" t="s">
        <v>8</v>
      </c>
      <c r="B19">
        <v>0.19</v>
      </c>
      <c r="D19" t="s">
        <v>9</v>
      </c>
      <c r="E19">
        <v>0.36599999999999999</v>
      </c>
    </row>
    <row r="20" spans="1:5" x14ac:dyDescent="0.25">
      <c r="A20" t="s">
        <v>8</v>
      </c>
      <c r="B20">
        <v>0.63</v>
      </c>
      <c r="D20" t="s">
        <v>9</v>
      </c>
      <c r="E20">
        <v>0.315</v>
      </c>
    </row>
    <row r="21" spans="1:5" x14ac:dyDescent="0.25">
      <c r="A21" t="s">
        <v>8</v>
      </c>
      <c r="B21">
        <v>0.151</v>
      </c>
      <c r="D21" t="s">
        <v>9</v>
      </c>
      <c r="E21">
        <v>0.35199999999999998</v>
      </c>
    </row>
    <row r="22" spans="1:5" x14ac:dyDescent="0.25">
      <c r="A22" t="s">
        <v>8</v>
      </c>
      <c r="B22">
        <v>0.14799999999999999</v>
      </c>
      <c r="D22" t="s">
        <v>9</v>
      </c>
      <c r="E22">
        <v>0.25800000000000001</v>
      </c>
    </row>
    <row r="23" spans="1:5" x14ac:dyDescent="0.25">
      <c r="A23" t="s">
        <v>8</v>
      </c>
      <c r="B23">
        <v>5.7000000000000002E-2</v>
      </c>
      <c r="D23" t="s">
        <v>9</v>
      </c>
      <c r="E23">
        <v>0.83699999999999997</v>
      </c>
    </row>
    <row r="24" spans="1:5" x14ac:dyDescent="0.25">
      <c r="A24" t="s">
        <v>8</v>
      </c>
      <c r="B24">
        <v>0.22</v>
      </c>
      <c r="D24" t="s">
        <v>9</v>
      </c>
      <c r="E24">
        <v>0.28399999999999997</v>
      </c>
    </row>
    <row r="25" spans="1:5" x14ac:dyDescent="0.25">
      <c r="A25" t="s">
        <v>8</v>
      </c>
      <c r="B25">
        <v>0.215</v>
      </c>
      <c r="D25" t="s">
        <v>9</v>
      </c>
      <c r="E25">
        <v>0.45100000000000001</v>
      </c>
    </row>
    <row r="26" spans="1:5" x14ac:dyDescent="0.25">
      <c r="A26" t="s">
        <v>8</v>
      </c>
      <c r="B26">
        <v>0.25600000000000001</v>
      </c>
      <c r="D26" t="s">
        <v>9</v>
      </c>
      <c r="E26">
        <v>0.21099999999999999</v>
      </c>
    </row>
    <row r="27" spans="1:5" x14ac:dyDescent="0.25">
      <c r="A27" t="s">
        <v>8</v>
      </c>
      <c r="B27">
        <v>0.26</v>
      </c>
      <c r="D27" t="s">
        <v>9</v>
      </c>
      <c r="E27">
        <v>0.52500000000000002</v>
      </c>
    </row>
    <row r="28" spans="1:5" x14ac:dyDescent="0.25">
      <c r="A28" t="s">
        <v>8</v>
      </c>
      <c r="B28">
        <v>0.16800000000000001</v>
      </c>
      <c r="D28" t="s">
        <v>9</v>
      </c>
      <c r="E28">
        <v>0.377</v>
      </c>
    </row>
    <row r="29" spans="1:5" x14ac:dyDescent="0.25">
      <c r="A29" t="s">
        <v>8</v>
      </c>
      <c r="B29">
        <v>0.16500000000000001</v>
      </c>
      <c r="D29" t="s">
        <v>9</v>
      </c>
      <c r="E29">
        <v>0.54500000000000004</v>
      </c>
    </row>
    <row r="30" spans="1:5" x14ac:dyDescent="0.25">
      <c r="A30" t="s">
        <v>8</v>
      </c>
      <c r="B30">
        <v>6.9000000000000006E-2</v>
      </c>
      <c r="D30" t="s">
        <v>9</v>
      </c>
      <c r="E30">
        <v>0.35499999999999998</v>
      </c>
    </row>
    <row r="31" spans="1:5" x14ac:dyDescent="0.25">
      <c r="A31" t="s">
        <v>8</v>
      </c>
      <c r="B31">
        <v>0.27500000000000002</v>
      </c>
      <c r="D31" t="s">
        <v>9</v>
      </c>
      <c r="E31">
        <v>0.55300000000000005</v>
      </c>
    </row>
    <row r="32" spans="1:5" x14ac:dyDescent="0.25">
      <c r="A32" t="s">
        <v>8</v>
      </c>
      <c r="B32">
        <v>0.23599999999999999</v>
      </c>
      <c r="D32" t="s">
        <v>9</v>
      </c>
      <c r="E32">
        <v>0.33500000000000002</v>
      </c>
    </row>
    <row r="33" spans="1:5" x14ac:dyDescent="0.25">
      <c r="A33" t="s">
        <v>8</v>
      </c>
      <c r="B33">
        <v>0.22500000000000001</v>
      </c>
      <c r="D33" t="s">
        <v>9</v>
      </c>
      <c r="E33">
        <v>0.39600000000000002</v>
      </c>
    </row>
    <row r="34" spans="1:5" x14ac:dyDescent="0.25">
      <c r="A34" t="s">
        <v>8</v>
      </c>
      <c r="B34">
        <v>0.25600000000000001</v>
      </c>
      <c r="D34" t="s">
        <v>9</v>
      </c>
      <c r="E34">
        <v>0.19</v>
      </c>
    </row>
    <row r="35" spans="1:5" x14ac:dyDescent="0.25">
      <c r="A35" t="s">
        <v>8</v>
      </c>
      <c r="B35">
        <v>0.17599999999999999</v>
      </c>
      <c r="D35" t="s">
        <v>9</v>
      </c>
      <c r="E35">
        <v>0.36799999999999999</v>
      </c>
    </row>
    <row r="36" spans="1:5" x14ac:dyDescent="0.25">
      <c r="B36" t="s">
        <v>11</v>
      </c>
      <c r="C36" t="s">
        <v>27</v>
      </c>
    </row>
    <row r="37" spans="1:5" x14ac:dyDescent="0.25">
      <c r="A37" t="s">
        <v>2</v>
      </c>
      <c r="B37">
        <f>AVERAGE(B1:B35)</f>
        <v>0.19471428571428573</v>
      </c>
      <c r="C37">
        <f>AVERAGE(E1:E35)</f>
        <v>0.34762857142857151</v>
      </c>
    </row>
    <row r="38" spans="1:5" x14ac:dyDescent="0.25">
      <c r="A38" t="s">
        <v>3</v>
      </c>
      <c r="B38">
        <f>STDEV(B1:B35)/SQRT(34)</f>
        <v>1.8453231420984813E-2</v>
      </c>
      <c r="C38">
        <f>STDEV(E1:E35)/SQRT(34)</f>
        <v>2.7177269077723481E-2</v>
      </c>
    </row>
    <row r="40" spans="1:5" x14ac:dyDescent="0.25">
      <c r="A40" t="s">
        <v>10</v>
      </c>
      <c r="B40">
        <v>1.2064502322568242E-5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5a</vt:lpstr>
      <vt:lpstr>Figure 5b</vt:lpstr>
      <vt:lpstr>Figure 5c</vt:lpstr>
      <vt:lpstr>Figure 5d</vt:lpstr>
      <vt:lpstr>Figure 5e</vt:lpstr>
      <vt:lpstr>Figure 5f</vt:lpstr>
      <vt:lpstr>Figure 5h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Aidy Zeng</dc:creator>
  <cp:lastModifiedBy>Xing Zeng</cp:lastModifiedBy>
  <dcterms:created xsi:type="dcterms:W3CDTF">2019-03-15T17:37:17Z</dcterms:created>
  <dcterms:modified xsi:type="dcterms:W3CDTF">2019-03-24T03:29:07Z</dcterms:modified>
</cp:coreProperties>
</file>