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73493FF4-F829-F542-BBDE-723F65D93841}" xr6:coauthVersionLast="44" xr6:coauthVersionMax="44" xr10:uidLastSave="{00000000-0000-0000-0000-000000000000}"/>
  <bookViews>
    <workbookView xWindow="0" yWindow="460" windowWidth="25600" windowHeight="14180" firstSheet="11" activeTab="16"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I30" i="25" s="1"/>
  <c r="D29" i="22"/>
  <c r="D29" i="19"/>
  <c r="D29" i="18"/>
  <c r="D29" i="14"/>
  <c r="K8" i="4"/>
  <c r="K7" i="4"/>
  <c r="K6" i="4"/>
  <c r="K5" i="4"/>
  <c r="K4" i="4"/>
  <c r="K3" i="4"/>
  <c r="K2" i="4"/>
  <c r="D21" i="24" l="1"/>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5" i="14"/>
  <c r="A15"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0" l="1"/>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9" i="26"/>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6" i="12" l="1"/>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<sst xmlns="http://schemas.openxmlformats.org/spreadsheetml/2006/main" count="2658" uniqueCount="135">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</sst>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Schedule'!$K$15</f>
        <v>43742</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Schedule'!$L$15</f>
        <v>43760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Schedule'!$B$15</f>
        <v>20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95"/>
      <c r="B39" s="195"/>
      <c r="C39" s="34"/>
      <c r="D39" s="35"/>
      <c r="E39" s="34"/>
      <c r="F39" s="195"/>
      <c r="G39" s="195"/>
      <c r="H39" s="34"/>
      <c r="I39" s="35"/>
      <c r="K39" s="5">
        <f>IF(K38=0,"",IF(K38&lt;$G$9,K38+1,IF(K38=$G$9,"")))</f>
        <v>43759</v>
      </c>
      <c r="L39" s="3" t="s">
        <v>14</v>
      </c>
    </row>
    <row r="40" spans="1:12" x14ac:dyDescent="0.15">
      <c r="A40" s="196" t="s">
        <v>30</v>
      </c>
      <c r="B40" s="196"/>
      <c r="C40" s="34"/>
      <c r="D40" s="36" t="s">
        <v>25</v>
      </c>
      <c r="E40" s="34"/>
      <c r="F40" s="196" t="s">
        <v>31</v>
      </c>
      <c r="G40" s="196"/>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Schedule'!$K$17</f>
        <v>43761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Schedule'!$L$17</f>
        <v>43775</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Schedule'!$B$17</f>
        <v>21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Schedule'!$K$18</f>
        <v>43776</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Schedule'!$L$18</f>
        <v>43787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Schedule'!$B$18</f>
        <v>22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Schedule'!$K$20</f>
        <v>43788</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Schedule'!$L$20</f>
        <v>43802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Schedule'!$B$20</f>
        <v>23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Schedule'!$K$21</f>
        <v>43803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Schedule'!$L$21</f>
        <v>43808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Schedule'!$B$21</f>
        <v>24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Schedule'!$K$23</f>
        <v>43809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Schedule'!$L$23</f>
        <v>43836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Schedule'!$B$23</f>
        <v>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95"/>
      <c r="B39" s="195"/>
      <c r="C39" s="34"/>
      <c r="D39" s="35"/>
      <c r="E39" s="34"/>
      <c r="F39" s="195"/>
      <c r="G39" s="195"/>
      <c r="H39" s="34"/>
      <c r="I39" s="35"/>
      <c r="K39" s="5">
        <f>IF(K38=0,"",IF(K38&lt;$G$9,K38+1,IF(K38=$G$9,"")))</f>
        <v>43829</v>
      </c>
      <c r="L39" s="3" t="s">
        <v>14</v>
      </c>
    </row>
    <row r="40" spans="1:12" x14ac:dyDescent="0.15">
      <c r="A40" s="196" t="s">
        <v>30</v>
      </c>
      <c r="B40" s="196"/>
      <c r="C40" s="34"/>
      <c r="D40" s="36" t="s">
        <v>25</v>
      </c>
      <c r="E40" s="34"/>
      <c r="F40" s="196" t="s">
        <v>31</v>
      </c>
      <c r="G40" s="196"/>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98" t="s">
        <v>26</v>
      </c>
      <c r="B42" s="198"/>
      <c r="C42" s="198"/>
      <c r="D42" s="198"/>
      <c r="E42" s="34"/>
      <c r="F42" s="197" t="s">
        <v>27</v>
      </c>
      <c r="G42" s="197"/>
      <c r="H42" s="197"/>
      <c r="I42" s="197"/>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Schedule'!$K$24</f>
        <v>43837</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Schedule'!$L$24</f>
        <v>43852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Schedule'!$B$24</f>
        <v>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tabSelected="1"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Schedule'!$K$26</f>
        <v>43853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Schedule'!$L$26</f>
        <v>43866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Schedule'!$B$26</f>
        <v>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c r="D30" s="130"/>
      <c r="E30" s="30"/>
      <c r="F30" s="15" t="s">
        <v>29</v>
      </c>
      <c r="G30" s="29"/>
      <c r="H30" s="31">
        <f>(C21+C29+C37+H21+H29)-C13</f>
        <v>1.5</v>
      </c>
      <c r="I30" s="31">
        <f>D21+D29+D37+I21+I29</f>
        <v>0</v>
      </c>
      <c r="K30" s="5">
        <f>IF(K28=0,"",IF(K28&lt;$G$9,K28+1,IF(K28=$G$9,"")))</f>
        <v>43863</v>
      </c>
      <c r="L30" s="3" t="s">
        <v>13</v>
      </c>
    </row>
    <row r="31" spans="1:12" ht="18" customHeight="1" thickTop="1" x14ac:dyDescent="0.15">
      <c r="A31" s="26">
        <f t="shared" si="6"/>
        <v>43864</v>
      </c>
      <c r="B31" s="145" t="s">
        <v>14</v>
      </c>
      <c r="C31" s="135"/>
      <c r="D31" s="136"/>
      <c r="E31" s="30"/>
      <c r="F31" s="200" t="s">
        <v>32</v>
      </c>
      <c r="G31" s="201"/>
      <c r="H31" s="201"/>
      <c r="I31" s="202"/>
      <c r="K31" s="5">
        <f>IF(K30=0,"",IF(K30&lt;$G$9,K30+1,IF(K30=$G$9,"")))</f>
        <v>43864</v>
      </c>
      <c r="L31" s="3" t="s">
        <v>14</v>
      </c>
    </row>
    <row r="32" spans="1:12" ht="18" customHeight="1" x14ac:dyDescent="0.15">
      <c r="A32" s="26">
        <f t="shared" si="6"/>
        <v>43865</v>
      </c>
      <c r="B32" s="145" t="s">
        <v>15</v>
      </c>
      <c r="C32" s="135"/>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Schedule'!$K$27</f>
        <v>43867</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Schedule'!$L$27</f>
        <v>43880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Schedule'!$B$27</f>
        <v>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35"/>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0</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Schedule'!$K$29</f>
        <v>43881</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Schedule'!$L$29</f>
        <v>43894</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Schedule'!$B$29</f>
        <v>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Schedule'!$K$30</f>
        <v>43895</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Schedule'!$L$30</f>
        <v>43912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Schedule'!$B$30</f>
        <v>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Schedule'!$K$32</f>
        <v>43913</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Schedule'!$L$32</f>
        <v>43926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Schedule'!$B$32</f>
        <v>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0</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Schedule'!$K$33</f>
        <v>43927</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Schedule'!$L$33</f>
        <v>43942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Schedule'!$B$33</f>
        <v>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0</v>
      </c>
      <c r="I30" s="31">
        <f>D21+D29+D37+I21+I29</f>
        <v>0</v>
      </c>
      <c r="K30" s="5">
        <f>IF(K28=0,"",IF(K28&lt;$G$9,K28+1,IF(K28=$G$9,"")))</f>
        <v>43940</v>
      </c>
      <c r="L30" s="3" t="s">
        <v>13</v>
      </c>
    </row>
    <row r="31" spans="1:12" ht="18" customHeight="1" thickTop="1" x14ac:dyDescent="0.15">
      <c r="A31" s="26">
        <f t="shared" si="6"/>
        <v>43941</v>
      </c>
      <c r="B31" s="145" t="s">
        <v>14</v>
      </c>
      <c r="C31" s="135"/>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Schedule'!$K$35</f>
        <v>43943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Schedule'!$L$35</f>
        <v>43957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Schedule'!$B$35</f>
        <v>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0</v>
      </c>
      <c r="I30" s="31">
        <f>D21+D29+D37+I21+I29</f>
        <v>0</v>
      </c>
      <c r="K30" s="5">
        <f>IF(K28=0,"",IF(K28&lt;$G$9,K28+1,IF(K28=$G$9,"")))</f>
        <v>43954</v>
      </c>
      <c r="L30" s="3" t="s">
        <v>13</v>
      </c>
    </row>
    <row r="31" spans="1:12" ht="18" customHeight="1" thickTop="1" x14ac:dyDescent="0.15">
      <c r="A31" s="26">
        <f t="shared" si="6"/>
        <v>43955</v>
      </c>
      <c r="B31" s="145" t="s">
        <v>14</v>
      </c>
      <c r="C31" s="135"/>
      <c r="D31" s="136"/>
      <c r="E31" s="30"/>
      <c r="F31" s="200" t="s">
        <v>32</v>
      </c>
      <c r="G31" s="201"/>
      <c r="H31" s="201"/>
      <c r="I31" s="202"/>
      <c r="K31" s="5">
        <f>IF(K30=0,"",IF(K30&lt;$G$9,K30+1,IF(K30=$G$9,"")))</f>
        <v>43955</v>
      </c>
      <c r="L31" s="3" t="s">
        <v>14</v>
      </c>
    </row>
    <row r="32" spans="1:12" ht="18" customHeight="1" x14ac:dyDescent="0.15">
      <c r="A32" s="26">
        <f t="shared" si="6"/>
        <v>43956</v>
      </c>
      <c r="B32" s="145" t="s">
        <v>15</v>
      </c>
      <c r="C32" s="170"/>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Schedule'!$K$36</f>
        <v>43958</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Schedule'!$L$36</f>
        <v>43970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Schedule'!$B$36</f>
        <v>10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Schedule'!$K$38</f>
        <v>43971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Schedule'!$L$38</f>
        <v>43986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Schedule'!$B$38</f>
        <v>11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Schedule'!$K$39</f>
        <v>43987</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Schedule'!$L$39</f>
        <v>44003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Schedule'!$B$39</f>
        <v>12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2">
        <v>904301118</v>
      </c>
      <c r="C8" s="192"/>
      <c r="D8" s="192"/>
      <c r="E8" s="4"/>
      <c r="F8" s="33" t="s">
        <v>4</v>
      </c>
      <c r="G8" s="194">
        <f>'Payroll Schedule'!$K$5</f>
        <v>43636</v>
      </c>
      <c r="H8" s="194"/>
      <c r="I8" s="194"/>
      <c r="J8" s="37"/>
      <c r="K8" s="12" t="str">
        <f>TEXT(G8,"dddd")</f>
        <v>Thursday</v>
      </c>
    </row>
    <row r="9" spans="1:12" ht="18" customHeight="1" thickBot="1" x14ac:dyDescent="0.2">
      <c r="A9" s="33" t="s">
        <v>5</v>
      </c>
      <c r="B9" s="193" t="s">
        <v>133</v>
      </c>
      <c r="C9" s="193"/>
      <c r="D9" s="193"/>
      <c r="E9" s="4"/>
      <c r="F9" s="33" t="s">
        <v>6</v>
      </c>
      <c r="G9" s="189">
        <f>'Payroll Schedule'!$L$5</f>
        <v>43648</v>
      </c>
      <c r="H9" s="189"/>
      <c r="I9" s="189"/>
      <c r="J9" s="38"/>
    </row>
    <row r="10" spans="1:12" ht="18" customHeight="1" thickBot="1" x14ac:dyDescent="0.2">
      <c r="A10" s="33" t="s">
        <v>7</v>
      </c>
      <c r="B10" s="193" t="s">
        <v>134</v>
      </c>
      <c r="C10" s="193"/>
      <c r="D10" s="193"/>
      <c r="E10" s="4"/>
      <c r="F10" s="33" t="s">
        <v>8</v>
      </c>
      <c r="G10" s="190">
        <f>'Payroll Schedule'!$B$5</f>
        <v>13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0" t="s">
        <v>32</v>
      </c>
      <c r="G31" s="181"/>
      <c r="H31" s="181"/>
      <c r="I31" s="182"/>
      <c r="K31" s="5">
        <f>IF(K30=0,"",IF(K30&lt;$G$9,K30+1,IF(K30=$G$9,"")))</f>
        <v>43647</v>
      </c>
      <c r="L31" s="3" t="s">
        <v>14</v>
      </c>
    </row>
    <row r="32" spans="1:12" ht="18" customHeight="1" x14ac:dyDescent="0.15">
      <c r="A32" s="26">
        <f t="shared" si="6"/>
        <v>43648</v>
      </c>
      <c r="B32" s="145" t="s">
        <v>15</v>
      </c>
      <c r="C32" s="135"/>
      <c r="D32" s="136"/>
      <c r="E32" s="131"/>
      <c r="F32" s="183"/>
      <c r="G32" s="184"/>
      <c r="H32" s="184"/>
      <c r="I32" s="185"/>
      <c r="K32" s="5">
        <f t="shared" ref="K32:K36" si="7">IF(K31=0,"",IF(K31&lt;$G$9,K31+1,IF(K31=$G$9,"")))</f>
        <v>43648</v>
      </c>
      <c r="L32" s="3" t="s">
        <v>15</v>
      </c>
    </row>
    <row r="33" spans="1:12" ht="18" customHeight="1" x14ac:dyDescent="0.15">
      <c r="A33" s="26" t="str">
        <f t="shared" si="6"/>
        <v/>
      </c>
      <c r="B33" s="145" t="s">
        <v>16</v>
      </c>
      <c r="C33" s="136"/>
      <c r="D33" s="136"/>
      <c r="E33" s="131"/>
      <c r="F33" s="183"/>
      <c r="G33" s="184"/>
      <c r="H33" s="184"/>
      <c r="I33" s="185"/>
      <c r="K33" s="5" t="str">
        <f t="shared" si="7"/>
        <v/>
      </c>
      <c r="L33" s="3" t="s">
        <v>16</v>
      </c>
    </row>
    <row r="34" spans="1:12" ht="18" customHeight="1" x14ac:dyDescent="0.15">
      <c r="A34" s="26" t="b">
        <f t="shared" si="6"/>
        <v>0</v>
      </c>
      <c r="B34" s="145" t="s">
        <v>17</v>
      </c>
      <c r="C34" s="136"/>
      <c r="D34" s="136"/>
      <c r="E34" s="131"/>
      <c r="F34" s="183"/>
      <c r="G34" s="184"/>
      <c r="H34" s="184"/>
      <c r="I34" s="185"/>
      <c r="K34" s="5" t="b">
        <f t="shared" si="7"/>
        <v>0</v>
      </c>
      <c r="L34" s="3" t="s">
        <v>17</v>
      </c>
    </row>
    <row r="35" spans="1:12" ht="18" customHeight="1" x14ac:dyDescent="0.15">
      <c r="A35" s="26" t="b">
        <f t="shared" si="6"/>
        <v>0</v>
      </c>
      <c r="B35" s="145" t="s">
        <v>18</v>
      </c>
      <c r="C35" s="136"/>
      <c r="D35" s="136"/>
      <c r="E35" s="131"/>
      <c r="F35" s="183"/>
      <c r="G35" s="184"/>
      <c r="H35" s="184"/>
      <c r="I35" s="185"/>
      <c r="K35" s="5" t="b">
        <f t="shared" si="7"/>
        <v>0</v>
      </c>
      <c r="L35" s="3" t="s">
        <v>18</v>
      </c>
    </row>
    <row r="36" spans="1:12" ht="18" customHeight="1" thickBot="1" x14ac:dyDescent="0.2">
      <c r="A36" s="27" t="b">
        <f t="shared" si="6"/>
        <v>0</v>
      </c>
      <c r="B36" s="146" t="s">
        <v>19</v>
      </c>
      <c r="C36" s="139"/>
      <c r="D36" s="139"/>
      <c r="E36" s="131"/>
      <c r="F36" s="183"/>
      <c r="G36" s="184"/>
      <c r="H36" s="184"/>
      <c r="I36" s="185"/>
      <c r="K36" s="5" t="b">
        <f t="shared" si="7"/>
        <v>0</v>
      </c>
      <c r="L36" s="3" t="s">
        <v>19</v>
      </c>
    </row>
    <row r="37" spans="1:12" ht="18" customHeight="1" thickTop="1" thickBot="1" x14ac:dyDescent="0.2">
      <c r="A37" s="148" t="s">
        <v>22</v>
      </c>
      <c r="B37" s="149"/>
      <c r="C37" s="142">
        <f>SUM(C30:C36)</f>
        <v>0</v>
      </c>
      <c r="D37" s="142">
        <f>IF(C37&gt;40,C37-40,0)</f>
        <v>0</v>
      </c>
      <c r="E37" s="150"/>
      <c r="F37" s="186"/>
      <c r="G37" s="187"/>
      <c r="H37" s="187"/>
      <c r="I37" s="18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39:B39"/>
    <mergeCell ref="A40:B40"/>
    <mergeCell ref="F39:G39"/>
    <mergeCell ref="F40:G40"/>
    <mergeCell ref="F42:I42"/>
    <mergeCell ref="A42:D42"/>
    <mergeCell ref="A1:I1"/>
    <mergeCell ref="A2:I2"/>
    <mergeCell ref="A4:I7"/>
    <mergeCell ref="F31:I37"/>
    <mergeCell ref="G9:I9"/>
    <mergeCell ref="G10:I10"/>
    <mergeCell ref="A13:B13"/>
    <mergeCell ref="B8:D8"/>
    <mergeCell ref="B9:D9"/>
    <mergeCell ref="B10:D10"/>
    <mergeCell ref="G8:I8"/>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Schedule'!$K$6</f>
        <v>43649</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Schedule'!$L$6</f>
        <v>43668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Schedule'!$B$6</f>
        <v>14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95"/>
      <c r="B39" s="195"/>
      <c r="C39" s="34"/>
      <c r="D39" s="35"/>
      <c r="E39" s="34"/>
      <c r="F39" s="195"/>
      <c r="G39" s="195"/>
      <c r="H39" s="34"/>
      <c r="I39" s="35"/>
      <c r="K39" s="5">
        <f>IF(K38=0,"",IF(K38&lt;$G$9,K38+1,IF(K38=$G$9,"")))</f>
        <v>43668</v>
      </c>
      <c r="L39" s="3" t="s">
        <v>14</v>
      </c>
    </row>
    <row r="40" spans="1:12" x14ac:dyDescent="0.15">
      <c r="A40" s="196" t="s">
        <v>30</v>
      </c>
      <c r="B40" s="196"/>
      <c r="C40" s="34"/>
      <c r="D40" s="36" t="s">
        <v>25</v>
      </c>
      <c r="E40" s="34"/>
      <c r="F40" s="196" t="s">
        <v>31</v>
      </c>
      <c r="G40" s="196"/>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Schedule'!$K$8</f>
        <v>43669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Schedule'!$L$8</f>
        <v>43683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Schedule'!$B$8</f>
        <v>15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Schedule'!$K$9</f>
        <v>43684</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Schedule'!$L$9</f>
        <v>43698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Schedule'!$B$9</f>
        <v>16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Schedule'!$K$11</f>
        <v>43699</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Schedule'!$L$11</f>
        <v>43712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Schedule'!$B$11</f>
        <v>17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Schedule'!$K$12</f>
        <v>43713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Schedule'!$L$12</f>
        <v>43727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Schedule'!$B$12</f>
        <v>18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Schedule'!$K$14</f>
        <v>43728</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Schedule'!$L$14</f>
        <v>43741</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Schedule'!$B$14</f>
        <v>19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2020-01-23T22:13:08Z</dcterms:modified>
</cp:coreProperties>
</file>