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cRae\Source\bundle-optimization-new\src\"/>
    </mc:Choice>
  </mc:AlternateContent>
  <xr:revisionPtr revIDLastSave="0" documentId="13_ncr:1_{0551F8E2-BFAF-4228-AFAB-40F95030D67A}" xr6:coauthVersionLast="47" xr6:coauthVersionMax="47" xr10:uidLastSave="{00000000-0000-0000-0000-000000000000}"/>
  <bookViews>
    <workbookView xWindow="-28920" yWindow="-45" windowWidth="29040" windowHeight="15720" xr2:uid="{00000000-000D-0000-FFFF-FFFF00000000}"/>
  </bookViews>
  <sheets>
    <sheet name="Packaging_Data" sheetId="5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3" i="5" l="1"/>
  <c r="C13" i="5"/>
  <c r="D13" i="5"/>
  <c r="C5" i="5"/>
  <c r="D5" i="5"/>
  <c r="C6" i="5"/>
  <c r="D6" i="5"/>
  <c r="C7" i="5"/>
  <c r="D7" i="5"/>
  <c r="C8" i="5"/>
  <c r="D8" i="5"/>
  <c r="C9" i="5"/>
  <c r="D9" i="5"/>
  <c r="C10" i="5"/>
  <c r="D10" i="5"/>
  <c r="C11" i="5"/>
  <c r="D11" i="5"/>
  <c r="C12" i="5"/>
  <c r="D12" i="5"/>
  <c r="K2" i="5"/>
  <c r="K5" i="5"/>
  <c r="K6" i="5"/>
  <c r="K7" i="5"/>
  <c r="K8" i="5"/>
  <c r="K9" i="5"/>
  <c r="K10" i="5"/>
  <c r="K11" i="5"/>
  <c r="K12" i="5"/>
  <c r="K4" i="5"/>
  <c r="K3" i="5"/>
  <c r="H3" i="5"/>
  <c r="H4" i="5"/>
  <c r="H5" i="5"/>
  <c r="H6" i="5"/>
  <c r="H7" i="5"/>
  <c r="H8" i="5"/>
  <c r="H9" i="5"/>
  <c r="H10" i="5"/>
  <c r="H11" i="5"/>
  <c r="H12" i="5"/>
  <c r="H2" i="5"/>
  <c r="I12" i="5"/>
  <c r="I11" i="5"/>
  <c r="I10" i="5"/>
  <c r="I9" i="5"/>
  <c r="I8" i="5"/>
  <c r="I7" i="5"/>
  <c r="F6" i="5"/>
  <c r="I6" i="5" s="1"/>
  <c r="F5" i="5"/>
  <c r="I5" i="5" s="1"/>
  <c r="I4" i="5"/>
  <c r="I3" i="5"/>
  <c r="I2" i="5"/>
</calcChain>
</file>

<file path=xl/sharedStrings.xml><?xml version="1.0" encoding="utf-8"?>
<sst xmlns="http://schemas.openxmlformats.org/spreadsheetml/2006/main" count="35" uniqueCount="35">
  <si>
    <t>Width (mm)</t>
  </si>
  <si>
    <t>Height (mm)</t>
  </si>
  <si>
    <t>PID</t>
  </si>
  <si>
    <t>Pack_Angle</t>
  </si>
  <si>
    <t>PRINTED ANGLEBOARD</t>
  </si>
  <si>
    <t>Pack_44Filler</t>
  </si>
  <si>
    <t>4"x4" FILLER BOX</t>
  </si>
  <si>
    <t>Pack_62Filler</t>
  </si>
  <si>
    <t>6"x2" FILLER BOX</t>
  </si>
  <si>
    <t>Pack_1x4x19_Dun</t>
  </si>
  <si>
    <t>1" X 4" X 19" DUNNAGE</t>
  </si>
  <si>
    <t>2" X 3" X 19" DUNNAGE</t>
  </si>
  <si>
    <t>Pack_2x3x19_Dun</t>
  </si>
  <si>
    <t>COMMON LUMBER - 1" X 4" X 12'</t>
  </si>
  <si>
    <t>Pack_Pad_8</t>
  </si>
  <si>
    <t>PAD - 8-1/2" X 144" DW ECT #3 WHITE</t>
  </si>
  <si>
    <t>Pack_Pad_10</t>
  </si>
  <si>
    <t>PAD - 10" X 144" DW ECT #3 WHITE</t>
  </si>
  <si>
    <t>Pack_Pad_13</t>
  </si>
  <si>
    <t>PAD - 13" X 144" DW ECT #3 WHITE</t>
  </si>
  <si>
    <t>Pack_Pad_19</t>
  </si>
  <si>
    <t>PAD - 19" X 144" DW ECT #3 WHITE</t>
  </si>
  <si>
    <t>Pack_Sub_Bndl_Wrp</t>
  </si>
  <si>
    <t>Sub-Bundle Wrap - Crepe Paper/Stretch Film</t>
  </si>
  <si>
    <t>Pack_Mst_Bndl_Wrp</t>
  </si>
  <si>
    <t>Master Bundle - Stretch Wrap</t>
  </si>
  <si>
    <t>Per Pcs Weight (Kg)</t>
  </si>
  <si>
    <t>3680mm Qty</t>
  </si>
  <si>
    <t>3680mm Weight (kg)</t>
  </si>
  <si>
    <t>3680mm Length (mm)</t>
  </si>
  <si>
    <t>7340mm Length (mm)</t>
  </si>
  <si>
    <t>7340mm Qty</t>
  </si>
  <si>
    <t>7340mm Weight (kg)</t>
  </si>
  <si>
    <t>Description</t>
  </si>
  <si>
    <t>Pack_Lumber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</si>
</sst>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165" fontId="0" fillId="3" borderId="1" xfId="0" applyNumberFormat="1" applyFill="1" applyBorder="1"/>
    <xf numFmtId="0" fontId="1" fillId="4" borderId="1" xfId="0" applyFont="1" applyFill="1" applyBorder="1" applyAlignment="1">
      <alignment horizontal="center" vertical="center" wrapText="1"/>
    </xf>
    <xf numFmtId="0" fontId="0" fillId="4" borderId="1" xfId="0" applyFill="1" applyBorder="1"/>
    <xf numFmtId="164" fontId="0" fillId="4" borderId="1" xfId="0" applyNumberFormat="1" applyFill="1" applyBorder="1"/>
    <xf numFmtId="0" fontId="1" fillId="3" borderId="1" xfId="0" applyFont="1" applyFill="1" applyBorder="1" applyAlignment="1">
      <alignment horizontal="center" vertical="center" wrapText="1"/>
    </xf>
    <xf numFmtId="165" fontId="0" fillId="4" borderId="1" xfId="0" applyNumberFormat="1" applyFill="1" applyBorder="1"/>
    <xf numFmtId="0" fontId="1" fillId="5" borderId="1" xfId="0" applyFont="1" applyFill="1" applyBorder="1" applyAlignment="1">
      <alignment horizontal="center" vertical="center" wrapText="1"/>
    </xf>
    <xf numFmtId="0" fontId="0" fillId="5" borderId="1" xfId="0" applyFill="1" applyBorder="1"/>
    <xf numFmtId="165" fontId="0" fillId="5" borderId="1" xfId="0" applyNumberFormat="1" applyFill="1" applyBorder="1"/>
    <xf numFmtId="165" fontId="0" fillId="0" borderId="0" xfId="0" applyNumberFormat="1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309CC2-F3F3-4973-9425-8E6C8C837E9F}">
  <sheetPr codeName="Sheet3">
    <tabColor theme="0"/>
  </sheetPr>
  <dimension ref="A1:L16"/>
  <sheetViews>
    <sheetView tabSelected="1" workbookViewId="0">
      <selection activeCell="F17" sqref="F17"/>
    </sheetView>
  </sheetViews>
  <sheetFormatPr defaultRowHeight="15" x14ac:dyDescent="0.25"/>
  <cols>
    <col min="1" max="1" width="19.28515625" bestFit="1" customWidth="1"/>
    <col min="2" max="2" width="36" bestFit="1" customWidth="1"/>
    <col min="3" max="3" width="13.28515625" customWidth="1"/>
    <col min="4" max="4" width="12.85546875" customWidth="1"/>
    <col min="5" max="5" width="20.5703125" customWidth="1"/>
    <col min="6" max="6" width="20.85546875" customWidth="1"/>
    <col min="7" max="7" width="12.85546875" bestFit="1" customWidth="1"/>
    <col min="8" max="8" width="20.85546875" customWidth="1"/>
    <col min="9" max="9" width="20" customWidth="1"/>
    <col min="10" max="10" width="12.85546875" bestFit="1" customWidth="1"/>
    <col min="11" max="11" width="20" customWidth="1"/>
  </cols>
  <sheetData>
    <row r="1" spans="1:12" ht="45" x14ac:dyDescent="0.25">
      <c r="A1" s="13" t="s">
        <v>2</v>
      </c>
      <c r="B1" s="13" t="s">
        <v>33</v>
      </c>
      <c r="C1" s="4" t="s">
        <v>0</v>
      </c>
      <c r="D1" s="4" t="s">
        <v>1</v>
      </c>
      <c r="E1" s="4" t="s">
        <v>26</v>
      </c>
      <c r="F1" s="7" t="s">
        <v>29</v>
      </c>
      <c r="G1" s="7" t="s">
        <v>27</v>
      </c>
      <c r="H1" s="7" t="s">
        <v>28</v>
      </c>
      <c r="I1" s="9" t="s">
        <v>30</v>
      </c>
      <c r="J1" s="9" t="s">
        <v>31</v>
      </c>
      <c r="K1" s="9" t="s">
        <v>32</v>
      </c>
      <c r="L1" s="14"/>
    </row>
    <row r="2" spans="1:12" x14ac:dyDescent="0.25">
      <c r="A2" s="1" t="s">
        <v>3</v>
      </c>
      <c r="B2" s="1" t="s">
        <v>4</v>
      </c>
      <c r="C2" s="5">
        <v>75</v>
      </c>
      <c r="D2" s="5">
        <v>75</v>
      </c>
      <c r="E2" s="8">
        <v>1.3605442176870748</v>
      </c>
      <c r="F2" s="2">
        <v>3660</v>
      </c>
      <c r="G2" s="2">
        <v>4</v>
      </c>
      <c r="H2" s="3">
        <f>E2*G2</f>
        <v>5.4421768707482991</v>
      </c>
      <c r="I2" s="10">
        <f t="shared" ref="I2:I12" si="0">F2*2</f>
        <v>7320</v>
      </c>
      <c r="J2" s="10">
        <v>8</v>
      </c>
      <c r="K2" s="11">
        <f>J2*E2</f>
        <v>10.884353741496598</v>
      </c>
      <c r="L2" s="14"/>
    </row>
    <row r="3" spans="1:12" x14ac:dyDescent="0.25">
      <c r="A3" s="1" t="s">
        <v>5</v>
      </c>
      <c r="B3" s="1" t="s">
        <v>6</v>
      </c>
      <c r="C3" s="5">
        <v>100</v>
      </c>
      <c r="D3" s="5">
        <v>100</v>
      </c>
      <c r="E3" s="8">
        <v>1.8095238095238095</v>
      </c>
      <c r="F3" s="2">
        <v>3660</v>
      </c>
      <c r="G3" s="2">
        <v>1</v>
      </c>
      <c r="H3" s="3">
        <f>E3*G3</f>
        <v>1.8095238095238095</v>
      </c>
      <c r="I3" s="10">
        <f t="shared" si="0"/>
        <v>7320</v>
      </c>
      <c r="J3" s="10">
        <v>2</v>
      </c>
      <c r="K3" s="11">
        <f>J3*E3</f>
        <v>3.6190476190476191</v>
      </c>
      <c r="L3" s="14"/>
    </row>
    <row r="4" spans="1:12" x14ac:dyDescent="0.25">
      <c r="A4" s="1" t="s">
        <v>7</v>
      </c>
      <c r="B4" s="1" t="s">
        <v>8</v>
      </c>
      <c r="C4" s="5">
        <v>150</v>
      </c>
      <c r="D4" s="5">
        <v>50</v>
      </c>
      <c r="E4" s="8">
        <v>2.2675736961451247</v>
      </c>
      <c r="F4" s="2">
        <v>3660</v>
      </c>
      <c r="G4" s="2">
        <v>1</v>
      </c>
      <c r="H4" s="3">
        <f>E4*G4</f>
        <v>2.2675736961451247</v>
      </c>
      <c r="I4" s="10">
        <f t="shared" si="0"/>
        <v>7320</v>
      </c>
      <c r="J4" s="10">
        <v>2</v>
      </c>
      <c r="K4" s="11">
        <f>J4*E4</f>
        <v>4.5351473922902494</v>
      </c>
      <c r="L4" s="14"/>
    </row>
    <row r="5" spans="1:12" x14ac:dyDescent="0.25">
      <c r="A5" s="1" t="s">
        <v>9</v>
      </c>
      <c r="B5" s="1" t="s">
        <v>10</v>
      </c>
      <c r="C5" s="5">
        <f>1*25.4</f>
        <v>25.4</v>
      </c>
      <c r="D5" s="5">
        <f>4*25.4</f>
        <v>101.6</v>
      </c>
      <c r="E5" s="8">
        <v>0.49886621315192747</v>
      </c>
      <c r="F5" s="2">
        <f>19*25.4</f>
        <v>482.59999999999997</v>
      </c>
      <c r="G5" s="2">
        <v>2</v>
      </c>
      <c r="H5" s="3">
        <f>E5*G5</f>
        <v>0.99773242630385495</v>
      </c>
      <c r="I5" s="10">
        <f t="shared" si="0"/>
        <v>965.19999999999993</v>
      </c>
      <c r="J5" s="10">
        <v>4</v>
      </c>
      <c r="K5" s="11">
        <f>J5*E5</f>
        <v>1.9954648526077099</v>
      </c>
      <c r="L5" s="14"/>
    </row>
    <row r="6" spans="1:12" x14ac:dyDescent="0.25">
      <c r="A6" s="1" t="s">
        <v>12</v>
      </c>
      <c r="B6" s="1" t="s">
        <v>11</v>
      </c>
      <c r="C6" s="5">
        <f>2*25.4</f>
        <v>50.8</v>
      </c>
      <c r="D6" s="5">
        <f>3*25.4</f>
        <v>76.199999999999989</v>
      </c>
      <c r="E6" s="8">
        <v>0.89795918367346939</v>
      </c>
      <c r="F6" s="2">
        <f>19*25.4</f>
        <v>482.59999999999997</v>
      </c>
      <c r="G6" s="2">
        <v>2</v>
      </c>
      <c r="H6" s="3">
        <f>E6*G6</f>
        <v>1.7959183673469388</v>
      </c>
      <c r="I6" s="10">
        <f t="shared" si="0"/>
        <v>965.19999999999993</v>
      </c>
      <c r="J6" s="10">
        <v>4</v>
      </c>
      <c r="K6" s="11">
        <f>J6*E6</f>
        <v>3.5918367346938775</v>
      </c>
      <c r="L6" s="14"/>
    </row>
    <row r="7" spans="1:12" x14ac:dyDescent="0.25">
      <c r="A7" s="1" t="s">
        <v>34</v>
      </c>
      <c r="B7" s="1" t="s">
        <v>13</v>
      </c>
      <c r="C7" s="5">
        <f>1*25.4</f>
        <v>25.4</v>
      </c>
      <c r="D7" s="5">
        <f>3*25.4</f>
        <v>76.199999999999989</v>
      </c>
      <c r="E7" s="8">
        <v>2.7210884353741496</v>
      </c>
      <c r="F7" s="2">
        <v>3660</v>
      </c>
      <c r="G7" s="2">
        <v>1</v>
      </c>
      <c r="H7" s="3">
        <f>E7*G7</f>
        <v>2.7210884353741496</v>
      </c>
      <c r="I7" s="10">
        <f t="shared" si="0"/>
        <v>7320</v>
      </c>
      <c r="J7" s="10">
        <v>2</v>
      </c>
      <c r="K7" s="11">
        <f>J7*E7</f>
        <v>5.4421768707482991</v>
      </c>
      <c r="L7" s="14"/>
    </row>
    <row r="8" spans="1:12" x14ac:dyDescent="0.25">
      <c r="A8" s="1" t="s">
        <v>14</v>
      </c>
      <c r="B8" s="1" t="s">
        <v>15</v>
      </c>
      <c r="C8" s="5">
        <f>8.5*25.4</f>
        <v>215.89999999999998</v>
      </c>
      <c r="D8" s="6">
        <f>0.125*25.4</f>
        <v>3.1749999999999998</v>
      </c>
      <c r="E8" s="8">
        <v>0.44897959183673469</v>
      </c>
      <c r="F8" s="2">
        <v>3660</v>
      </c>
      <c r="G8" s="2">
        <v>2</v>
      </c>
      <c r="H8" s="3">
        <f>E8*G8</f>
        <v>0.89795918367346939</v>
      </c>
      <c r="I8" s="10">
        <f t="shared" si="0"/>
        <v>7320</v>
      </c>
      <c r="J8" s="10">
        <v>4</v>
      </c>
      <c r="K8" s="11">
        <f>J8*E8</f>
        <v>1.7959183673469388</v>
      </c>
      <c r="L8" s="14"/>
    </row>
    <row r="9" spans="1:12" x14ac:dyDescent="0.25">
      <c r="A9" s="1" t="s">
        <v>16</v>
      </c>
      <c r="B9" s="1" t="s">
        <v>17</v>
      </c>
      <c r="C9" s="5">
        <f>10*25.4</f>
        <v>254</v>
      </c>
      <c r="D9" s="6">
        <f t="shared" ref="D9:D13" si="1">0.125*25.4</f>
        <v>3.1749999999999998</v>
      </c>
      <c r="E9" s="8">
        <v>0.99773242630385495</v>
      </c>
      <c r="F9" s="2">
        <v>3660</v>
      </c>
      <c r="G9" s="2">
        <v>2</v>
      </c>
      <c r="H9" s="3">
        <f>E9*G9</f>
        <v>1.9954648526077099</v>
      </c>
      <c r="I9" s="10">
        <f t="shared" si="0"/>
        <v>7320</v>
      </c>
      <c r="J9" s="10">
        <v>4</v>
      </c>
      <c r="K9" s="11">
        <f>J9*E9</f>
        <v>3.9909297052154198</v>
      </c>
      <c r="L9" s="14"/>
    </row>
    <row r="10" spans="1:12" x14ac:dyDescent="0.25">
      <c r="A10" s="1" t="s">
        <v>18</v>
      </c>
      <c r="B10" s="1" t="s">
        <v>19</v>
      </c>
      <c r="C10" s="5">
        <f>13*25.4</f>
        <v>330.2</v>
      </c>
      <c r="D10" s="6">
        <f t="shared" si="1"/>
        <v>3.1749999999999998</v>
      </c>
      <c r="E10" s="8">
        <v>0.99773242630385495</v>
      </c>
      <c r="F10" s="2">
        <v>3660</v>
      </c>
      <c r="G10" s="2">
        <v>2</v>
      </c>
      <c r="H10" s="3">
        <f>E10*G10</f>
        <v>1.9954648526077099</v>
      </c>
      <c r="I10" s="10">
        <f t="shared" si="0"/>
        <v>7320</v>
      </c>
      <c r="J10" s="10">
        <v>4</v>
      </c>
      <c r="K10" s="11">
        <f>J10*E10</f>
        <v>3.9909297052154198</v>
      </c>
      <c r="L10" s="14"/>
    </row>
    <row r="11" spans="1:12" x14ac:dyDescent="0.25">
      <c r="A11" s="1" t="s">
        <v>20</v>
      </c>
      <c r="B11" s="1" t="s">
        <v>21</v>
      </c>
      <c r="C11" s="5">
        <f>19*25.4</f>
        <v>482.59999999999997</v>
      </c>
      <c r="D11" s="6">
        <f t="shared" si="1"/>
        <v>3.1749999999999998</v>
      </c>
      <c r="E11" s="8">
        <v>1.3605442176870748</v>
      </c>
      <c r="F11" s="2">
        <v>3660</v>
      </c>
      <c r="G11" s="2">
        <v>2</v>
      </c>
      <c r="H11" s="3">
        <f>E11*G11</f>
        <v>2.7210884353741496</v>
      </c>
      <c r="I11" s="10">
        <f t="shared" si="0"/>
        <v>7320</v>
      </c>
      <c r="J11" s="10">
        <v>4</v>
      </c>
      <c r="K11" s="11">
        <f>J11*E11</f>
        <v>5.4421768707482991</v>
      </c>
      <c r="L11" s="14"/>
    </row>
    <row r="12" spans="1:12" x14ac:dyDescent="0.25">
      <c r="A12" s="1" t="s">
        <v>22</v>
      </c>
      <c r="B12" s="1" t="s">
        <v>23</v>
      </c>
      <c r="C12" s="5">
        <f>19*25.4</f>
        <v>482.59999999999997</v>
      </c>
      <c r="D12" s="6">
        <f t="shared" si="1"/>
        <v>3.1749999999999998</v>
      </c>
      <c r="E12" s="8">
        <v>1.1337868480725624</v>
      </c>
      <c r="F12" s="2">
        <v>3660</v>
      </c>
      <c r="G12" s="2">
        <v>2</v>
      </c>
      <c r="H12" s="3">
        <f>E12*G12</f>
        <v>2.2675736961451247</v>
      </c>
      <c r="I12" s="10">
        <f>F12*2</f>
        <v>7320</v>
      </c>
      <c r="J12" s="10">
        <v>4</v>
      </c>
      <c r="K12" s="11">
        <f>J12*E12</f>
        <v>4.5351473922902494</v>
      </c>
      <c r="L12" s="14"/>
    </row>
    <row r="13" spans="1:12" x14ac:dyDescent="0.25">
      <c r="A13" s="1" t="s">
        <v>24</v>
      </c>
      <c r="B13" s="1" t="s">
        <v>25</v>
      </c>
      <c r="C13" s="5">
        <f>19*25.4</f>
        <v>482.59999999999997</v>
      </c>
      <c r="D13" s="6">
        <f t="shared" si="1"/>
        <v>3.1749999999999998</v>
      </c>
      <c r="E13" s="8">
        <v>0.68027210884353739</v>
      </c>
      <c r="F13" s="2">
        <v>3660</v>
      </c>
      <c r="G13" s="2">
        <v>2</v>
      </c>
      <c r="H13" s="3">
        <v>0.5</v>
      </c>
      <c r="I13" s="10">
        <f>F13*2</f>
        <v>7320</v>
      </c>
      <c r="J13" s="10">
        <v>4</v>
      </c>
      <c r="K13" s="10">
        <v>1</v>
      </c>
      <c r="L13" s="14"/>
    </row>
    <row r="16" spans="1:12" x14ac:dyDescent="0.25">
      <c r="H16" s="12"/>
      <c r="I16" s="12"/>
      <c r="J16" s="12"/>
      <c r="K16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Packaging_Data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Braedon McRae</cp:lastModifiedBy>
  <dcterms:created xsi:type="dcterms:W3CDTF">2025-06-17T14:21:53Z</dcterms:created>
  <dcterms:modified xsi:type="dcterms:W3CDTF">2025-08-06T08:16:21Z</dcterms:modified>
</cp:coreProperties>
</file>