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QUES\Documents\GitHub\feup-cpar\proj2\Report\"/>
    </mc:Choice>
  </mc:AlternateContent>
  <bookViews>
    <workbookView xWindow="0" yWindow="0" windowWidth="23970" windowHeight="9480" activeTab="6"/>
  </bookViews>
  <sheets>
    <sheet name="Validation" sheetId="7" r:id="rId1"/>
    <sheet name="Speedup" sheetId="3" r:id="rId2"/>
    <sheet name="OMP_1T" sheetId="1" r:id="rId3"/>
    <sheet name="OMP_2T" sheetId="4" r:id="rId4"/>
    <sheet name="OMP_3T" sheetId="5" r:id="rId5"/>
    <sheet name="OMP_4T" sheetId="6" r:id="rId6"/>
    <sheet name="Sequential" sheetId="2" r:id="rId7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5" i="3" l="1"/>
  <c r="G64" i="3"/>
  <c r="F64" i="3"/>
  <c r="G63" i="3"/>
  <c r="F63" i="3"/>
  <c r="E63" i="3"/>
  <c r="G62" i="3"/>
  <c r="F62" i="3"/>
  <c r="C65" i="3" s="1"/>
  <c r="E62" i="3"/>
  <c r="D62" i="3"/>
  <c r="D17" i="3"/>
  <c r="E17" i="3"/>
  <c r="F17" i="3"/>
  <c r="G17" i="3"/>
  <c r="C17" i="3"/>
  <c r="C16" i="3"/>
  <c r="C58" i="3"/>
  <c r="C66" i="3"/>
  <c r="D66" i="3"/>
  <c r="F66" i="3"/>
  <c r="D65" i="3"/>
  <c r="E66" i="3"/>
  <c r="E65" i="3"/>
  <c r="C64" i="3"/>
  <c r="D64" i="3"/>
  <c r="C63" i="3"/>
  <c r="D57" i="3"/>
  <c r="D58" i="3"/>
  <c r="D56" i="3"/>
  <c r="C57" i="3"/>
  <c r="C56" i="3"/>
  <c r="C55" i="3"/>
  <c r="E57" i="3"/>
  <c r="E58" i="3"/>
  <c r="F58" i="3"/>
  <c r="G57" i="3"/>
  <c r="G56" i="3"/>
  <c r="F56" i="3"/>
  <c r="G55" i="3"/>
  <c r="F55" i="3"/>
  <c r="E55" i="3"/>
  <c r="G54" i="3"/>
  <c r="F54" i="3"/>
  <c r="E54" i="3"/>
  <c r="D54" i="3"/>
  <c r="G44" i="3"/>
  <c r="D44" i="3"/>
  <c r="E44" i="3"/>
  <c r="F44" i="3"/>
  <c r="C44" i="3"/>
  <c r="D43" i="3"/>
  <c r="E43" i="3"/>
  <c r="F43" i="3"/>
  <c r="G43" i="3"/>
  <c r="C43" i="3"/>
  <c r="D50" i="3"/>
  <c r="E50" i="3"/>
  <c r="F50" i="3"/>
  <c r="G50" i="3"/>
  <c r="C50" i="3"/>
  <c r="D49" i="3"/>
  <c r="E49" i="3"/>
  <c r="F49" i="3"/>
  <c r="G49" i="3"/>
  <c r="C49" i="3"/>
  <c r="D48" i="3"/>
  <c r="E48" i="3"/>
  <c r="F48" i="3"/>
  <c r="G48" i="3"/>
  <c r="C48" i="3"/>
  <c r="D47" i="3"/>
  <c r="E47" i="3"/>
  <c r="F47" i="3"/>
  <c r="G47" i="3"/>
  <c r="C47" i="3"/>
  <c r="D45" i="3"/>
  <c r="E45" i="3"/>
  <c r="F45" i="3"/>
  <c r="G45" i="3"/>
  <c r="D46" i="3"/>
  <c r="E46" i="3"/>
  <c r="F46" i="3"/>
  <c r="G46" i="3"/>
  <c r="C46" i="3"/>
  <c r="C45" i="3"/>
  <c r="I48" i="3"/>
  <c r="I47" i="3"/>
  <c r="H47" i="3"/>
  <c r="I46" i="3"/>
  <c r="H46" i="3"/>
  <c r="D37" i="3"/>
  <c r="E37" i="3"/>
  <c r="F37" i="3"/>
  <c r="G37" i="3"/>
  <c r="I37" i="3" s="1"/>
  <c r="D36" i="3"/>
  <c r="E36" i="3"/>
  <c r="F36" i="3"/>
  <c r="G36" i="3"/>
  <c r="D35" i="3"/>
  <c r="E35" i="3"/>
  <c r="F35" i="3"/>
  <c r="G35" i="3"/>
  <c r="I35" i="3" s="1"/>
  <c r="D34" i="3"/>
  <c r="E34" i="3"/>
  <c r="F34" i="3"/>
  <c r="G34" i="3"/>
  <c r="D33" i="3"/>
  <c r="E33" i="3"/>
  <c r="F33" i="3"/>
  <c r="G33" i="3"/>
  <c r="C33" i="3"/>
  <c r="G32" i="3"/>
  <c r="F32" i="3"/>
  <c r="D32" i="3"/>
  <c r="E32" i="3"/>
  <c r="C32" i="3"/>
  <c r="C37" i="3"/>
  <c r="C36" i="3"/>
  <c r="I36" i="3" s="1"/>
  <c r="C35" i="3"/>
  <c r="C34" i="3"/>
  <c r="H36" i="3"/>
  <c r="D26" i="3"/>
  <c r="E26" i="3"/>
  <c r="F26" i="3"/>
  <c r="C26" i="3"/>
  <c r="D25" i="3"/>
  <c r="E25" i="3"/>
  <c r="F25" i="3"/>
  <c r="G25" i="3"/>
  <c r="C25" i="3"/>
  <c r="D24" i="3"/>
  <c r="E24" i="3"/>
  <c r="F24" i="3"/>
  <c r="G24" i="3"/>
  <c r="C24" i="3"/>
  <c r="G23" i="3"/>
  <c r="D23" i="3"/>
  <c r="E23" i="3"/>
  <c r="F23" i="3"/>
  <c r="C23" i="3"/>
  <c r="I26" i="3"/>
  <c r="G26" i="3"/>
  <c r="H26" i="3"/>
  <c r="D16" i="3"/>
  <c r="E16" i="3"/>
  <c r="F16" i="3"/>
  <c r="G16" i="3"/>
  <c r="C35" i="1"/>
  <c r="D35" i="1"/>
  <c r="E35" i="1"/>
  <c r="F35" i="1"/>
  <c r="G35" i="1"/>
  <c r="D34" i="1"/>
  <c r="E34" i="1"/>
  <c r="F34" i="1"/>
  <c r="G34" i="1"/>
  <c r="C34" i="4"/>
  <c r="D34" i="4"/>
  <c r="E34" i="4"/>
  <c r="F34" i="4"/>
  <c r="G34" i="4"/>
  <c r="C35" i="4"/>
  <c r="D35" i="4"/>
  <c r="E35" i="4"/>
  <c r="D30" i="4"/>
  <c r="E29" i="4"/>
  <c r="F28" i="4"/>
  <c r="G12" i="4"/>
  <c r="G30" i="4" s="1"/>
  <c r="F12" i="4"/>
  <c r="F30" i="4" s="1"/>
  <c r="E12" i="4"/>
  <c r="E30" i="4" s="1"/>
  <c r="D12" i="4"/>
  <c r="C12" i="4"/>
  <c r="C30" i="4" s="1"/>
  <c r="G11" i="4"/>
  <c r="G29" i="4" s="1"/>
  <c r="F11" i="4"/>
  <c r="F29" i="4" s="1"/>
  <c r="E11" i="4"/>
  <c r="D11" i="4"/>
  <c r="D29" i="4" s="1"/>
  <c r="C11" i="4"/>
  <c r="C29" i="4" s="1"/>
  <c r="G10" i="4"/>
  <c r="G28" i="4" s="1"/>
  <c r="F10" i="4"/>
  <c r="E10" i="4"/>
  <c r="E28" i="4" s="1"/>
  <c r="D10" i="4"/>
  <c r="D28" i="4" s="1"/>
  <c r="C10" i="4"/>
  <c r="C28" i="4" s="1"/>
  <c r="G66" i="1"/>
  <c r="F66" i="1"/>
  <c r="E66" i="1"/>
  <c r="D66" i="1"/>
  <c r="C66" i="1"/>
  <c r="G65" i="1"/>
  <c r="F65" i="1"/>
  <c r="E65" i="1"/>
  <c r="D65" i="1"/>
  <c r="C65" i="1"/>
  <c r="G64" i="1"/>
  <c r="F64" i="1"/>
  <c r="E64" i="1"/>
  <c r="D64" i="1"/>
  <c r="C64" i="1"/>
  <c r="G60" i="1"/>
  <c r="F60" i="1"/>
  <c r="E60" i="1"/>
  <c r="D60" i="1"/>
  <c r="C60" i="1"/>
  <c r="G59" i="1"/>
  <c r="F59" i="1"/>
  <c r="E59" i="1"/>
  <c r="D59" i="1"/>
  <c r="C59" i="1"/>
  <c r="G58" i="1"/>
  <c r="F58" i="1"/>
  <c r="E58" i="1"/>
  <c r="D58" i="1"/>
  <c r="C58" i="1"/>
  <c r="G36" i="1"/>
  <c r="F36" i="1"/>
  <c r="E36" i="1"/>
  <c r="D36" i="1"/>
  <c r="C36" i="1"/>
  <c r="C34" i="1"/>
  <c r="E30" i="1"/>
  <c r="F29" i="1"/>
  <c r="G28" i="1"/>
  <c r="C28" i="1"/>
  <c r="G12" i="1"/>
  <c r="G30" i="1" s="1"/>
  <c r="F12" i="1"/>
  <c r="F30" i="1" s="1"/>
  <c r="E12" i="1"/>
  <c r="D12" i="1"/>
  <c r="D30" i="1" s="1"/>
  <c r="C12" i="1"/>
  <c r="C30" i="1" s="1"/>
  <c r="G11" i="1"/>
  <c r="G29" i="1" s="1"/>
  <c r="F11" i="1"/>
  <c r="E11" i="1"/>
  <c r="E29" i="1" s="1"/>
  <c r="D11" i="1"/>
  <c r="D29" i="1" s="1"/>
  <c r="C11" i="1"/>
  <c r="C29" i="1" s="1"/>
  <c r="G10" i="1"/>
  <c r="F10" i="1"/>
  <c r="F28" i="1" s="1"/>
  <c r="E10" i="1"/>
  <c r="E28" i="1" s="1"/>
  <c r="D10" i="1"/>
  <c r="D28" i="1" s="1"/>
  <c r="C10" i="1"/>
  <c r="G66" i="4"/>
  <c r="F66" i="4"/>
  <c r="E66" i="4"/>
  <c r="D66" i="4"/>
  <c r="C66" i="4"/>
  <c r="G65" i="4"/>
  <c r="F65" i="4"/>
  <c r="E65" i="4"/>
  <c r="D65" i="4"/>
  <c r="C65" i="4"/>
  <c r="G64" i="4"/>
  <c r="F64" i="4"/>
  <c r="E64" i="4"/>
  <c r="D64" i="4"/>
  <c r="C64" i="4"/>
  <c r="G60" i="4"/>
  <c r="F60" i="4"/>
  <c r="E60" i="4"/>
  <c r="D60" i="4"/>
  <c r="C60" i="4"/>
  <c r="G59" i="4"/>
  <c r="F59" i="4"/>
  <c r="E59" i="4"/>
  <c r="D59" i="4"/>
  <c r="C59" i="4"/>
  <c r="G58" i="4"/>
  <c r="F58" i="4"/>
  <c r="E58" i="4"/>
  <c r="D58" i="4"/>
  <c r="C58" i="4"/>
  <c r="G36" i="4"/>
  <c r="F36" i="4"/>
  <c r="E36" i="4"/>
  <c r="D36" i="4"/>
  <c r="C36" i="4"/>
  <c r="G35" i="4"/>
  <c r="F35" i="4"/>
  <c r="G66" i="5"/>
  <c r="F66" i="5"/>
  <c r="E66" i="5"/>
  <c r="D66" i="5"/>
  <c r="C66" i="5"/>
  <c r="G65" i="5"/>
  <c r="F65" i="5"/>
  <c r="E65" i="5"/>
  <c r="D65" i="5"/>
  <c r="C65" i="5"/>
  <c r="G64" i="5"/>
  <c r="F64" i="5"/>
  <c r="E64" i="5"/>
  <c r="D64" i="5"/>
  <c r="C64" i="5"/>
  <c r="G60" i="5"/>
  <c r="F60" i="5"/>
  <c r="E60" i="5"/>
  <c r="D60" i="5"/>
  <c r="C60" i="5"/>
  <c r="G59" i="5"/>
  <c r="F59" i="5"/>
  <c r="E59" i="5"/>
  <c r="D59" i="5"/>
  <c r="C59" i="5"/>
  <c r="G58" i="5"/>
  <c r="F58" i="5"/>
  <c r="E58" i="5"/>
  <c r="D58" i="5"/>
  <c r="C58" i="5"/>
  <c r="G36" i="5"/>
  <c r="F36" i="5"/>
  <c r="E36" i="5"/>
  <c r="D36" i="5"/>
  <c r="C36" i="5"/>
  <c r="G35" i="5"/>
  <c r="F35" i="5"/>
  <c r="E35" i="5"/>
  <c r="D35" i="5"/>
  <c r="C35" i="5"/>
  <c r="G34" i="5"/>
  <c r="F34" i="5"/>
  <c r="E34" i="5"/>
  <c r="D34" i="5"/>
  <c r="C34" i="5"/>
  <c r="E30" i="5"/>
  <c r="F29" i="5"/>
  <c r="G28" i="5"/>
  <c r="C28" i="5"/>
  <c r="G12" i="5"/>
  <c r="G30" i="5" s="1"/>
  <c r="F12" i="5"/>
  <c r="F30" i="5" s="1"/>
  <c r="E12" i="5"/>
  <c r="D12" i="5"/>
  <c r="D30" i="5" s="1"/>
  <c r="C12" i="5"/>
  <c r="C30" i="5" s="1"/>
  <c r="G11" i="5"/>
  <c r="G29" i="5" s="1"/>
  <c r="F11" i="5"/>
  <c r="E11" i="5"/>
  <c r="E29" i="5" s="1"/>
  <c r="D11" i="5"/>
  <c r="D29" i="5" s="1"/>
  <c r="C11" i="5"/>
  <c r="C29" i="5" s="1"/>
  <c r="G10" i="5"/>
  <c r="F10" i="5"/>
  <c r="F28" i="5" s="1"/>
  <c r="E10" i="5"/>
  <c r="E28" i="5" s="1"/>
  <c r="D10" i="5"/>
  <c r="D28" i="5" s="1"/>
  <c r="C10" i="5"/>
  <c r="C40" i="2"/>
  <c r="D40" i="2"/>
  <c r="E40" i="2"/>
  <c r="F40" i="2"/>
  <c r="G40" i="2"/>
  <c r="C41" i="2"/>
  <c r="D41" i="2"/>
  <c r="E41" i="2"/>
  <c r="F41" i="2"/>
  <c r="G41" i="2"/>
  <c r="C42" i="2"/>
  <c r="D42" i="2"/>
  <c r="E42" i="2"/>
  <c r="F42" i="2"/>
  <c r="G42" i="2"/>
  <c r="D39" i="2"/>
  <c r="E39" i="2"/>
  <c r="F39" i="2"/>
  <c r="G39" i="2"/>
  <c r="C39" i="2"/>
  <c r="C35" i="6"/>
  <c r="D35" i="6"/>
  <c r="E35" i="6"/>
  <c r="F35" i="6"/>
  <c r="G35" i="6"/>
  <c r="C36" i="6"/>
  <c r="D36" i="6"/>
  <c r="E36" i="6"/>
  <c r="F36" i="6"/>
  <c r="G36" i="6"/>
  <c r="D34" i="6"/>
  <c r="E34" i="6"/>
  <c r="F34" i="6"/>
  <c r="G34" i="6"/>
  <c r="C34" i="6"/>
  <c r="C65" i="6"/>
  <c r="D65" i="6"/>
  <c r="E65" i="6"/>
  <c r="F65" i="6"/>
  <c r="G65" i="6"/>
  <c r="C66" i="6"/>
  <c r="D66" i="6"/>
  <c r="E66" i="6"/>
  <c r="F66" i="6"/>
  <c r="G66" i="6"/>
  <c r="D64" i="6"/>
  <c r="E64" i="6"/>
  <c r="F64" i="6"/>
  <c r="G64" i="6"/>
  <c r="C59" i="6"/>
  <c r="D59" i="6"/>
  <c r="E59" i="6"/>
  <c r="F59" i="6"/>
  <c r="G59" i="6"/>
  <c r="C60" i="6"/>
  <c r="D60" i="6"/>
  <c r="E60" i="6"/>
  <c r="F60" i="6"/>
  <c r="G60" i="6"/>
  <c r="D58" i="6"/>
  <c r="E58" i="6"/>
  <c r="F58" i="6"/>
  <c r="G58" i="6"/>
  <c r="I50" i="3" l="1"/>
  <c r="I49" i="3"/>
  <c r="H49" i="3"/>
  <c r="H50" i="3"/>
  <c r="I45" i="3"/>
  <c r="H45" i="3"/>
  <c r="H48" i="3"/>
  <c r="I34" i="3"/>
  <c r="H34" i="3"/>
  <c r="H37" i="3"/>
  <c r="H35" i="3"/>
  <c r="I25" i="3"/>
  <c r="H25" i="3"/>
  <c r="I17" i="3"/>
  <c r="H17" i="3"/>
  <c r="I44" i="3"/>
  <c r="H44" i="3" l="1"/>
  <c r="I43" i="3"/>
  <c r="I33" i="3"/>
  <c r="I32" i="3"/>
  <c r="I24" i="3"/>
  <c r="I23" i="3"/>
  <c r="H24" i="3"/>
  <c r="I16" i="3"/>
  <c r="H16" i="3"/>
  <c r="D10" i="3"/>
  <c r="E10" i="3"/>
  <c r="F10" i="3"/>
  <c r="G10" i="3"/>
  <c r="C10" i="3"/>
  <c r="D9" i="3"/>
  <c r="E9" i="3"/>
  <c r="F9" i="3"/>
  <c r="G9" i="3"/>
  <c r="C9" i="3"/>
  <c r="D8" i="3"/>
  <c r="E8" i="3"/>
  <c r="F8" i="3"/>
  <c r="G8" i="3"/>
  <c r="C8" i="3"/>
  <c r="I8" i="3" s="1"/>
  <c r="H9" i="3" l="1"/>
  <c r="H10" i="3"/>
  <c r="H8" i="3"/>
  <c r="I10" i="3"/>
  <c r="I9" i="3"/>
  <c r="H23" i="3"/>
  <c r="H43" i="3"/>
  <c r="H32" i="3"/>
  <c r="H33" i="3"/>
  <c r="C20" i="7"/>
  <c r="D20" i="7"/>
  <c r="E20" i="7"/>
  <c r="F20" i="7"/>
  <c r="B20" i="7"/>
  <c r="G12" i="6"/>
  <c r="G30" i="6" s="1"/>
  <c r="F12" i="6"/>
  <c r="E12" i="6"/>
  <c r="D12" i="6"/>
  <c r="D30" i="6" s="1"/>
  <c r="C12" i="6"/>
  <c r="G11" i="6"/>
  <c r="F11" i="6"/>
  <c r="E11" i="6"/>
  <c r="E29" i="6" s="1"/>
  <c r="D11" i="6"/>
  <c r="D29" i="6" s="1"/>
  <c r="C11" i="6"/>
  <c r="G10" i="6"/>
  <c r="F10" i="6"/>
  <c r="F28" i="6" s="1"/>
  <c r="E10" i="6"/>
  <c r="E28" i="6" s="1"/>
  <c r="D10" i="6"/>
  <c r="C10" i="6"/>
  <c r="C64" i="6"/>
  <c r="C58" i="6"/>
  <c r="F30" i="6"/>
  <c r="E30" i="6"/>
  <c r="C30" i="6"/>
  <c r="G29" i="6"/>
  <c r="F29" i="6"/>
  <c r="C29" i="6"/>
  <c r="G28" i="6"/>
  <c r="D28" i="6"/>
  <c r="C28" i="6"/>
  <c r="D13" i="2"/>
  <c r="E13" i="2"/>
  <c r="F13" i="2"/>
  <c r="G13" i="2"/>
  <c r="G74" i="2"/>
  <c r="G75" i="2"/>
  <c r="G76" i="2"/>
  <c r="G77" i="2"/>
  <c r="D74" i="2"/>
  <c r="E74" i="2"/>
  <c r="F74" i="2"/>
  <c r="D75" i="2"/>
  <c r="E75" i="2"/>
  <c r="F75" i="2"/>
  <c r="D76" i="2"/>
  <c r="E76" i="2"/>
  <c r="F76" i="2"/>
  <c r="D77" i="2"/>
  <c r="E77" i="2"/>
  <c r="F77" i="2"/>
  <c r="D67" i="2"/>
  <c r="E67" i="2"/>
  <c r="F67" i="2"/>
  <c r="G67" i="2"/>
  <c r="D68" i="2"/>
  <c r="E68" i="2"/>
  <c r="F68" i="2"/>
  <c r="G68" i="2"/>
  <c r="D69" i="2"/>
  <c r="E69" i="2"/>
  <c r="F69" i="2"/>
  <c r="G69" i="2"/>
  <c r="D70" i="2"/>
  <c r="E70" i="2"/>
  <c r="F70" i="2"/>
  <c r="G70" i="2"/>
  <c r="C75" i="2"/>
  <c r="C76" i="2"/>
  <c r="C77" i="2"/>
  <c r="C74" i="2"/>
  <c r="C68" i="2"/>
  <c r="C69" i="2"/>
  <c r="C70" i="2"/>
  <c r="C67" i="2"/>
  <c r="D34" i="2"/>
  <c r="E34" i="2"/>
  <c r="F34" i="2"/>
  <c r="G34" i="2"/>
  <c r="C13" i="2"/>
  <c r="C34" i="2" s="1"/>
  <c r="G14" i="2"/>
  <c r="G35" i="2" s="1"/>
  <c r="F14" i="2"/>
  <c r="F35" i="2" s="1"/>
  <c r="E14" i="2"/>
  <c r="E35" i="2" s="1"/>
  <c r="D14" i="2"/>
  <c r="D35" i="2" s="1"/>
  <c r="C14" i="2"/>
  <c r="C35" i="2" s="1"/>
  <c r="D12" i="2"/>
  <c r="D33" i="2" s="1"/>
  <c r="E12" i="2"/>
  <c r="E33" i="2" s="1"/>
  <c r="F12" i="2"/>
  <c r="F33" i="2" s="1"/>
  <c r="G12" i="2"/>
  <c r="G33" i="2" s="1"/>
  <c r="C12" i="2"/>
  <c r="C33" i="2" s="1"/>
  <c r="D11" i="2"/>
  <c r="D32" i="2" s="1"/>
  <c r="E11" i="2"/>
  <c r="E32" i="2" s="1"/>
  <c r="F11" i="2"/>
  <c r="F32" i="2" s="1"/>
  <c r="G11" i="2"/>
  <c r="G32" i="2" s="1"/>
  <c r="C11" i="2"/>
  <c r="C32" i="2" s="1"/>
</calcChain>
</file>

<file path=xl/sharedStrings.xml><?xml version="1.0" encoding="utf-8"?>
<sst xmlns="http://schemas.openxmlformats.org/spreadsheetml/2006/main" count="305" uniqueCount="51">
  <si>
    <t>(Baseline)</t>
  </si>
  <si>
    <t>Bitwise</t>
  </si>
  <si>
    <t>BoolArray</t>
  </si>
  <si>
    <t>SkipEven</t>
  </si>
  <si>
    <t>FastMarking</t>
  </si>
  <si>
    <t>Execution Times (s)</t>
  </si>
  <si>
    <t xml:space="preserve"> Physical Memory Usage (kB)</t>
  </si>
  <si>
    <t>Virtual Memory Usage (kB)</t>
  </si>
  <si>
    <t>Theoretical Memory Usage (kB)</t>
  </si>
  <si>
    <t>Physical Overhead (kB)</t>
  </si>
  <si>
    <t>L1 Cache Misses (instructions)</t>
  </si>
  <si>
    <t>L2 Cache Misses (instructions)</t>
  </si>
  <si>
    <t>L1 Cache Misses (% instructions)</t>
  </si>
  <si>
    <t>L2 Cache Misses (% instructions)</t>
  </si>
  <si>
    <t>Total Instructions</t>
  </si>
  <si>
    <t>Prime Count</t>
  </si>
  <si>
    <t>Prime List</t>
  </si>
  <si>
    <t>Média</t>
  </si>
  <si>
    <t>Desvio</t>
  </si>
  <si>
    <t>Sequential</t>
  </si>
  <si>
    <t>Parallel (1T)</t>
  </si>
  <si>
    <t>Parallel (2T)</t>
  </si>
  <si>
    <t>Parallel (3T)</t>
  </si>
  <si>
    <t>Parallel (4T)</t>
  </si>
  <si>
    <t>Speedup(SE)</t>
  </si>
  <si>
    <t>Speedup(FM)</t>
  </si>
  <si>
    <t>Speedup(BW)</t>
  </si>
  <si>
    <t>Virtual Overhead (%)</t>
  </si>
  <si>
    <t>Speedup(SE) 1T-&gt;2T</t>
  </si>
  <si>
    <t>Speedup(FM) 1T-&gt;2T</t>
  </si>
  <si>
    <t>Speedup(FM) 1T-&gt;3T</t>
  </si>
  <si>
    <t>Speedup(SE) 1T-&gt;3T</t>
  </si>
  <si>
    <t>Speedup(FM) 2T-&gt;3T</t>
  </si>
  <si>
    <t>Speedup(SE) 2T-&gt;3T</t>
  </si>
  <si>
    <t>Speedup(FM) 1T-&gt;4T</t>
  </si>
  <si>
    <t>Speedup(FM) 2T-&gt;4T</t>
  </si>
  <si>
    <t>Speedup(SE) 2T-&gt;4T</t>
  </si>
  <si>
    <t>Speedup(SE) 1T-&gt;4T</t>
  </si>
  <si>
    <t>Speedup(FM) 3T-&gt;4T</t>
  </si>
  <si>
    <t>Speedup(SE) 3T-&gt;4T</t>
  </si>
  <si>
    <t>OpenMP [1T]</t>
  </si>
  <si>
    <t>OpenMP [2T]</t>
  </si>
  <si>
    <t>OpenMP [3T]</t>
  </si>
  <si>
    <t>OpenMP [4T]</t>
  </si>
  <si>
    <t>Seq</t>
  </si>
  <si>
    <t>1T</t>
  </si>
  <si>
    <t>2T</t>
  </si>
  <si>
    <t>3T</t>
  </si>
  <si>
    <t>4T</t>
  </si>
  <si>
    <t>Speedup [SkipEven]</t>
  </si>
  <si>
    <t>Speedup [FastMarking]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</si>
</sst>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00000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rgb="FF999999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EFEFEF"/>
        <bgColor indexed="64"/>
      </patternFill>
    </fill>
  </fills>
  <borders count="7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tted">
        <color rgb="FF000000"/>
      </left>
      <right style="dotted">
        <color rgb="FF000000"/>
      </right>
      <top/>
      <bottom/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23">
    <xf numFmtId="0" fontId="0" fillId="0" borderId="0" xfId="0"/>
    <xf numFmtId="164" fontId="3" fillId="5" borderId="2" xfId="0" applyNumberFormat="1" applyFont="1" applyFill="1" applyBorder="1" applyAlignment="1">
      <alignment horizontal="center" vertical="center" wrapText="1" readingOrder="1"/>
    </xf>
    <xf numFmtId="0" fontId="5" fillId="0" borderId="0" xfId="0" applyFont="1"/>
    <xf numFmtId="0" fontId="0" fillId="0" borderId="0" xfId="0" applyFont="1"/>
    <xf numFmtId="0" fontId="2" fillId="4" borderId="2" xfId="0" applyFont="1" applyFill="1" applyBorder="1" applyAlignment="1">
      <alignment horizontal="center" vertical="center" wrapText="1" readingOrder="1"/>
    </xf>
    <xf numFmtId="0" fontId="3" fillId="5" borderId="2" xfId="0" applyFont="1" applyFill="1" applyBorder="1" applyAlignment="1">
      <alignment horizontal="center" vertical="center" wrapText="1" readingOrder="1"/>
    </xf>
    <xf numFmtId="0" fontId="0" fillId="3" borderId="2" xfId="0" applyFill="1" applyBorder="1" applyAlignment="1">
      <alignment horizontal="left" vertical="center" wrapText="1"/>
    </xf>
    <xf numFmtId="0" fontId="4" fillId="4" borderId="2" xfId="0" applyFont="1" applyFill="1" applyBorder="1" applyAlignment="1">
      <alignment horizontal="left" vertical="center" wrapText="1" readingOrder="1"/>
    </xf>
    <xf numFmtId="11" fontId="3" fillId="5" borderId="2" xfId="0" applyNumberFormat="1" applyFont="1" applyFill="1" applyBorder="1" applyAlignment="1">
      <alignment horizontal="center" vertical="center" wrapText="1" readingOrder="1"/>
    </xf>
    <xf numFmtId="10" fontId="3" fillId="5" borderId="2" xfId="0" applyNumberFormat="1" applyFont="1" applyFill="1" applyBorder="1" applyAlignment="1">
      <alignment horizontal="center" vertical="center" wrapText="1" readingOrder="1"/>
    </xf>
    <xf numFmtId="0" fontId="6" fillId="3" borderId="2" xfId="0" applyFont="1" applyFill="1" applyBorder="1" applyAlignment="1">
      <alignment horizontal="left" vertical="center" wrapText="1"/>
    </xf>
    <xf numFmtId="0" fontId="4" fillId="4" borderId="2" xfId="0" applyFont="1" applyFill="1" applyBorder="1" applyAlignment="1">
      <alignment horizontal="center" vertical="center" wrapText="1" readingOrder="1"/>
    </xf>
    <xf numFmtId="1" fontId="3" fillId="5" borderId="2" xfId="0" applyNumberFormat="1" applyFont="1" applyFill="1" applyBorder="1" applyAlignment="1">
      <alignment horizontal="center" vertical="center" wrapText="1" readingOrder="1"/>
    </xf>
    <xf numFmtId="164" fontId="0" fillId="0" borderId="0" xfId="0" applyNumberFormat="1" applyFont="1"/>
    <xf numFmtId="0" fontId="1" fillId="2" borderId="3" xfId="1" applyBorder="1" applyAlignment="1">
      <alignment horizontal="center"/>
    </xf>
    <xf numFmtId="0" fontId="1" fillId="2" borderId="4" xfId="1" applyBorder="1" applyAlignment="1">
      <alignment horizontal="center"/>
    </xf>
    <xf numFmtId="0" fontId="1" fillId="2" borderId="5" xfId="1" applyBorder="1" applyAlignment="1">
      <alignment horizontal="center"/>
    </xf>
    <xf numFmtId="0" fontId="1" fillId="2" borderId="1" xfId="1" applyFont="1" applyAlignment="1">
      <alignment horizontal="center"/>
    </xf>
    <xf numFmtId="0" fontId="1" fillId="2" borderId="1" xfId="1" applyAlignment="1">
      <alignment horizontal="center"/>
    </xf>
    <xf numFmtId="0" fontId="1" fillId="2" borderId="3" xfId="1" applyFont="1" applyBorder="1" applyAlignment="1">
      <alignment horizontal="center"/>
    </xf>
    <xf numFmtId="0" fontId="1" fillId="2" borderId="4" xfId="1" applyFont="1" applyBorder="1" applyAlignment="1">
      <alignment horizontal="center"/>
    </xf>
    <xf numFmtId="0" fontId="1" fillId="2" borderId="5" xfId="1" applyFont="1" applyBorder="1" applyAlignment="1">
      <alignment horizontal="center"/>
    </xf>
    <xf numFmtId="0" fontId="4" fillId="4" borderId="6" xfId="0" applyFont="1" applyFill="1" applyBorder="1" applyAlignment="1">
      <alignment horizontal="left" vertical="center" wrapText="1" readingOrder="1"/>
    </xf>
  </cellXfs>
  <cellStyles count="2">
    <cellStyle name="Normal" xfId="0" builtinId="0"/>
    <cellStyle name="Verificar Célula" xfId="1" builtin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Execution Times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Sequential!$B$4</c:f>
              <c:strCache>
                <c:ptCount val="1"/>
                <c:pt idx="0">
                  <c:v>Bitwise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Sequential!$C$3:$G$3</c:f>
              <c:numCache>
                <c:formatCode>General</c:formatCode>
                <c:ptCount val="5"/>
                <c:pt idx="0">
                  <c:v>28</c:v>
                </c:pt>
                <c:pt idx="1">
                  <c:v>29</c:v>
                </c:pt>
                <c:pt idx="2">
                  <c:v>30</c:v>
                </c:pt>
                <c:pt idx="3">
                  <c:v>31</c:v>
                </c:pt>
                <c:pt idx="4">
                  <c:v>32</c:v>
                </c:pt>
              </c:numCache>
            </c:numRef>
          </c:cat>
          <c:val>
            <c:numRef>
              <c:f>Sequential!$C$4:$G$4</c:f>
              <c:numCache>
                <c:formatCode>0.000</c:formatCode>
                <c:ptCount val="5"/>
                <c:pt idx="0">
                  <c:v>1.4830000000000001</c:v>
                </c:pt>
                <c:pt idx="1">
                  <c:v>3.3849999999999998</c:v>
                </c:pt>
                <c:pt idx="2">
                  <c:v>6.71</c:v>
                </c:pt>
                <c:pt idx="3">
                  <c:v>14.907999999999999</c:v>
                </c:pt>
                <c:pt idx="4">
                  <c:v>31.300999999999998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00-42A1-B283-A5954EC9ACEF}"/>
            </c:ext>
          </c:extLst>
        </c:ser>
        <c:ser>
          <c:idx val="1"/>
          <c:order val="1"/>
          <c:tx>
            <c:strRef>
              <c:f>Sequential!$B$5</c:f>
              <c:strCache>
                <c:ptCount val="1"/>
                <c:pt idx="0">
                  <c:v>BoolArray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Sequential!$C$3:$G$3</c:f>
              <c:numCache>
                <c:formatCode>General</c:formatCode>
                <c:ptCount val="5"/>
                <c:pt idx="0">
                  <c:v>28</c:v>
                </c:pt>
                <c:pt idx="1">
                  <c:v>29</c:v>
                </c:pt>
                <c:pt idx="2">
                  <c:v>30</c:v>
                </c:pt>
                <c:pt idx="3">
                  <c:v>31</c:v>
                </c:pt>
                <c:pt idx="4">
                  <c:v>32</c:v>
                </c:pt>
              </c:numCache>
            </c:numRef>
          </c:cat>
          <c:val>
            <c:numRef>
              <c:f>Sequential!$C$5:$G$5</c:f>
              <c:numCache>
                <c:formatCode>0.000</c:formatCode>
                <c:ptCount val="5"/>
                <c:pt idx="0">
                  <c:v>1.3859999999999999</c:v>
                </c:pt>
                <c:pt idx="1">
                  <c:v>2.8719999999999999</c:v>
                </c:pt>
                <c:pt idx="2">
                  <c:v>6.0129999999999999</c:v>
                </c:pt>
                <c:pt idx="3">
                  <c:v>12.457000000000001</c:v>
                </c:pt>
                <c:pt idx="4">
                  <c:v>25.547000000000001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00-42A1-B283-A5954EC9ACEF}"/>
            </c:ext>
          </c:extLst>
        </c:ser>
        <c:ser>
          <c:idx val="2"/>
          <c:order val="2"/>
          <c:tx>
            <c:strRef>
              <c:f>Sequential!$B$6</c:f>
              <c:strCache>
                <c:ptCount val="1"/>
                <c:pt idx="0">
                  <c:v>SkipEven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Sequential!$C$3:$G$3</c:f>
              <c:numCache>
                <c:formatCode>General</c:formatCode>
                <c:ptCount val="5"/>
                <c:pt idx="0">
                  <c:v>28</c:v>
                </c:pt>
                <c:pt idx="1">
                  <c:v>29</c:v>
                </c:pt>
                <c:pt idx="2">
                  <c:v>30</c:v>
                </c:pt>
                <c:pt idx="3">
                  <c:v>31</c:v>
                </c:pt>
                <c:pt idx="4">
                  <c:v>32</c:v>
                </c:pt>
              </c:numCache>
            </c:numRef>
          </c:cat>
          <c:val>
            <c:numRef>
              <c:f>Sequential!$C$6:$G$6</c:f>
              <c:numCache>
                <c:formatCode>0.000</c:formatCode>
                <c:ptCount val="5"/>
                <c:pt idx="0">
                  <c:v>0.67</c:v>
                </c:pt>
                <c:pt idx="1">
                  <c:v>1.417</c:v>
                </c:pt>
                <c:pt idx="2">
                  <c:v>2.9460000000000002</c:v>
                </c:pt>
                <c:pt idx="3">
                  <c:v>6.0460000000000003</c:v>
                </c:pt>
                <c:pt idx="4">
                  <c:v>12.496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00-42A1-B283-A5954EC9ACEF}"/>
            </c:ext>
          </c:extLst>
        </c:ser>
        <c:ser>
          <c:idx val="3"/>
          <c:order val="3"/>
          <c:tx>
            <c:strRef>
              <c:f>Sequential!$B$7</c:f>
              <c:strCache>
                <c:ptCount val="1"/>
                <c:pt idx="0">
                  <c:v>FastMarking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Sequential!$C$3:$G$3</c:f>
              <c:numCache>
                <c:formatCode>General</c:formatCode>
                <c:ptCount val="5"/>
                <c:pt idx="0">
                  <c:v>28</c:v>
                </c:pt>
                <c:pt idx="1">
                  <c:v>29</c:v>
                </c:pt>
                <c:pt idx="2">
                  <c:v>30</c:v>
                </c:pt>
                <c:pt idx="3">
                  <c:v>31</c:v>
                </c:pt>
                <c:pt idx="4">
                  <c:v>32</c:v>
                </c:pt>
              </c:numCache>
            </c:numRef>
          </c:cat>
          <c:val>
            <c:numRef>
              <c:f>Sequential!$C$7:$G$7</c:f>
              <c:numCache>
                <c:formatCode>0.000</c:formatCode>
                <c:ptCount val="5"/>
                <c:pt idx="0">
                  <c:v>1.4610000000000001</c:v>
                </c:pt>
                <c:pt idx="1">
                  <c:v>3.0430000000000001</c:v>
                </c:pt>
                <c:pt idx="2">
                  <c:v>6.2489999999999997</c:v>
                </c:pt>
                <c:pt idx="3">
                  <c:v>12.986000000000001</c:v>
                </c:pt>
                <c:pt idx="4">
                  <c:v>26.9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900-42A1-B283-A5954EC9AC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412783"/>
        <c:axId val="67519679"/>
      </c:lineChart>
      <c:catAx>
        <c:axId val="744127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Maximum Value</a:t>
                </a:r>
                <a:r>
                  <a:rPr lang="pt-PT" baseline="0"/>
                  <a:t> (2^N)</a:t>
                </a:r>
                <a:endParaRPr lang="pt-PT"/>
              </a:p>
            </c:rich>
          </c:tx>
          <c:layout>
            <c:manualLayout>
              <c:xMode val="edge"/>
              <c:yMode val="edge"/>
              <c:x val="0.35722449010109425"/>
              <c:y val="0.924720086155632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7519679"/>
        <c:crosses val="autoZero"/>
        <c:auto val="1"/>
        <c:lblAlgn val="ctr"/>
        <c:lblOffset val="100"/>
        <c:noMultiLvlLbl val="0"/>
      </c:catAx>
      <c:valAx>
        <c:axId val="67519679"/>
        <c:scaling>
          <c:orientation val="minMax"/>
          <c:max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Elapsed time (seconds)</a:t>
                </a:r>
              </a:p>
            </c:rich>
          </c:tx>
          <c:layout>
            <c:manualLayout>
              <c:xMode val="edge"/>
              <c:yMode val="edge"/>
              <c:x val="1.3847673411734946E-2"/>
              <c:y val="0.326961491538724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4412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Physical</a:t>
            </a:r>
            <a:r>
              <a:rPr lang="pt-PT" baseline="0"/>
              <a:t> Memory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Sequential!$B$4</c:f>
              <c:strCache>
                <c:ptCount val="1"/>
                <c:pt idx="0">
                  <c:v>Bitwise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Sequential!$C$3:$G$3</c:f>
              <c:numCache>
                <c:formatCode>General</c:formatCode>
                <c:ptCount val="5"/>
                <c:pt idx="0">
                  <c:v>28</c:v>
                </c:pt>
                <c:pt idx="1">
                  <c:v>29</c:v>
                </c:pt>
                <c:pt idx="2">
                  <c:v>30</c:v>
                </c:pt>
                <c:pt idx="3">
                  <c:v>31</c:v>
                </c:pt>
                <c:pt idx="4">
                  <c:v>32</c:v>
                </c:pt>
              </c:numCache>
            </c:numRef>
          </c:cat>
          <c:val>
            <c:numRef>
              <c:f>Sequential!$C$18:$G$18</c:f>
              <c:numCache>
                <c:formatCode>General</c:formatCode>
                <c:ptCount val="5"/>
                <c:pt idx="0">
                  <c:v>38760</c:v>
                </c:pt>
                <c:pt idx="1">
                  <c:v>71336</c:v>
                </c:pt>
                <c:pt idx="2">
                  <c:v>136984</c:v>
                </c:pt>
                <c:pt idx="3">
                  <c:v>267952</c:v>
                </c:pt>
                <c:pt idx="4">
                  <c:v>530156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13-4279-92BD-FF9D8CD9BD8A}"/>
            </c:ext>
          </c:extLst>
        </c:ser>
        <c:ser>
          <c:idx val="1"/>
          <c:order val="1"/>
          <c:tx>
            <c:strRef>
              <c:f>Sequential!$B$5</c:f>
              <c:strCache>
                <c:ptCount val="1"/>
                <c:pt idx="0">
                  <c:v>BoolArray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Sequential!$C$3:$G$3</c:f>
              <c:numCache>
                <c:formatCode>General</c:formatCode>
                <c:ptCount val="5"/>
                <c:pt idx="0">
                  <c:v>28</c:v>
                </c:pt>
                <c:pt idx="1">
                  <c:v>29</c:v>
                </c:pt>
                <c:pt idx="2">
                  <c:v>30</c:v>
                </c:pt>
                <c:pt idx="3">
                  <c:v>31</c:v>
                </c:pt>
                <c:pt idx="4">
                  <c:v>32</c:v>
                </c:pt>
              </c:numCache>
            </c:numRef>
          </c:cat>
          <c:val>
            <c:numRef>
              <c:f>Sequential!$C$19:$G$19</c:f>
              <c:numCache>
                <c:formatCode>General</c:formatCode>
                <c:ptCount val="5"/>
                <c:pt idx="0">
                  <c:v>268084</c:v>
                </c:pt>
                <c:pt idx="1">
                  <c:v>529964</c:v>
                </c:pt>
                <c:pt idx="2">
                  <c:v>1054352</c:v>
                </c:pt>
                <c:pt idx="3">
                  <c:v>2102908</c:v>
                </c:pt>
                <c:pt idx="4">
                  <c:v>4200300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13-4279-92BD-FF9D8CD9BD8A}"/>
            </c:ext>
          </c:extLst>
        </c:ser>
        <c:ser>
          <c:idx val="2"/>
          <c:order val="2"/>
          <c:tx>
            <c:strRef>
              <c:f>Sequential!$B$6</c:f>
              <c:strCache>
                <c:ptCount val="1"/>
                <c:pt idx="0">
                  <c:v>SkipEven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Sequential!$C$3:$G$3</c:f>
              <c:numCache>
                <c:formatCode>General</c:formatCode>
                <c:ptCount val="5"/>
                <c:pt idx="0">
                  <c:v>28</c:v>
                </c:pt>
                <c:pt idx="1">
                  <c:v>29</c:v>
                </c:pt>
                <c:pt idx="2">
                  <c:v>30</c:v>
                </c:pt>
                <c:pt idx="3">
                  <c:v>31</c:v>
                </c:pt>
                <c:pt idx="4">
                  <c:v>32</c:v>
                </c:pt>
              </c:numCache>
            </c:numRef>
          </c:cat>
          <c:val>
            <c:numRef>
              <c:f>Sequential!$C$20:$G$20</c:f>
              <c:numCache>
                <c:formatCode>General</c:formatCode>
                <c:ptCount val="5"/>
                <c:pt idx="0">
                  <c:v>136932</c:v>
                </c:pt>
                <c:pt idx="1">
                  <c:v>267848</c:v>
                </c:pt>
                <c:pt idx="2">
                  <c:v>530060</c:v>
                </c:pt>
                <c:pt idx="3">
                  <c:v>1054480</c:v>
                </c:pt>
                <c:pt idx="4">
                  <c:v>2102956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D13-4279-92BD-FF9D8CD9BD8A}"/>
            </c:ext>
          </c:extLst>
        </c:ser>
        <c:ser>
          <c:idx val="3"/>
          <c:order val="3"/>
          <c:tx>
            <c:strRef>
              <c:f>Sequential!$B$7</c:f>
              <c:strCache>
                <c:ptCount val="1"/>
                <c:pt idx="0">
                  <c:v>FastMarking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Sequential!$C$3:$G$3</c:f>
              <c:numCache>
                <c:formatCode>General</c:formatCode>
                <c:ptCount val="5"/>
                <c:pt idx="0">
                  <c:v>28</c:v>
                </c:pt>
                <c:pt idx="1">
                  <c:v>29</c:v>
                </c:pt>
                <c:pt idx="2">
                  <c:v>30</c:v>
                </c:pt>
                <c:pt idx="3">
                  <c:v>31</c:v>
                </c:pt>
                <c:pt idx="4">
                  <c:v>32</c:v>
                </c:pt>
              </c:numCache>
            </c:numRef>
          </c:cat>
          <c:val>
            <c:numRef>
              <c:f>Sequential!$C$21:$G$21</c:f>
              <c:numCache>
                <c:formatCode>General</c:formatCode>
                <c:ptCount val="5"/>
                <c:pt idx="0">
                  <c:v>268220</c:v>
                </c:pt>
                <c:pt idx="1">
                  <c:v>529984</c:v>
                </c:pt>
                <c:pt idx="2">
                  <c:v>1054344</c:v>
                </c:pt>
                <c:pt idx="3">
                  <c:v>2102964</c:v>
                </c:pt>
                <c:pt idx="4">
                  <c:v>4200220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D13-4279-92BD-FF9D8CD9BD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4412783"/>
        <c:axId val="67519679"/>
      </c:barChart>
      <c:catAx>
        <c:axId val="74412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7519679"/>
        <c:crosses val="autoZero"/>
        <c:auto val="1"/>
        <c:lblAlgn val="ctr"/>
        <c:lblOffset val="100"/>
        <c:noMultiLvlLbl val="0"/>
      </c:catAx>
      <c:valAx>
        <c:axId val="67519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4412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L1 DCM</a:t>
            </a:r>
            <a:r>
              <a:rPr lang="pt-PT" baseline="0"/>
              <a:t> (% Instructions)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Sequential!$B$4</c:f>
              <c:strCache>
                <c:ptCount val="1"/>
                <c:pt idx="0">
                  <c:v>Bitwise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Sequential!$C$3:$G$3</c:f>
              <c:numCache>
                <c:formatCode>General</c:formatCode>
                <c:ptCount val="5"/>
                <c:pt idx="0">
                  <c:v>28</c:v>
                </c:pt>
                <c:pt idx="1">
                  <c:v>29</c:v>
                </c:pt>
                <c:pt idx="2">
                  <c:v>30</c:v>
                </c:pt>
                <c:pt idx="3">
                  <c:v>31</c:v>
                </c:pt>
                <c:pt idx="4">
                  <c:v>32</c:v>
                </c:pt>
              </c:numCache>
            </c:numRef>
          </c:cat>
          <c:val>
            <c:numRef>
              <c:f>Sequential!$C$67:$G$67</c:f>
              <c:numCache>
                <c:formatCode>0.00%</c:formatCode>
                <c:ptCount val="5"/>
                <c:pt idx="0">
                  <c:v>2.7439315756206544E-2</c:v>
                </c:pt>
                <c:pt idx="1">
                  <c:v>2.8605871162987937E-2</c:v>
                </c:pt>
                <c:pt idx="2">
                  <c:v>2.9742711856921761E-2</c:v>
                </c:pt>
                <c:pt idx="3">
                  <c:v>3.0821686119523718E-2</c:v>
                </c:pt>
                <c:pt idx="4">
                  <c:v>3.1778472792441032E-2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C0-42B6-B8F5-979587A98743}"/>
            </c:ext>
          </c:extLst>
        </c:ser>
        <c:ser>
          <c:idx val="1"/>
          <c:order val="1"/>
          <c:tx>
            <c:strRef>
              <c:f>Sequential!$B$5</c:f>
              <c:strCache>
                <c:ptCount val="1"/>
                <c:pt idx="0">
                  <c:v>BoolArray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Sequential!$C$3:$G$3</c:f>
              <c:numCache>
                <c:formatCode>General</c:formatCode>
                <c:ptCount val="5"/>
                <c:pt idx="0">
                  <c:v>28</c:v>
                </c:pt>
                <c:pt idx="1">
                  <c:v>29</c:v>
                </c:pt>
                <c:pt idx="2">
                  <c:v>30</c:v>
                </c:pt>
                <c:pt idx="3">
                  <c:v>31</c:v>
                </c:pt>
                <c:pt idx="4">
                  <c:v>32</c:v>
                </c:pt>
              </c:numCache>
            </c:numRef>
          </c:cat>
          <c:val>
            <c:numRef>
              <c:f>Sequential!$C$68:$G$68</c:f>
              <c:numCache>
                <c:formatCode>0.00%</c:formatCode>
                <c:ptCount val="5"/>
                <c:pt idx="0">
                  <c:v>0.10570825643198174</c:v>
                </c:pt>
                <c:pt idx="1">
                  <c:v>0.10773500224046943</c:v>
                </c:pt>
                <c:pt idx="2">
                  <c:v>0.10975191618012305</c:v>
                </c:pt>
                <c:pt idx="3">
                  <c:v>0.11168287473961183</c:v>
                </c:pt>
                <c:pt idx="4">
                  <c:v>0.11338941304300439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C0-42B6-B8F5-979587A98743}"/>
            </c:ext>
          </c:extLst>
        </c:ser>
        <c:ser>
          <c:idx val="2"/>
          <c:order val="2"/>
          <c:tx>
            <c:strRef>
              <c:f>Sequential!$B$6</c:f>
              <c:strCache>
                <c:ptCount val="1"/>
                <c:pt idx="0">
                  <c:v>SkipEven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Sequential!$C$3:$G$3</c:f>
              <c:numCache>
                <c:formatCode>General</c:formatCode>
                <c:ptCount val="5"/>
                <c:pt idx="0">
                  <c:v>28</c:v>
                </c:pt>
                <c:pt idx="1">
                  <c:v>29</c:v>
                </c:pt>
                <c:pt idx="2">
                  <c:v>30</c:v>
                </c:pt>
                <c:pt idx="3">
                  <c:v>31</c:v>
                </c:pt>
                <c:pt idx="4">
                  <c:v>32</c:v>
                </c:pt>
              </c:numCache>
            </c:numRef>
          </c:cat>
          <c:val>
            <c:numRef>
              <c:f>Sequential!$C$69:$G$69</c:f>
              <c:numCache>
                <c:formatCode>0.00%</c:formatCode>
                <c:ptCount val="5"/>
                <c:pt idx="0">
                  <c:v>8.6939875456591237E-2</c:v>
                </c:pt>
                <c:pt idx="1">
                  <c:v>8.8408257871099308E-2</c:v>
                </c:pt>
                <c:pt idx="2">
                  <c:v>8.9738879694982038E-2</c:v>
                </c:pt>
                <c:pt idx="3">
                  <c:v>9.0974705224076594E-2</c:v>
                </c:pt>
                <c:pt idx="4">
                  <c:v>9.21659937536215E-2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C0-42B6-B8F5-979587A98743}"/>
            </c:ext>
          </c:extLst>
        </c:ser>
        <c:ser>
          <c:idx val="3"/>
          <c:order val="3"/>
          <c:tx>
            <c:strRef>
              <c:f>Sequential!$B$7</c:f>
              <c:strCache>
                <c:ptCount val="1"/>
                <c:pt idx="0">
                  <c:v>FastMarking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Sequential!$C$3:$G$3</c:f>
              <c:numCache>
                <c:formatCode>General</c:formatCode>
                <c:ptCount val="5"/>
                <c:pt idx="0">
                  <c:v>28</c:v>
                </c:pt>
                <c:pt idx="1">
                  <c:v>29</c:v>
                </c:pt>
                <c:pt idx="2">
                  <c:v>30</c:v>
                </c:pt>
                <c:pt idx="3">
                  <c:v>31</c:v>
                </c:pt>
                <c:pt idx="4">
                  <c:v>32</c:v>
                </c:pt>
              </c:numCache>
            </c:numRef>
          </c:cat>
          <c:val>
            <c:numRef>
              <c:f>Sequential!$C$70:$G$70</c:f>
              <c:numCache>
                <c:formatCode>0.00%</c:formatCode>
                <c:ptCount val="5"/>
                <c:pt idx="0">
                  <c:v>0.10871420201645152</c:v>
                </c:pt>
                <c:pt idx="1">
                  <c:v>0.11071507880815847</c:v>
                </c:pt>
                <c:pt idx="2">
                  <c:v>0.11243258647938699</c:v>
                </c:pt>
                <c:pt idx="3">
                  <c:v>0.11424344744053663</c:v>
                </c:pt>
                <c:pt idx="4">
                  <c:v>0.11582735710558693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2C0-42B6-B8F5-979587A98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412783"/>
        <c:axId val="67519679"/>
      </c:lineChart>
      <c:catAx>
        <c:axId val="74412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7519679"/>
        <c:crosses val="autoZero"/>
        <c:auto val="1"/>
        <c:lblAlgn val="ctr"/>
        <c:lblOffset val="100"/>
        <c:noMultiLvlLbl val="0"/>
      </c:catAx>
      <c:valAx>
        <c:axId val="67519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4412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L2 DCM</a:t>
            </a:r>
            <a:r>
              <a:rPr lang="pt-PT" baseline="0"/>
              <a:t> (% Instructions)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Sequential!$B$4</c:f>
              <c:strCache>
                <c:ptCount val="1"/>
                <c:pt idx="0">
                  <c:v>Bitwise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Sequential!$C$3:$G$3</c:f>
              <c:numCache>
                <c:formatCode>General</c:formatCode>
                <c:ptCount val="5"/>
                <c:pt idx="0">
                  <c:v>28</c:v>
                </c:pt>
                <c:pt idx="1">
                  <c:v>29</c:v>
                </c:pt>
                <c:pt idx="2">
                  <c:v>30</c:v>
                </c:pt>
                <c:pt idx="3">
                  <c:v>31</c:v>
                </c:pt>
                <c:pt idx="4">
                  <c:v>32</c:v>
                </c:pt>
              </c:numCache>
            </c:numRef>
          </c:cat>
          <c:val>
            <c:numRef>
              <c:f>Sequential!$C$74:$G$74</c:f>
              <c:numCache>
                <c:formatCode>0.00%</c:formatCode>
                <c:ptCount val="5"/>
                <c:pt idx="0">
                  <c:v>6.2347363914077851E-2</c:v>
                </c:pt>
                <c:pt idx="1">
                  <c:v>6.5079118614974688E-2</c:v>
                </c:pt>
                <c:pt idx="2">
                  <c:v>6.6522670871441633E-2</c:v>
                </c:pt>
                <c:pt idx="3">
                  <c:v>6.8536031180378446E-2</c:v>
                </c:pt>
                <c:pt idx="4">
                  <c:v>6.9385206253371856E-2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FF-466D-A1B4-DB859BA37632}"/>
            </c:ext>
          </c:extLst>
        </c:ser>
        <c:ser>
          <c:idx val="1"/>
          <c:order val="1"/>
          <c:tx>
            <c:strRef>
              <c:f>Sequential!$B$5</c:f>
              <c:strCache>
                <c:ptCount val="1"/>
                <c:pt idx="0">
                  <c:v>BoolArray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Sequential!$C$3:$G$3</c:f>
              <c:numCache>
                <c:formatCode>General</c:formatCode>
                <c:ptCount val="5"/>
                <c:pt idx="0">
                  <c:v>28</c:v>
                </c:pt>
                <c:pt idx="1">
                  <c:v>29</c:v>
                </c:pt>
                <c:pt idx="2">
                  <c:v>30</c:v>
                </c:pt>
                <c:pt idx="3">
                  <c:v>31</c:v>
                </c:pt>
                <c:pt idx="4">
                  <c:v>32</c:v>
                </c:pt>
              </c:numCache>
            </c:numRef>
          </c:cat>
          <c:val>
            <c:numRef>
              <c:f>Sequential!$C$75:$G$75</c:f>
              <c:numCache>
                <c:formatCode>0.00%</c:formatCode>
                <c:ptCount val="5"/>
                <c:pt idx="0">
                  <c:v>0.28819786298073446</c:v>
                </c:pt>
                <c:pt idx="1">
                  <c:v>0.29013532545909887</c:v>
                </c:pt>
                <c:pt idx="2">
                  <c:v>0.29629154000075852</c:v>
                </c:pt>
                <c:pt idx="3">
                  <c:v>0.30123541957758621</c:v>
                </c:pt>
                <c:pt idx="4">
                  <c:v>0.30161610641762632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FF-466D-A1B4-DB859BA37632}"/>
            </c:ext>
          </c:extLst>
        </c:ser>
        <c:ser>
          <c:idx val="2"/>
          <c:order val="2"/>
          <c:tx>
            <c:strRef>
              <c:f>Sequential!$B$6</c:f>
              <c:strCache>
                <c:ptCount val="1"/>
                <c:pt idx="0">
                  <c:v>SkipEven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Sequential!$C$3:$G$3</c:f>
              <c:numCache>
                <c:formatCode>General</c:formatCode>
                <c:ptCount val="5"/>
                <c:pt idx="0">
                  <c:v>28</c:v>
                </c:pt>
                <c:pt idx="1">
                  <c:v>29</c:v>
                </c:pt>
                <c:pt idx="2">
                  <c:v>30</c:v>
                </c:pt>
                <c:pt idx="3">
                  <c:v>31</c:v>
                </c:pt>
                <c:pt idx="4">
                  <c:v>32</c:v>
                </c:pt>
              </c:numCache>
            </c:numRef>
          </c:cat>
          <c:val>
            <c:numRef>
              <c:f>Sequential!$C$76:$G$76</c:f>
              <c:numCache>
                <c:formatCode>0.00%</c:formatCode>
                <c:ptCount val="5"/>
                <c:pt idx="0">
                  <c:v>0.23765631512618929</c:v>
                </c:pt>
                <c:pt idx="1">
                  <c:v>0.23947943122060866</c:v>
                </c:pt>
                <c:pt idx="2">
                  <c:v>0.24441940582785776</c:v>
                </c:pt>
                <c:pt idx="3">
                  <c:v>0.24388843575948241</c:v>
                </c:pt>
                <c:pt idx="4">
                  <c:v>0.24597547292498612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FF-466D-A1B4-DB859BA37632}"/>
            </c:ext>
          </c:extLst>
        </c:ser>
        <c:ser>
          <c:idx val="3"/>
          <c:order val="3"/>
          <c:tx>
            <c:strRef>
              <c:f>Sequential!$B$7</c:f>
              <c:strCache>
                <c:ptCount val="1"/>
                <c:pt idx="0">
                  <c:v>FastMarking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Sequential!$C$3:$G$3</c:f>
              <c:numCache>
                <c:formatCode>General</c:formatCode>
                <c:ptCount val="5"/>
                <c:pt idx="0">
                  <c:v>28</c:v>
                </c:pt>
                <c:pt idx="1">
                  <c:v>29</c:v>
                </c:pt>
                <c:pt idx="2">
                  <c:v>30</c:v>
                </c:pt>
                <c:pt idx="3">
                  <c:v>31</c:v>
                </c:pt>
                <c:pt idx="4">
                  <c:v>32</c:v>
                </c:pt>
              </c:numCache>
            </c:numRef>
          </c:cat>
          <c:val>
            <c:numRef>
              <c:f>Sequential!$C$77:$G$77</c:f>
              <c:numCache>
                <c:formatCode>0.00%</c:formatCode>
                <c:ptCount val="5"/>
                <c:pt idx="0">
                  <c:v>0.29359407790934666</c:v>
                </c:pt>
                <c:pt idx="1">
                  <c:v>0.29595774413727199</c:v>
                </c:pt>
                <c:pt idx="2">
                  <c:v>0.29862741202464771</c:v>
                </c:pt>
                <c:pt idx="3">
                  <c:v>0.30321617693829728</c:v>
                </c:pt>
                <c:pt idx="4">
                  <c:v>0.30719325931067187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2FF-466D-A1B4-DB859BA37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412783"/>
        <c:axId val="67519679"/>
      </c:lineChart>
      <c:catAx>
        <c:axId val="74412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7519679"/>
        <c:crosses val="autoZero"/>
        <c:auto val="1"/>
        <c:lblAlgn val="ctr"/>
        <c:lblOffset val="100"/>
        <c:noMultiLvlLbl val="0"/>
      </c:catAx>
      <c:valAx>
        <c:axId val="67519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4412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Virtual Memory Overhead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Sequential!$B$39</c:f>
              <c:strCache>
                <c:ptCount val="1"/>
                <c:pt idx="0">
                  <c:v>Bitwise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Sequential!$C$39:$G$39</c:f>
              <c:numCache>
                <c:formatCode>0.00%</c:formatCode>
                <c:ptCount val="5"/>
                <c:pt idx="0">
                  <c:v>0.32783018867924529</c:v>
                </c:pt>
                <c:pt idx="1">
                  <c:v>0.21116418966737438</c:v>
                </c:pt>
                <c:pt idx="2">
                  <c:v>0.12171727533853098</c:v>
                </c:pt>
                <c:pt idx="3">
                  <c:v>6.6499442586399102E-2</c:v>
                </c:pt>
                <c:pt idx="4">
                  <c:v>3.4647768325370004E-2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73-40DE-A2A7-1504FA28B0BC}"/>
            </c:ext>
          </c:extLst>
        </c:ser>
        <c:ser>
          <c:idx val="1"/>
          <c:order val="1"/>
          <c:tx>
            <c:strRef>
              <c:f>Sequential!$B$40</c:f>
              <c:strCache>
                <c:ptCount val="1"/>
                <c:pt idx="0">
                  <c:v>BoolArray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Sequential!$C$40:$G$40</c:f>
              <c:numCache>
                <c:formatCode>0.00%</c:formatCode>
                <c:ptCount val="5"/>
                <c:pt idx="0">
                  <c:v>6.6039576365663322E-2</c:v>
                </c:pt>
                <c:pt idx="1">
                  <c:v>3.4997377927980425E-2</c:v>
                </c:pt>
                <c:pt idx="2">
                  <c:v>1.7811363500864485E-2</c:v>
                </c:pt>
                <c:pt idx="3">
                  <c:v>9.0195886238200081E-3</c:v>
                </c:pt>
                <c:pt idx="4">
                  <c:v>4.4795221843003412E-3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73-40DE-A2A7-1504FA28B0BC}"/>
            </c:ext>
          </c:extLst>
        </c:ser>
        <c:ser>
          <c:idx val="2"/>
          <c:order val="2"/>
          <c:tx>
            <c:strRef>
              <c:f>Sequential!$B$41</c:f>
              <c:strCache>
                <c:ptCount val="1"/>
                <c:pt idx="0">
                  <c:v>SkipEven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Sequential!$C$41:$G$41</c:f>
              <c:numCache>
                <c:formatCode>0.00%</c:formatCode>
                <c:ptCount val="5"/>
                <c:pt idx="0">
                  <c:v>0.12205067706196143</c:v>
                </c:pt>
                <c:pt idx="1">
                  <c:v>6.6861761426978819E-2</c:v>
                </c:pt>
                <c:pt idx="2">
                  <c:v>3.4822573126675214E-2</c:v>
                </c:pt>
                <c:pt idx="3">
                  <c:v>1.7692124247302213E-2</c:v>
                </c:pt>
                <c:pt idx="4">
                  <c:v>8.9969689658292371E-3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73-40DE-A2A7-1504FA28B0BC}"/>
            </c:ext>
          </c:extLst>
        </c:ser>
        <c:ser>
          <c:idx val="3"/>
          <c:order val="3"/>
          <c:tx>
            <c:strRef>
              <c:f>Sequential!$B$42</c:f>
              <c:strCache>
                <c:ptCount val="1"/>
                <c:pt idx="0">
                  <c:v>FastMarking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Sequential!$C$42:$G$42</c:f>
              <c:numCache>
                <c:formatCode>0.00%</c:formatCode>
                <c:ptCount val="5"/>
                <c:pt idx="0">
                  <c:v>6.5565774804905233E-2</c:v>
                </c:pt>
                <c:pt idx="1">
                  <c:v>3.4960960261041833E-2</c:v>
                </c:pt>
                <c:pt idx="2">
                  <c:v>1.7818815954212128E-2</c:v>
                </c:pt>
                <c:pt idx="3">
                  <c:v>8.9931990228307741E-3</c:v>
                </c:pt>
                <c:pt idx="4">
                  <c:v>4.4984831247629883E-3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373-40DE-A2A7-1504FA28B0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5389008"/>
        <c:axId val="902148752"/>
      </c:lineChart>
      <c:catAx>
        <c:axId val="83538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902148752"/>
        <c:crosses val="autoZero"/>
        <c:auto val="1"/>
        <c:lblAlgn val="ctr"/>
        <c:lblOffset val="100"/>
        <c:noMultiLvlLbl val="0"/>
      </c:catAx>
      <c:valAx>
        <c:axId val="90214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35389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609599</xdr:colOff>
      <xdr:row>0</xdr:row>
      <xdr:rowOff>200024</xdr:rowOff>
    </xdr:from>
    <xdr:to>
      <xdr:col>18</xdr:col>
      <xdr:colOff>9525</xdr:colOff>
      <xdr:row>21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4D44E1F-CD98-4606-89F0-102B48E90C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9526</xdr:colOff>
      <xdr:row>22</xdr:row>
      <xdr:rowOff>9525</xdr:rowOff>
    </xdr:from>
    <xdr:to>
      <xdr:col>18</xdr:col>
      <xdr:colOff>0</xdr:colOff>
      <xdr:row>42</xdr:row>
      <xdr:rowOff>9525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840E703-2E06-4141-8AF6-E1CFE820D8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43</xdr:row>
      <xdr:rowOff>9525</xdr:rowOff>
    </xdr:from>
    <xdr:to>
      <xdr:col>17</xdr:col>
      <xdr:colOff>600074</xdr:colOff>
      <xdr:row>63</xdr:row>
      <xdr:rowOff>9525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ADDC8AF7-DC7E-4394-8B66-89E8E95836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9525</xdr:colOff>
      <xdr:row>64</xdr:row>
      <xdr:rowOff>9525</xdr:rowOff>
    </xdr:from>
    <xdr:to>
      <xdr:col>17</xdr:col>
      <xdr:colOff>609599</xdr:colOff>
      <xdr:row>85</xdr:row>
      <xdr:rowOff>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4512982C-EA8F-4467-A461-3FEA2CB30B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9525</xdr:colOff>
      <xdr:row>86</xdr:row>
      <xdr:rowOff>0</xdr:rowOff>
    </xdr:from>
    <xdr:to>
      <xdr:col>18</xdr:col>
      <xdr:colOff>0</xdr:colOff>
      <xdr:row>106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7C463BD-A4C2-4D63-9C2B-B900D027D3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4"/>
  <sheetViews>
    <sheetView topLeftCell="A2" workbookViewId="0">
      <selection activeCell="C38" sqref="C38"/>
    </sheetView>
  </sheetViews>
  <sheetFormatPr defaultRowHeight="15" x14ac:dyDescent="0.25"/>
  <cols>
    <col min="2" max="6" width="13.7109375" customWidth="1"/>
    <col min="7" max="7" width="11" bestFit="1" customWidth="1"/>
  </cols>
  <sheetData>
    <row r="1" spans="2:6" ht="15.75" thickBot="1" x14ac:dyDescent="0.3"/>
    <row r="2" spans="2:6" ht="16.5" thickTop="1" thickBot="1" x14ac:dyDescent="0.3">
      <c r="B2" s="14" t="s">
        <v>16</v>
      </c>
      <c r="C2" s="15"/>
      <c r="D2" s="15"/>
      <c r="E2" s="15"/>
      <c r="F2" s="16"/>
    </row>
    <row r="3" spans="2:6" ht="15.75" thickTop="1" x14ac:dyDescent="0.25">
      <c r="B3" s="11">
        <v>28</v>
      </c>
      <c r="C3" s="11">
        <v>29</v>
      </c>
      <c r="D3" s="11">
        <v>30</v>
      </c>
      <c r="E3" s="11">
        <v>31</v>
      </c>
      <c r="F3" s="11">
        <v>32</v>
      </c>
    </row>
    <row r="4" spans="2:6" x14ac:dyDescent="0.25">
      <c r="B4" s="12">
        <v>268435121</v>
      </c>
      <c r="C4" s="12">
        <v>536870701</v>
      </c>
      <c r="D4" s="12">
        <v>1073741477</v>
      </c>
      <c r="E4" s="12">
        <v>2147483249</v>
      </c>
      <c r="F4" s="12">
        <v>4294966877</v>
      </c>
    </row>
    <row r="5" spans="2:6" x14ac:dyDescent="0.25">
      <c r="B5" s="12">
        <v>268435129</v>
      </c>
      <c r="C5" s="12">
        <v>536870717</v>
      </c>
      <c r="D5" s="12">
        <v>1073741503</v>
      </c>
      <c r="E5" s="12">
        <v>2147483269</v>
      </c>
      <c r="F5" s="12">
        <v>4294966909</v>
      </c>
    </row>
    <row r="6" spans="2:6" x14ac:dyDescent="0.25">
      <c r="B6" s="12">
        <v>268435133</v>
      </c>
      <c r="C6" s="12">
        <v>536870723</v>
      </c>
      <c r="D6" s="12">
        <v>1073741527</v>
      </c>
      <c r="E6" s="12">
        <v>2147483323</v>
      </c>
      <c r="F6" s="12">
        <v>4294966927</v>
      </c>
    </row>
    <row r="7" spans="2:6" x14ac:dyDescent="0.25">
      <c r="B7" s="12">
        <v>268435147</v>
      </c>
      <c r="C7" s="12">
        <v>536870729</v>
      </c>
      <c r="D7" s="12">
        <v>1073741561</v>
      </c>
      <c r="E7" s="12">
        <v>2147483353</v>
      </c>
      <c r="F7" s="12">
        <v>4294966943</v>
      </c>
    </row>
    <row r="8" spans="2:6" x14ac:dyDescent="0.25">
      <c r="B8" s="12">
        <v>268435157</v>
      </c>
      <c r="C8" s="12">
        <v>536870743</v>
      </c>
      <c r="D8" s="12">
        <v>1073741567</v>
      </c>
      <c r="E8" s="12">
        <v>2147483399</v>
      </c>
      <c r="F8" s="12">
        <v>4294966981</v>
      </c>
    </row>
    <row r="9" spans="2:6" x14ac:dyDescent="0.25">
      <c r="B9" s="12">
        <v>268435171</v>
      </c>
      <c r="C9" s="12">
        <v>536870767</v>
      </c>
      <c r="D9" s="12">
        <v>1073741621</v>
      </c>
      <c r="E9" s="12">
        <v>2147483423</v>
      </c>
      <c r="F9" s="12">
        <v>4294966997</v>
      </c>
    </row>
    <row r="10" spans="2:6" x14ac:dyDescent="0.25">
      <c r="B10" s="12">
        <v>268435183</v>
      </c>
      <c r="C10" s="12">
        <v>536870779</v>
      </c>
      <c r="D10" s="12">
        <v>1073741651</v>
      </c>
      <c r="E10" s="12">
        <v>2147483477</v>
      </c>
      <c r="F10" s="12">
        <v>4294967029</v>
      </c>
    </row>
    <row r="11" spans="2:6" x14ac:dyDescent="0.25">
      <c r="B11" s="12">
        <v>268435243</v>
      </c>
      <c r="C11" s="12">
        <v>536870791</v>
      </c>
      <c r="D11" s="12">
        <v>1073741663</v>
      </c>
      <c r="E11" s="12">
        <v>2147483489</v>
      </c>
      <c r="F11" s="12">
        <v>4294967087</v>
      </c>
    </row>
    <row r="12" spans="2:6" x14ac:dyDescent="0.25">
      <c r="B12" s="12">
        <v>268435273</v>
      </c>
      <c r="C12" s="12">
        <v>536870813</v>
      </c>
      <c r="D12" s="12">
        <v>1073741671</v>
      </c>
      <c r="E12" s="12">
        <v>2147483497</v>
      </c>
      <c r="F12" s="12">
        <v>4294967111</v>
      </c>
    </row>
    <row r="13" spans="2:6" x14ac:dyDescent="0.25">
      <c r="B13" s="12">
        <v>268435291</v>
      </c>
      <c r="C13" s="12">
        <v>536870819</v>
      </c>
      <c r="D13" s="12">
        <v>1073741689</v>
      </c>
      <c r="E13" s="12">
        <v>2147483543</v>
      </c>
      <c r="F13" s="12">
        <v>4294967143</v>
      </c>
    </row>
    <row r="14" spans="2:6" x14ac:dyDescent="0.25">
      <c r="B14" s="12">
        <v>268435313</v>
      </c>
      <c r="C14" s="12">
        <v>536870837</v>
      </c>
      <c r="D14" s="12">
        <v>1073741717</v>
      </c>
      <c r="E14" s="12">
        <v>2147483549</v>
      </c>
      <c r="F14" s="12">
        <v>4294967161</v>
      </c>
    </row>
    <row r="15" spans="2:6" x14ac:dyDescent="0.25">
      <c r="B15" s="12">
        <v>268435331</v>
      </c>
      <c r="C15" s="12">
        <v>536870839</v>
      </c>
      <c r="D15" s="12">
        <v>1073741719</v>
      </c>
      <c r="E15" s="12">
        <v>2147483563</v>
      </c>
      <c r="F15" s="12">
        <v>4294967189</v>
      </c>
    </row>
    <row r="16" spans="2:6" x14ac:dyDescent="0.25">
      <c r="B16" s="12">
        <v>268435337</v>
      </c>
      <c r="C16" s="12">
        <v>536870849</v>
      </c>
      <c r="D16" s="12">
        <v>1073741723</v>
      </c>
      <c r="E16" s="12">
        <v>2147483579</v>
      </c>
      <c r="F16" s="12">
        <v>4294967197</v>
      </c>
    </row>
    <row r="17" spans="2:6" x14ac:dyDescent="0.25">
      <c r="B17" s="12">
        <v>268435361</v>
      </c>
      <c r="C17" s="12">
        <v>536870869</v>
      </c>
      <c r="D17" s="12">
        <v>1073741741</v>
      </c>
      <c r="E17" s="12">
        <v>2147483587</v>
      </c>
      <c r="F17" s="12">
        <v>4294967231</v>
      </c>
    </row>
    <row r="18" spans="2:6" x14ac:dyDescent="0.25">
      <c r="B18" s="12">
        <v>268435367</v>
      </c>
      <c r="C18" s="12">
        <v>536870879</v>
      </c>
      <c r="D18" s="12">
        <v>1073741783</v>
      </c>
      <c r="E18" s="12">
        <v>2147483629</v>
      </c>
      <c r="F18" s="12">
        <v>4294967279</v>
      </c>
    </row>
    <row r="19" spans="2:6" x14ac:dyDescent="0.25">
      <c r="B19" s="12">
        <v>268435399</v>
      </c>
      <c r="C19" s="12">
        <v>536870909</v>
      </c>
      <c r="D19" s="12">
        <v>1073741789</v>
      </c>
      <c r="E19" s="12">
        <v>2147483647</v>
      </c>
      <c r="F19" s="12">
        <v>4294967291</v>
      </c>
    </row>
    <row r="20" spans="2:6" x14ac:dyDescent="0.25">
      <c r="B20" s="11">
        <f>POWER(2,B3)</f>
        <v>268435456</v>
      </c>
      <c r="C20" s="11">
        <f t="shared" ref="C20:F20" si="0">POWER(2,C3)</f>
        <v>536870912</v>
      </c>
      <c r="D20" s="11">
        <f t="shared" si="0"/>
        <v>1073741824</v>
      </c>
      <c r="E20" s="11">
        <f t="shared" si="0"/>
        <v>2147483648</v>
      </c>
      <c r="F20" s="11">
        <f t="shared" si="0"/>
        <v>4294967296</v>
      </c>
    </row>
    <row r="21" spans="2:6" ht="15.75" thickBot="1" x14ac:dyDescent="0.3"/>
    <row r="22" spans="2:6" ht="16.5" thickTop="1" thickBot="1" x14ac:dyDescent="0.3">
      <c r="B22" s="14" t="s">
        <v>15</v>
      </c>
      <c r="C22" s="15"/>
      <c r="D22" s="15"/>
      <c r="E22" s="15"/>
      <c r="F22" s="16"/>
    </row>
    <row r="23" spans="2:6" ht="15.75" thickTop="1" x14ac:dyDescent="0.25">
      <c r="B23" s="11">
        <v>28</v>
      </c>
      <c r="C23" s="11">
        <v>29</v>
      </c>
      <c r="D23" s="11">
        <v>30</v>
      </c>
      <c r="E23" s="11">
        <v>31</v>
      </c>
      <c r="F23" s="11">
        <v>32</v>
      </c>
    </row>
    <row r="24" spans="2:6" x14ac:dyDescent="0.25">
      <c r="B24" s="12">
        <v>14630843</v>
      </c>
      <c r="C24" s="12">
        <v>28192750</v>
      </c>
      <c r="D24" s="12">
        <v>54400028</v>
      </c>
      <c r="E24" s="12">
        <v>105097565</v>
      </c>
      <c r="F24" s="12">
        <v>203280221</v>
      </c>
    </row>
  </sheetData>
  <mergeCells count="2">
    <mergeCell ref="B22:F22"/>
    <mergeCell ref="B2:F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66"/>
  <sheetViews>
    <sheetView topLeftCell="A25" workbookViewId="0">
      <selection activeCell="I60" sqref="I60"/>
    </sheetView>
  </sheetViews>
  <sheetFormatPr defaultRowHeight="15" x14ac:dyDescent="0.25"/>
  <cols>
    <col min="2" max="2" width="19.7109375" customWidth="1"/>
    <col min="9" max="9" width="11" customWidth="1"/>
  </cols>
  <sheetData>
    <row r="1" spans="2:11" ht="15.75" thickBot="1" x14ac:dyDescent="0.3"/>
    <row r="2" spans="2:11" ht="16.5" thickTop="1" thickBot="1" x14ac:dyDescent="0.3">
      <c r="B2" s="18" t="s">
        <v>19</v>
      </c>
      <c r="C2" s="18"/>
      <c r="D2" s="18"/>
      <c r="E2" s="18"/>
      <c r="F2" s="18"/>
      <c r="G2" s="18"/>
    </row>
    <row r="3" spans="2:11" ht="15.75" thickTop="1" x14ac:dyDescent="0.25">
      <c r="B3" s="6"/>
      <c r="C3" s="4">
        <v>28</v>
      </c>
      <c r="D3" s="4">
        <v>29</v>
      </c>
      <c r="E3" s="4">
        <v>30</v>
      </c>
      <c r="F3" s="4">
        <v>31</v>
      </c>
      <c r="G3" s="4">
        <v>32</v>
      </c>
    </row>
    <row r="4" spans="2:11" x14ac:dyDescent="0.25">
      <c r="B4" s="7" t="s">
        <v>1</v>
      </c>
      <c r="C4" s="1">
        <v>1.4830000000000001</v>
      </c>
      <c r="D4" s="1">
        <v>3.3849999999999998</v>
      </c>
      <c r="E4" s="1">
        <v>6.71</v>
      </c>
      <c r="F4" s="1">
        <v>14.907999999999999</v>
      </c>
      <c r="G4" s="1">
        <v>31.300999999999998</v>
      </c>
    </row>
    <row r="5" spans="2:11" x14ac:dyDescent="0.25">
      <c r="B5" s="7" t="s">
        <v>2</v>
      </c>
      <c r="C5" s="1">
        <v>1.3859999999999999</v>
      </c>
      <c r="D5" s="1">
        <v>2.8719999999999999</v>
      </c>
      <c r="E5" s="1">
        <v>6.0129999999999999</v>
      </c>
      <c r="F5" s="1">
        <v>12.457000000000001</v>
      </c>
      <c r="G5" s="1">
        <v>25.547000000000001</v>
      </c>
    </row>
    <row r="6" spans="2:11" x14ac:dyDescent="0.25">
      <c r="B6" s="7" t="s">
        <v>3</v>
      </c>
      <c r="C6" s="1">
        <v>0.67</v>
      </c>
      <c r="D6" s="1">
        <v>1.417</v>
      </c>
      <c r="E6" s="1">
        <v>2.9460000000000002</v>
      </c>
      <c r="F6" s="1">
        <v>6.0460000000000003</v>
      </c>
      <c r="G6" s="1">
        <v>12.496</v>
      </c>
    </row>
    <row r="7" spans="2:11" x14ac:dyDescent="0.25">
      <c r="B7" s="7" t="s">
        <v>4</v>
      </c>
      <c r="C7" s="1">
        <v>1.4610000000000001</v>
      </c>
      <c r="D7" s="1">
        <v>3.0430000000000001</v>
      </c>
      <c r="E7" s="1">
        <v>6.2489999999999997</v>
      </c>
      <c r="F7" s="1">
        <v>12.986000000000001</v>
      </c>
      <c r="G7" s="1">
        <v>26.9</v>
      </c>
      <c r="H7" s="11" t="s">
        <v>17</v>
      </c>
      <c r="I7" s="11" t="s">
        <v>18</v>
      </c>
    </row>
    <row r="8" spans="2:11" x14ac:dyDescent="0.25">
      <c r="B8" s="7" t="s">
        <v>26</v>
      </c>
      <c r="C8" s="1">
        <f>C5/C4</f>
        <v>0.93459204315576516</v>
      </c>
      <c r="D8" s="1">
        <f t="shared" ref="D8:G8" si="0">D5/D4</f>
        <v>0.84844903988183162</v>
      </c>
      <c r="E8" s="1">
        <f t="shared" si="0"/>
        <v>0.89612518628912075</v>
      </c>
      <c r="F8" s="1">
        <f t="shared" si="0"/>
        <v>0.83559162865575543</v>
      </c>
      <c r="G8" s="1">
        <f t="shared" si="0"/>
        <v>0.81617200728411243</v>
      </c>
      <c r="H8" s="1">
        <f>AVERAGE(C8:G8)</f>
        <v>0.86618598105331712</v>
      </c>
      <c r="I8" s="1">
        <f>_xlfn.STDEV.S(C8:G8)</f>
        <v>4.8290155299629059E-2</v>
      </c>
    </row>
    <row r="9" spans="2:11" x14ac:dyDescent="0.25">
      <c r="B9" s="7" t="s">
        <v>24</v>
      </c>
      <c r="C9" s="1">
        <f>C5/C6</f>
        <v>2.0686567164179102</v>
      </c>
      <c r="D9" s="1">
        <f t="shared" ref="D9:G9" si="1">D5/D6</f>
        <v>2.0268172194777696</v>
      </c>
      <c r="E9" s="1">
        <f t="shared" si="1"/>
        <v>2.0410726408689746</v>
      </c>
      <c r="F9" s="1">
        <f t="shared" si="1"/>
        <v>2.0603704928878597</v>
      </c>
      <c r="G9" s="1">
        <f t="shared" si="1"/>
        <v>2.0444142125480154</v>
      </c>
      <c r="H9" s="1">
        <f t="shared" ref="H9:H10" si="2">AVERAGE(C9:G9)</f>
        <v>2.048266256440106</v>
      </c>
      <c r="I9" s="1">
        <f t="shared" ref="I9:I10" si="3">_xlfn.STDEV.S(C9:G9)</f>
        <v>1.6499476748014254E-2</v>
      </c>
    </row>
    <row r="10" spans="2:11" x14ac:dyDescent="0.25">
      <c r="B10" s="7" t="s">
        <v>25</v>
      </c>
      <c r="C10" s="1">
        <f>C5/C7</f>
        <v>0.94866529774127295</v>
      </c>
      <c r="D10" s="1">
        <f t="shared" ref="D10:G10" si="4">D5/D7</f>
        <v>0.943805455142951</v>
      </c>
      <c r="E10" s="1">
        <f t="shared" si="4"/>
        <v>0.96223395743318929</v>
      </c>
      <c r="F10" s="1">
        <f t="shared" si="4"/>
        <v>0.95926382257816112</v>
      </c>
      <c r="G10" s="1">
        <f t="shared" si="4"/>
        <v>0.94970260223048331</v>
      </c>
      <c r="H10" s="1">
        <f t="shared" si="2"/>
        <v>0.95273422702521149</v>
      </c>
      <c r="I10" s="1">
        <f t="shared" si="3"/>
        <v>7.7193004483649052E-3</v>
      </c>
    </row>
    <row r="11" spans="2:11" ht="15.75" thickBot="1" x14ac:dyDescent="0.3"/>
    <row r="12" spans="2:11" ht="16.5" thickTop="1" thickBot="1" x14ac:dyDescent="0.3">
      <c r="B12" s="18" t="s">
        <v>20</v>
      </c>
      <c r="C12" s="18"/>
      <c r="D12" s="18"/>
      <c r="E12" s="18"/>
      <c r="F12" s="18"/>
      <c r="G12" s="18"/>
      <c r="K12" s="3"/>
    </row>
    <row r="13" spans="2:11" ht="15.75" thickTop="1" x14ac:dyDescent="0.25">
      <c r="B13" s="10"/>
      <c r="C13" s="11">
        <v>28</v>
      </c>
      <c r="D13" s="11">
        <v>29</v>
      </c>
      <c r="E13" s="11">
        <v>30</v>
      </c>
      <c r="F13" s="11">
        <v>31</v>
      </c>
      <c r="G13" s="11">
        <v>32</v>
      </c>
    </row>
    <row r="14" spans="2:11" x14ac:dyDescent="0.25">
      <c r="B14" s="7" t="s">
        <v>4</v>
      </c>
      <c r="C14" s="1">
        <v>0.78</v>
      </c>
      <c r="D14" s="1">
        <v>1.581</v>
      </c>
      <c r="E14" s="1">
        <v>3.2930000000000001</v>
      </c>
      <c r="F14" s="1">
        <v>6.7240000000000002</v>
      </c>
      <c r="G14" s="1">
        <v>13.863</v>
      </c>
    </row>
    <row r="15" spans="2:11" x14ac:dyDescent="0.25">
      <c r="B15" s="7" t="s">
        <v>3</v>
      </c>
      <c r="C15" s="1">
        <v>0.67300000000000004</v>
      </c>
      <c r="D15" s="1">
        <v>1.405</v>
      </c>
      <c r="E15" s="1">
        <v>2.9340000000000002</v>
      </c>
      <c r="F15" s="1">
        <v>6.0490000000000004</v>
      </c>
      <c r="G15" s="1">
        <v>12.553000000000001</v>
      </c>
      <c r="H15" s="11" t="s">
        <v>17</v>
      </c>
      <c r="I15" s="11" t="s">
        <v>18</v>
      </c>
    </row>
    <row r="16" spans="2:11" x14ac:dyDescent="0.25">
      <c r="B16" s="7" t="s">
        <v>25</v>
      </c>
      <c r="C16" s="1">
        <f>C6/C14</f>
        <v>0.85897435897435903</v>
      </c>
      <c r="D16" s="1">
        <f t="shared" ref="D16:G16" si="5">D6/D14</f>
        <v>0.89626818469323222</v>
      </c>
      <c r="E16" s="1">
        <f t="shared" si="5"/>
        <v>0.89462496204069242</v>
      </c>
      <c r="F16" s="1">
        <f t="shared" si="5"/>
        <v>0.89916716240333139</v>
      </c>
      <c r="G16" s="1">
        <f t="shared" si="5"/>
        <v>0.90139219505157619</v>
      </c>
      <c r="H16" s="1">
        <f t="shared" ref="H16" si="6">AVERAGE(C16:G16)</f>
        <v>0.89008537263263821</v>
      </c>
      <c r="I16" s="1">
        <f t="shared" ref="I16" si="7">_xlfn.STDEV.S(C16:G16)</f>
        <v>1.7585884584436207E-2</v>
      </c>
    </row>
    <row r="17" spans="2:9" x14ac:dyDescent="0.25">
      <c r="B17" s="22" t="s">
        <v>24</v>
      </c>
      <c r="C17" s="1">
        <f>C6/C15</f>
        <v>0.99554234769687966</v>
      </c>
      <c r="D17" s="1">
        <f t="shared" ref="D17:G17" si="8">D6/D15</f>
        <v>1.008540925266904</v>
      </c>
      <c r="E17" s="1">
        <f t="shared" si="8"/>
        <v>1.0040899795501022</v>
      </c>
      <c r="F17" s="1">
        <f t="shared" si="8"/>
        <v>0.99950405025624067</v>
      </c>
      <c r="G17" s="1">
        <f t="shared" si="8"/>
        <v>0.99545925276826253</v>
      </c>
      <c r="H17" s="1">
        <f t="shared" ref="H17" si="9">AVERAGE(C17:G17)</f>
        <v>1.0006273111076778</v>
      </c>
      <c r="I17" s="1">
        <f t="shared" ref="I17" si="10">_xlfn.STDEV.S(C17:G17)</f>
        <v>5.6666294353961725E-3</v>
      </c>
    </row>
    <row r="18" spans="2:9" ht="15.75" thickBot="1" x14ac:dyDescent="0.3"/>
    <row r="19" spans="2:9" ht="16.5" thickTop="1" thickBot="1" x14ac:dyDescent="0.3">
      <c r="B19" s="14" t="s">
        <v>21</v>
      </c>
      <c r="C19" s="15"/>
      <c r="D19" s="15"/>
      <c r="E19" s="15"/>
      <c r="F19" s="15"/>
      <c r="G19" s="16"/>
    </row>
    <row r="20" spans="2:9" ht="15.75" thickTop="1" x14ac:dyDescent="0.25">
      <c r="B20" s="10"/>
      <c r="C20" s="11">
        <v>28</v>
      </c>
      <c r="D20" s="11">
        <v>29</v>
      </c>
      <c r="E20" s="11">
        <v>30</v>
      </c>
      <c r="F20" s="11">
        <v>31</v>
      </c>
      <c r="G20" s="11">
        <v>32</v>
      </c>
    </row>
    <row r="21" spans="2:9" x14ac:dyDescent="0.25">
      <c r="B21" s="7" t="s">
        <v>4</v>
      </c>
      <c r="C21" s="1">
        <v>0.59499999999999997</v>
      </c>
      <c r="D21" s="1">
        <v>1.232</v>
      </c>
      <c r="E21" s="1">
        <v>2.5659999999999998</v>
      </c>
      <c r="F21" s="1">
        <v>5.4320000000000004</v>
      </c>
      <c r="G21" s="1">
        <v>11.137</v>
      </c>
    </row>
    <row r="22" spans="2:9" x14ac:dyDescent="0.25">
      <c r="B22" s="7" t="s">
        <v>3</v>
      </c>
      <c r="C22" s="1">
        <v>0.52</v>
      </c>
      <c r="D22" s="1">
        <v>1.095</v>
      </c>
      <c r="E22" s="1">
        <v>2.286</v>
      </c>
      <c r="F22" s="1">
        <v>4.7309999999999999</v>
      </c>
      <c r="G22" s="1">
        <v>9.7370000000000001</v>
      </c>
      <c r="H22" s="11" t="s">
        <v>17</v>
      </c>
      <c r="I22" s="11" t="s">
        <v>18</v>
      </c>
    </row>
    <row r="23" spans="2:9" x14ac:dyDescent="0.25">
      <c r="B23" s="7" t="s">
        <v>25</v>
      </c>
      <c r="C23" s="1">
        <f>C6/C21</f>
        <v>1.1260504201680674</v>
      </c>
      <c r="D23" s="1">
        <f t="shared" ref="D23:F23" si="11">D6/D21</f>
        <v>1.1501623376623378</v>
      </c>
      <c r="E23" s="1">
        <f t="shared" si="11"/>
        <v>1.1480904130943104</v>
      </c>
      <c r="F23" s="1">
        <f t="shared" si="11"/>
        <v>1.1130338733431517</v>
      </c>
      <c r="G23" s="1">
        <f>G6/G21</f>
        <v>1.1220256801652151</v>
      </c>
      <c r="H23" s="1">
        <f>AVERAGE(C23:G23)</f>
        <v>1.1318725448866165</v>
      </c>
      <c r="I23" s="1">
        <f>_xlfn.STDEV.S(C23:G23)</f>
        <v>1.6456679461417958E-2</v>
      </c>
    </row>
    <row r="24" spans="2:9" x14ac:dyDescent="0.25">
      <c r="B24" s="7" t="s">
        <v>24</v>
      </c>
      <c r="C24" s="1">
        <f>C6/C22</f>
        <v>1.2884615384615385</v>
      </c>
      <c r="D24" s="1">
        <f t="shared" ref="D24:G24" si="12">D6/D22</f>
        <v>1.2940639269406393</v>
      </c>
      <c r="E24" s="1">
        <f t="shared" si="12"/>
        <v>1.2887139107611549</v>
      </c>
      <c r="F24" s="1">
        <f t="shared" si="12"/>
        <v>1.2779539209469457</v>
      </c>
      <c r="G24" s="1">
        <f t="shared" si="12"/>
        <v>1.2833521618568349</v>
      </c>
      <c r="H24" s="1">
        <f t="shared" ref="H24:H25" si="13">AVERAGE(C24:G24)</f>
        <v>1.2865090917934225</v>
      </c>
      <c r="I24" s="1">
        <f t="shared" ref="I24:I25" si="14">_xlfn.STDEV.S(C24:G24)</f>
        <v>6.1013515636058526E-3</v>
      </c>
    </row>
    <row r="25" spans="2:9" ht="15" customHeight="1" x14ac:dyDescent="0.25">
      <c r="B25" s="7" t="s">
        <v>29</v>
      </c>
      <c r="C25" s="1">
        <f>C14/C21</f>
        <v>1.3109243697478992</v>
      </c>
      <c r="D25" s="1">
        <f t="shared" ref="D25:G25" si="15">D14/D21</f>
        <v>1.2832792207792207</v>
      </c>
      <c r="E25" s="1">
        <f t="shared" si="15"/>
        <v>1.2833203429462199</v>
      </c>
      <c r="F25" s="1">
        <f t="shared" si="15"/>
        <v>1.2378497790868925</v>
      </c>
      <c r="G25" s="1">
        <f t="shared" si="15"/>
        <v>1.2447696866301516</v>
      </c>
      <c r="H25" s="1">
        <f t="shared" si="13"/>
        <v>1.2720286798380767</v>
      </c>
      <c r="I25" s="1">
        <f t="shared" si="14"/>
        <v>3.032408691142335E-2</v>
      </c>
    </row>
    <row r="26" spans="2:9" x14ac:dyDescent="0.25">
      <c r="B26" s="7" t="s">
        <v>28</v>
      </c>
      <c r="C26" s="1">
        <f>C15/C22</f>
        <v>1.2942307692307693</v>
      </c>
      <c r="D26" s="1">
        <f t="shared" ref="D26:F26" si="16">D15/D22</f>
        <v>1.2831050228310503</v>
      </c>
      <c r="E26" s="1">
        <f t="shared" si="16"/>
        <v>1.283464566929134</v>
      </c>
      <c r="F26" s="1">
        <f t="shared" si="16"/>
        <v>1.2785880363559503</v>
      </c>
      <c r="G26" s="1">
        <f t="shared" ref="D26:G26" si="17">G15/G22</f>
        <v>1.289206120981822</v>
      </c>
      <c r="H26" s="1">
        <f t="shared" ref="H26" si="18">AVERAGE(C26:G26)</f>
        <v>1.2857189032657452</v>
      </c>
      <c r="I26" s="1">
        <f t="shared" ref="I26" si="19">_xlfn.STDEV.S(C26:G26)</f>
        <v>6.0699303071886498E-3</v>
      </c>
    </row>
    <row r="27" spans="2:9" ht="15.75" thickBot="1" x14ac:dyDescent="0.3"/>
    <row r="28" spans="2:9" ht="16.5" thickTop="1" thickBot="1" x14ac:dyDescent="0.3">
      <c r="B28" s="19" t="s">
        <v>22</v>
      </c>
      <c r="C28" s="20"/>
      <c r="D28" s="20"/>
      <c r="E28" s="20"/>
      <c r="F28" s="20"/>
      <c r="G28" s="21"/>
    </row>
    <row r="29" spans="2:9" ht="15.75" thickTop="1" x14ac:dyDescent="0.25">
      <c r="B29" s="10"/>
      <c r="C29" s="11">
        <v>28</v>
      </c>
      <c r="D29" s="11">
        <v>29</v>
      </c>
      <c r="E29" s="11">
        <v>30</v>
      </c>
      <c r="F29" s="11">
        <v>31</v>
      </c>
      <c r="G29" s="11">
        <v>32</v>
      </c>
    </row>
    <row r="30" spans="2:9" x14ac:dyDescent="0.25">
      <c r="B30" s="7" t="s">
        <v>4</v>
      </c>
      <c r="C30" s="1">
        <v>0.57599999999999996</v>
      </c>
      <c r="D30" s="1">
        <v>1.2270000000000001</v>
      </c>
      <c r="E30" s="1">
        <v>2.4830000000000001</v>
      </c>
      <c r="F30" s="1">
        <v>5.1360000000000001</v>
      </c>
      <c r="G30" s="1">
        <v>10.618</v>
      </c>
    </row>
    <row r="31" spans="2:9" x14ac:dyDescent="0.25">
      <c r="B31" s="7" t="s">
        <v>3</v>
      </c>
      <c r="C31" s="1">
        <v>0.45700000000000002</v>
      </c>
      <c r="D31" s="1">
        <v>0.91300000000000003</v>
      </c>
      <c r="E31" s="1">
        <v>1.9259999999999999</v>
      </c>
      <c r="F31" s="1">
        <v>3.972</v>
      </c>
      <c r="G31" s="1">
        <v>8.7279999999999998</v>
      </c>
      <c r="H31" s="11" t="s">
        <v>17</v>
      </c>
      <c r="I31" s="11" t="s">
        <v>18</v>
      </c>
    </row>
    <row r="32" spans="2:9" x14ac:dyDescent="0.25">
      <c r="B32" s="7" t="s">
        <v>25</v>
      </c>
      <c r="C32" s="1">
        <f>C6/C30</f>
        <v>1.1631944444444446</v>
      </c>
      <c r="D32" s="1">
        <f t="shared" ref="D32:E32" si="20">D6/D30</f>
        <v>1.1548492257538712</v>
      </c>
      <c r="E32" s="1">
        <f t="shared" si="20"/>
        <v>1.1864679822795006</v>
      </c>
      <c r="F32" s="1">
        <f>F6/F30</f>
        <v>1.1771806853582554</v>
      </c>
      <c r="G32" s="1">
        <f>G6/G30</f>
        <v>1.1768694669429272</v>
      </c>
      <c r="H32" s="1">
        <f>AVERAGE(C32:G32)</f>
        <v>1.1717123609557998</v>
      </c>
      <c r="I32" s="1">
        <f>_xlfn.STDEV.S(C32:G32)</f>
        <v>1.2561318652059884E-2</v>
      </c>
    </row>
    <row r="33" spans="2:9" x14ac:dyDescent="0.25">
      <c r="B33" s="7" t="s">
        <v>24</v>
      </c>
      <c r="C33" s="1">
        <f>C6/C31</f>
        <v>1.4660831509846828</v>
      </c>
      <c r="D33" s="1">
        <f t="shared" ref="D33:G33" si="21">D6/D31</f>
        <v>1.5520262869660459</v>
      </c>
      <c r="E33" s="1">
        <f t="shared" si="21"/>
        <v>1.529595015576324</v>
      </c>
      <c r="F33" s="1">
        <f t="shared" si="21"/>
        <v>1.5221550855991945</v>
      </c>
      <c r="G33" s="1">
        <f t="shared" si="21"/>
        <v>1.4317140238313475</v>
      </c>
      <c r="H33" s="1">
        <f t="shared" ref="H33:H35" si="22">AVERAGE(C33:G33)</f>
        <v>1.5003147125915188</v>
      </c>
      <c r="I33" s="1">
        <f t="shared" ref="I33:I35" si="23">_xlfn.STDEV.S(C33:G33)</f>
        <v>4.9714885267646863E-2</v>
      </c>
    </row>
    <row r="34" spans="2:9" ht="15" customHeight="1" x14ac:dyDescent="0.25">
      <c r="B34" s="7" t="s">
        <v>30</v>
      </c>
      <c r="C34" s="1">
        <f>C14/C30</f>
        <v>1.3541666666666667</v>
      </c>
      <c r="D34" s="1">
        <f t="shared" ref="D34:G34" si="24">D14/D30</f>
        <v>1.2885085574572126</v>
      </c>
      <c r="E34" s="1">
        <f t="shared" si="24"/>
        <v>1.3262182843334676</v>
      </c>
      <c r="F34" s="1">
        <f t="shared" si="24"/>
        <v>1.3091900311526481</v>
      </c>
      <c r="G34" s="1">
        <f t="shared" si="24"/>
        <v>1.3056131098135242</v>
      </c>
      <c r="H34" s="1">
        <f t="shared" si="22"/>
        <v>1.3167393298847039</v>
      </c>
      <c r="I34" s="1">
        <f t="shared" si="23"/>
        <v>2.4841584653072908E-2</v>
      </c>
    </row>
    <row r="35" spans="2:9" x14ac:dyDescent="0.25">
      <c r="B35" s="7" t="s">
        <v>31</v>
      </c>
      <c r="C35" s="1">
        <f>C15/C31</f>
        <v>1.4726477024070022</v>
      </c>
      <c r="D35" s="1">
        <f t="shared" ref="D35:G35" si="25">D15/D31</f>
        <v>1.5388828039430449</v>
      </c>
      <c r="E35" s="1">
        <f t="shared" si="25"/>
        <v>1.5233644859813085</v>
      </c>
      <c r="F35" s="1">
        <f t="shared" si="25"/>
        <v>1.522910372608258</v>
      </c>
      <c r="G35" s="1">
        <f t="shared" si="25"/>
        <v>1.4382447296058662</v>
      </c>
      <c r="H35" s="1">
        <f t="shared" si="22"/>
        <v>1.4992100189090958</v>
      </c>
      <c r="I35" s="1">
        <f t="shared" si="23"/>
        <v>4.2253396535491095E-2</v>
      </c>
    </row>
    <row r="36" spans="2:9" ht="15" customHeight="1" x14ac:dyDescent="0.25">
      <c r="B36" s="7" t="s">
        <v>32</v>
      </c>
      <c r="C36" s="1">
        <f>C21/C30</f>
        <v>1.0329861111111112</v>
      </c>
      <c r="D36" s="1">
        <f t="shared" ref="D36:G36" si="26">D21/D30</f>
        <v>1.0040749796251018</v>
      </c>
      <c r="E36" s="1">
        <f t="shared" si="26"/>
        <v>1.0334273056786145</v>
      </c>
      <c r="F36" s="1">
        <f t="shared" si="26"/>
        <v>1.057632398753894</v>
      </c>
      <c r="G36" s="1">
        <f t="shared" si="26"/>
        <v>1.0488792616311924</v>
      </c>
      <c r="H36" s="1">
        <f t="shared" ref="H36:H37" si="27">AVERAGE(C36:G36)</f>
        <v>1.0354000113599828</v>
      </c>
      <c r="I36" s="1">
        <f t="shared" ref="I36:I37" si="28">_xlfn.STDEV.S(C36:G36)</f>
        <v>2.0414120924099031E-2</v>
      </c>
    </row>
    <row r="37" spans="2:9" x14ac:dyDescent="0.25">
      <c r="B37" s="7" t="s">
        <v>33</v>
      </c>
      <c r="C37" s="1">
        <f>C22/C31</f>
        <v>1.1378555798687089</v>
      </c>
      <c r="D37" s="1">
        <f t="shared" ref="D37:G37" si="29">D22/D31</f>
        <v>1.1993428258488499</v>
      </c>
      <c r="E37" s="1">
        <f t="shared" si="29"/>
        <v>1.1869158878504673</v>
      </c>
      <c r="F37" s="1">
        <f t="shared" si="29"/>
        <v>1.1910876132930512</v>
      </c>
      <c r="G37" s="1">
        <f t="shared" si="29"/>
        <v>1.1156049495875344</v>
      </c>
      <c r="H37" s="1">
        <f t="shared" si="27"/>
        <v>1.1661613712897223</v>
      </c>
      <c r="I37" s="1">
        <f t="shared" si="28"/>
        <v>3.7115515717950014E-2</v>
      </c>
    </row>
    <row r="38" spans="2:9" ht="15.75" thickBot="1" x14ac:dyDescent="0.3"/>
    <row r="39" spans="2:9" ht="16.5" thickTop="1" thickBot="1" x14ac:dyDescent="0.3">
      <c r="B39" s="19" t="s">
        <v>23</v>
      </c>
      <c r="C39" s="20"/>
      <c r="D39" s="20"/>
      <c r="E39" s="20"/>
      <c r="F39" s="20"/>
      <c r="G39" s="21"/>
    </row>
    <row r="40" spans="2:9" ht="15.75" thickTop="1" x14ac:dyDescent="0.25">
      <c r="B40" s="10"/>
      <c r="C40" s="11">
        <v>28</v>
      </c>
      <c r="D40" s="11">
        <v>29</v>
      </c>
      <c r="E40" s="11">
        <v>30</v>
      </c>
      <c r="F40" s="11">
        <v>31</v>
      </c>
      <c r="G40" s="11">
        <v>32</v>
      </c>
    </row>
    <row r="41" spans="2:9" x14ac:dyDescent="0.25">
      <c r="B41" s="7" t="s">
        <v>4</v>
      </c>
      <c r="C41" s="1">
        <v>0.58799999999999997</v>
      </c>
      <c r="D41" s="1">
        <v>1.216</v>
      </c>
      <c r="E41" s="1">
        <v>2.6059999999999999</v>
      </c>
      <c r="F41" s="1">
        <v>5.3419999999999996</v>
      </c>
      <c r="G41" s="1">
        <v>10.584</v>
      </c>
    </row>
    <row r="42" spans="2:9" x14ac:dyDescent="0.25">
      <c r="B42" s="7" t="s">
        <v>3</v>
      </c>
      <c r="C42" s="1">
        <v>0.443</v>
      </c>
      <c r="D42" s="1">
        <v>0.84599999999999997</v>
      </c>
      <c r="E42" s="1">
        <v>2.028</v>
      </c>
      <c r="F42" s="1">
        <v>3.7559999999999998</v>
      </c>
      <c r="G42" s="1">
        <v>7.9279999999999999</v>
      </c>
      <c r="H42" s="11" t="s">
        <v>17</v>
      </c>
      <c r="I42" s="11" t="s">
        <v>18</v>
      </c>
    </row>
    <row r="43" spans="2:9" x14ac:dyDescent="0.25">
      <c r="B43" s="7" t="s">
        <v>25</v>
      </c>
      <c r="C43" s="1">
        <f>C6/C41</f>
        <v>1.1394557823129252</v>
      </c>
      <c r="D43" s="1">
        <f t="shared" ref="D43:G43" si="30">D6/D41</f>
        <v>1.165296052631579</v>
      </c>
      <c r="E43" s="1">
        <f t="shared" si="30"/>
        <v>1.130468150422103</v>
      </c>
      <c r="F43" s="1">
        <f t="shared" si="30"/>
        <v>1.1317858479970051</v>
      </c>
      <c r="G43" s="1">
        <f t="shared" si="30"/>
        <v>1.180650037792895</v>
      </c>
      <c r="H43" s="1">
        <f t="shared" ref="H43" si="31">AVERAGE(C43:G43)</f>
        <v>1.1495311742313015</v>
      </c>
      <c r="I43" s="1">
        <f t="shared" ref="I43" si="32">_xlfn.STDEV.S(C43:G43)</f>
        <v>2.2342359222792287E-2</v>
      </c>
    </row>
    <row r="44" spans="2:9" x14ac:dyDescent="0.25">
      <c r="B44" s="7" t="s">
        <v>24</v>
      </c>
      <c r="C44" s="1">
        <f>C6/C42</f>
        <v>1.5124153498871333</v>
      </c>
      <c r="D44" s="1">
        <f t="shared" ref="D44:F44" si="33">D6/D42</f>
        <v>1.6749408983451537</v>
      </c>
      <c r="E44" s="1">
        <f t="shared" si="33"/>
        <v>1.4526627218934911</v>
      </c>
      <c r="F44" s="1">
        <f t="shared" si="33"/>
        <v>1.6096911608093718</v>
      </c>
      <c r="G44" s="1">
        <f>G6/G42</f>
        <v>1.5761856710393543</v>
      </c>
      <c r="H44" s="1">
        <f>AVERAGE(C44:G44)</f>
        <v>1.565179160394901</v>
      </c>
      <c r="I44" s="1">
        <f>_xlfn.STDEV.S(C44:G44)</f>
        <v>8.6014634231137407E-2</v>
      </c>
    </row>
    <row r="45" spans="2:9" ht="15" customHeight="1" x14ac:dyDescent="0.25">
      <c r="B45" s="7" t="s">
        <v>34</v>
      </c>
      <c r="C45" s="1">
        <f>C14/C41</f>
        <v>1.3265306122448981</v>
      </c>
      <c r="D45" s="1">
        <f t="shared" ref="D45:G45" si="34">D14/D41</f>
        <v>1.3001644736842106</v>
      </c>
      <c r="E45" s="1">
        <f t="shared" si="34"/>
        <v>1.2636224098234843</v>
      </c>
      <c r="F45" s="1">
        <f t="shared" si="34"/>
        <v>1.2587046050168478</v>
      </c>
      <c r="G45" s="1">
        <f t="shared" si="34"/>
        <v>1.3098072562358276</v>
      </c>
      <c r="H45" s="1">
        <f t="shared" ref="H45:H48" si="35">AVERAGE(C45:G45)</f>
        <v>1.2917658714010538</v>
      </c>
      <c r="I45" s="1">
        <f t="shared" ref="I45:I48" si="36">_xlfn.STDEV.S(C45:G45)</f>
        <v>2.953691358919493E-2</v>
      </c>
    </row>
    <row r="46" spans="2:9" x14ac:dyDescent="0.25">
      <c r="B46" s="7" t="s">
        <v>37</v>
      </c>
      <c r="C46" s="1">
        <f>C15/C42</f>
        <v>1.5191873589164786</v>
      </c>
      <c r="D46" s="1">
        <f t="shared" ref="D46:G46" si="37">D15/D42</f>
        <v>1.6607565011820331</v>
      </c>
      <c r="E46" s="1">
        <f t="shared" si="37"/>
        <v>1.4467455621301777</v>
      </c>
      <c r="F46" s="1">
        <f t="shared" si="37"/>
        <v>1.6104898828541003</v>
      </c>
      <c r="G46" s="1">
        <f t="shared" si="37"/>
        <v>1.583375378405651</v>
      </c>
      <c r="H46" s="1">
        <f t="shared" si="35"/>
        <v>1.5641109366976882</v>
      </c>
      <c r="I46" s="1">
        <f t="shared" si="36"/>
        <v>8.314933776560246E-2</v>
      </c>
    </row>
    <row r="47" spans="2:9" ht="15" customHeight="1" x14ac:dyDescent="0.25">
      <c r="B47" s="7" t="s">
        <v>35</v>
      </c>
      <c r="C47" s="1">
        <f>C21/C41</f>
        <v>1.0119047619047619</v>
      </c>
      <c r="D47" s="1">
        <f t="shared" ref="D47:G47" si="38">D21/D41</f>
        <v>1.013157894736842</v>
      </c>
      <c r="E47" s="1">
        <f t="shared" si="38"/>
        <v>0.98465080583269382</v>
      </c>
      <c r="F47" s="1">
        <f t="shared" si="38"/>
        <v>1.0168476226132537</v>
      </c>
      <c r="G47" s="1">
        <f t="shared" si="38"/>
        <v>1.0522486772486774</v>
      </c>
      <c r="H47" s="1">
        <f t="shared" si="35"/>
        <v>1.0157619524672457</v>
      </c>
      <c r="I47" s="1">
        <f t="shared" si="36"/>
        <v>2.4093683018361137E-2</v>
      </c>
    </row>
    <row r="48" spans="2:9" x14ac:dyDescent="0.25">
      <c r="B48" s="7" t="s">
        <v>36</v>
      </c>
      <c r="C48" s="1">
        <f>C22/C42</f>
        <v>1.1738148984198646</v>
      </c>
      <c r="D48" s="1">
        <f t="shared" ref="D48:G48" si="39">D22/D42</f>
        <v>1.2943262411347518</v>
      </c>
      <c r="E48" s="1">
        <f t="shared" si="39"/>
        <v>1.1272189349112427</v>
      </c>
      <c r="F48" s="1">
        <f t="shared" si="39"/>
        <v>1.2595846645367412</v>
      </c>
      <c r="G48" s="1">
        <f t="shared" si="39"/>
        <v>1.228178607467205</v>
      </c>
      <c r="H48" s="1">
        <f t="shared" si="35"/>
        <v>1.2166246692939611</v>
      </c>
      <c r="I48" s="1">
        <f t="shared" si="36"/>
        <v>6.6788192758724621E-2</v>
      </c>
    </row>
    <row r="49" spans="2:9" ht="15" customHeight="1" x14ac:dyDescent="0.25">
      <c r="B49" s="7" t="s">
        <v>38</v>
      </c>
      <c r="C49" s="1">
        <f>C30/C41</f>
        <v>0.97959183673469385</v>
      </c>
      <c r="D49" s="1">
        <f t="shared" ref="D49:G49" si="40">D30/D41</f>
        <v>1.009046052631579</v>
      </c>
      <c r="E49" s="1">
        <f t="shared" si="40"/>
        <v>0.95280122793553346</v>
      </c>
      <c r="F49" s="1">
        <f t="shared" si="40"/>
        <v>0.961437663796331</v>
      </c>
      <c r="G49" s="1">
        <f t="shared" si="40"/>
        <v>1.0032123960695389</v>
      </c>
      <c r="H49" s="1">
        <f t="shared" ref="H49:H50" si="41">AVERAGE(C49:G49)</f>
        <v>0.98121783543353513</v>
      </c>
      <c r="I49" s="1">
        <f t="shared" ref="I49:I50" si="42">_xlfn.STDEV.S(C49:G49)</f>
        <v>2.4797041221956931E-2</v>
      </c>
    </row>
    <row r="50" spans="2:9" x14ac:dyDescent="0.25">
      <c r="B50" s="7" t="s">
        <v>39</v>
      </c>
      <c r="C50" s="1">
        <f>C31/C42</f>
        <v>1.0316027088036117</v>
      </c>
      <c r="D50" s="1">
        <f t="shared" ref="D50:G50" si="43">D31/D42</f>
        <v>1.0791962174940899</v>
      </c>
      <c r="E50" s="1">
        <f t="shared" si="43"/>
        <v>0.94970414201183428</v>
      </c>
      <c r="F50" s="1">
        <f t="shared" si="43"/>
        <v>1.0575079872204474</v>
      </c>
      <c r="G50" s="1">
        <f t="shared" si="43"/>
        <v>1.1009081735620585</v>
      </c>
      <c r="H50" s="1">
        <f t="shared" si="41"/>
        <v>1.0437838458184083</v>
      </c>
      <c r="I50" s="1">
        <f t="shared" si="42"/>
        <v>5.8534066389560033E-2</v>
      </c>
    </row>
    <row r="51" spans="2:9" ht="15.75" thickBot="1" x14ac:dyDescent="0.3"/>
    <row r="52" spans="2:9" ht="16.5" thickTop="1" thickBot="1" x14ac:dyDescent="0.3">
      <c r="B52" s="19" t="s">
        <v>50</v>
      </c>
      <c r="C52" s="20"/>
      <c r="D52" s="20"/>
      <c r="E52" s="20"/>
      <c r="F52" s="20"/>
      <c r="G52" s="21"/>
    </row>
    <row r="53" spans="2:9" ht="15.75" thickTop="1" x14ac:dyDescent="0.25">
      <c r="B53" s="10"/>
      <c r="C53" s="11" t="s">
        <v>44</v>
      </c>
      <c r="D53" s="11" t="s">
        <v>45</v>
      </c>
      <c r="E53" s="11" t="s">
        <v>46</v>
      </c>
      <c r="F53" s="11" t="s">
        <v>47</v>
      </c>
      <c r="G53" s="11" t="s">
        <v>48</v>
      </c>
    </row>
    <row r="54" spans="2:9" x14ac:dyDescent="0.25">
      <c r="B54" s="7" t="s">
        <v>19</v>
      </c>
      <c r="C54" s="10"/>
      <c r="D54" s="1">
        <f>H16</f>
        <v>0.89008537263263821</v>
      </c>
      <c r="E54" s="1">
        <f>H23</f>
        <v>1.1318725448866165</v>
      </c>
      <c r="F54" s="1">
        <f>H32</f>
        <v>1.1717123609557998</v>
      </c>
      <c r="G54" s="1">
        <f>H43</f>
        <v>1.1495311742313015</v>
      </c>
    </row>
    <row r="55" spans="2:9" x14ac:dyDescent="0.25">
      <c r="B55" s="7" t="s">
        <v>40</v>
      </c>
      <c r="C55" s="1">
        <f>1/D54</f>
        <v>1.1234877358362414</v>
      </c>
      <c r="D55" s="10"/>
      <c r="E55" s="1">
        <f>H25</f>
        <v>1.2720286798380767</v>
      </c>
      <c r="F55" s="1">
        <f>H34</f>
        <v>1.3167393298847039</v>
      </c>
      <c r="G55" s="1">
        <f>H45</f>
        <v>1.2917658714010538</v>
      </c>
    </row>
    <row r="56" spans="2:9" x14ac:dyDescent="0.25">
      <c r="B56" s="7" t="s">
        <v>41</v>
      </c>
      <c r="C56" s="1">
        <f>1/E54</f>
        <v>0.88349170100258367</v>
      </c>
      <c r="D56" s="1">
        <f>1/E55</f>
        <v>0.78614579674987783</v>
      </c>
      <c r="E56" s="10"/>
      <c r="F56" s="1">
        <f>H36</f>
        <v>1.0354000113599828</v>
      </c>
      <c r="G56" s="1">
        <f>H47</f>
        <v>1.0157619524672457</v>
      </c>
    </row>
    <row r="57" spans="2:9" x14ac:dyDescent="0.25">
      <c r="B57" s="7" t="s">
        <v>42</v>
      </c>
      <c r="C57" s="1">
        <f>1/F54</f>
        <v>0.85345177990976473</v>
      </c>
      <c r="D57" s="1">
        <f>1/F55</f>
        <v>0.75945175882880467</v>
      </c>
      <c r="E57" s="1">
        <f>1/F56</f>
        <v>0.96581030425768932</v>
      </c>
      <c r="F57" s="10"/>
      <c r="G57" s="1">
        <f>H49</f>
        <v>0.98121783543353513</v>
      </c>
    </row>
    <row r="58" spans="2:9" x14ac:dyDescent="0.25">
      <c r="B58" s="7" t="s">
        <v>43</v>
      </c>
      <c r="C58" s="1">
        <f>1/G54</f>
        <v>0.86991986160680346</v>
      </c>
      <c r="D58" s="1">
        <f>1/G55</f>
        <v>0.77413409205136874</v>
      </c>
      <c r="E58" s="1">
        <f>1/G56</f>
        <v>0.98448263155657634</v>
      </c>
      <c r="F58" s="1">
        <f>1/G57</f>
        <v>1.0191416868795156</v>
      </c>
      <c r="G58" s="10"/>
    </row>
    <row r="59" spans="2:9" ht="15.75" thickBot="1" x14ac:dyDescent="0.3"/>
    <row r="60" spans="2:9" ht="16.5" thickTop="1" thickBot="1" x14ac:dyDescent="0.3">
      <c r="B60" s="19" t="s">
        <v>49</v>
      </c>
      <c r="C60" s="20"/>
      <c r="D60" s="20"/>
      <c r="E60" s="20"/>
      <c r="F60" s="20"/>
      <c r="G60" s="21"/>
    </row>
    <row r="61" spans="2:9" ht="15.75" thickTop="1" x14ac:dyDescent="0.25">
      <c r="B61" s="10"/>
      <c r="C61" s="11" t="s">
        <v>44</v>
      </c>
      <c r="D61" s="11" t="s">
        <v>45</v>
      </c>
      <c r="E61" s="11" t="s">
        <v>46</v>
      </c>
      <c r="F61" s="11" t="s">
        <v>47</v>
      </c>
      <c r="G61" s="11" t="s">
        <v>48</v>
      </c>
    </row>
    <row r="62" spans="2:9" x14ac:dyDescent="0.25">
      <c r="B62" s="7" t="s">
        <v>19</v>
      </c>
      <c r="C62" s="10"/>
      <c r="D62" s="1">
        <f>H17</f>
        <v>1.0006273111076778</v>
      </c>
      <c r="E62" s="1">
        <f>H24</f>
        <v>1.2865090917934225</v>
      </c>
      <c r="F62" s="1">
        <f>H33</f>
        <v>1.5003147125915188</v>
      </c>
      <c r="G62" s="1">
        <f>H44</f>
        <v>1.565179160394901</v>
      </c>
    </row>
    <row r="63" spans="2:9" x14ac:dyDescent="0.25">
      <c r="B63" s="7" t="s">
        <v>40</v>
      </c>
      <c r="C63" s="1">
        <f>1/D62</f>
        <v>0.99937308216484377</v>
      </c>
      <c r="D63" s="10"/>
      <c r="E63" s="1">
        <f>H26</f>
        <v>1.2857189032657452</v>
      </c>
      <c r="F63" s="1">
        <f>H35</f>
        <v>1.4992100189090958</v>
      </c>
      <c r="G63" s="1">
        <f>H46</f>
        <v>1.5641109366976882</v>
      </c>
    </row>
    <row r="64" spans="2:9" x14ac:dyDescent="0.25">
      <c r="B64" s="7" t="s">
        <v>41</v>
      </c>
      <c r="C64" s="1">
        <f>1/E62</f>
        <v>0.77729726620585138</v>
      </c>
      <c r="D64" s="1">
        <f>1/E63</f>
        <v>0.77777498445421078</v>
      </c>
      <c r="E64" s="10"/>
      <c r="F64" s="1">
        <f>H37</f>
        <v>1.1661613712897223</v>
      </c>
      <c r="G64" s="1">
        <f>H48</f>
        <v>1.2166246692939611</v>
      </c>
    </row>
    <row r="65" spans="2:7" x14ac:dyDescent="0.25">
      <c r="B65" s="7" t="s">
        <v>42</v>
      </c>
      <c r="C65" s="1">
        <f>1/F62</f>
        <v>0.66652682374398853</v>
      </c>
      <c r="D65" s="1">
        <f>1/F63</f>
        <v>0.66701795438083633</v>
      </c>
      <c r="E65" s="1">
        <f>1/F64</f>
        <v>0.85751425541908044</v>
      </c>
      <c r="F65" s="10"/>
      <c r="G65" s="1">
        <f>H50</f>
        <v>1.0437838458184083</v>
      </c>
    </row>
    <row r="66" spans="2:7" x14ac:dyDescent="0.25">
      <c r="B66" s="7" t="s">
        <v>43</v>
      </c>
      <c r="C66" s="1">
        <f>1/G62</f>
        <v>0.63890449432491547</v>
      </c>
      <c r="D66" s="1">
        <f>1/G63</f>
        <v>0.63934083992232849</v>
      </c>
      <c r="E66" s="1">
        <f>1/G64</f>
        <v>0.82194618047678258</v>
      </c>
      <c r="F66" s="1">
        <f>1/G65</f>
        <v>0.95805276543240769</v>
      </c>
      <c r="G66" s="10"/>
    </row>
  </sheetData>
  <mergeCells count="7">
    <mergeCell ref="B39:G39"/>
    <mergeCell ref="B52:G52"/>
    <mergeCell ref="B60:G60"/>
    <mergeCell ref="B2:G2"/>
    <mergeCell ref="B12:G12"/>
    <mergeCell ref="B19:G19"/>
    <mergeCell ref="B28:G28"/>
  </mergeCells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66"/>
  <sheetViews>
    <sheetView workbookViewId="0">
      <selection activeCell="I64" sqref="I64"/>
    </sheetView>
  </sheetViews>
  <sheetFormatPr defaultRowHeight="15" x14ac:dyDescent="0.25"/>
  <cols>
    <col min="1" max="1" width="9.140625" style="3"/>
    <col min="2" max="2" width="12.140625" style="3" customWidth="1"/>
    <col min="3" max="6" width="9.42578125" style="3" customWidth="1"/>
    <col min="7" max="7" width="9.5703125" style="3" customWidth="1"/>
    <col min="8" max="16384" width="9.140625" style="3"/>
  </cols>
  <sheetData>
    <row r="1" spans="2:9" ht="15.75" thickBot="1" x14ac:dyDescent="0.3"/>
    <row r="2" spans="2:9" ht="16.5" thickTop="1" thickBot="1" x14ac:dyDescent="0.3">
      <c r="B2" s="17" t="s">
        <v>5</v>
      </c>
      <c r="C2" s="17"/>
      <c r="D2" s="17"/>
      <c r="E2" s="17"/>
      <c r="F2" s="17"/>
      <c r="G2" s="17"/>
    </row>
    <row r="3" spans="2:9" ht="15.75" thickTop="1" x14ac:dyDescent="0.25">
      <c r="B3" s="10"/>
      <c r="C3" s="11">
        <v>28</v>
      </c>
      <c r="D3" s="11">
        <v>29</v>
      </c>
      <c r="E3" s="11">
        <v>30</v>
      </c>
      <c r="F3" s="11">
        <v>31</v>
      </c>
      <c r="G3" s="11">
        <v>32</v>
      </c>
    </row>
    <row r="4" spans="2:9" x14ac:dyDescent="0.25">
      <c r="B4" s="7" t="s">
        <v>4</v>
      </c>
      <c r="C4" s="1">
        <v>0.78</v>
      </c>
      <c r="D4" s="1">
        <v>1.581</v>
      </c>
      <c r="E4" s="1">
        <v>3.2930000000000001</v>
      </c>
      <c r="F4" s="1">
        <v>6.7240000000000002</v>
      </c>
      <c r="G4" s="1">
        <v>13.863</v>
      </c>
      <c r="I4" s="13"/>
    </row>
    <row r="5" spans="2:9" x14ac:dyDescent="0.25">
      <c r="B5" s="7" t="s">
        <v>3</v>
      </c>
      <c r="C5" s="1">
        <v>0.67300000000000004</v>
      </c>
      <c r="D5" s="1">
        <v>1.405</v>
      </c>
      <c r="E5" s="1">
        <v>2.9340000000000002</v>
      </c>
      <c r="F5" s="1">
        <v>6.0490000000000004</v>
      </c>
      <c r="G5" s="1">
        <v>12.553000000000001</v>
      </c>
      <c r="I5" s="13"/>
    </row>
    <row r="6" spans="2:9" x14ac:dyDescent="0.25">
      <c r="B6" s="7" t="s">
        <v>0</v>
      </c>
      <c r="C6" s="1">
        <v>0.67</v>
      </c>
      <c r="D6" s="1">
        <v>1.417</v>
      </c>
      <c r="E6" s="1">
        <v>2.9460000000000002</v>
      </c>
      <c r="F6" s="1">
        <v>6.0460000000000003</v>
      </c>
      <c r="G6" s="1">
        <v>12.496</v>
      </c>
    </row>
    <row r="7" spans="2:9" ht="15.75" thickBot="1" x14ac:dyDescent="0.3"/>
    <row r="8" spans="2:9" ht="16.5" thickTop="1" thickBot="1" x14ac:dyDescent="0.3">
      <c r="B8" s="19" t="s">
        <v>8</v>
      </c>
      <c r="C8" s="20"/>
      <c r="D8" s="20"/>
      <c r="E8" s="20"/>
      <c r="F8" s="20"/>
      <c r="G8" s="21"/>
    </row>
    <row r="9" spans="2:9" ht="15.75" thickTop="1" x14ac:dyDescent="0.25">
      <c r="B9" s="10"/>
      <c r="C9" s="11">
        <v>28</v>
      </c>
      <c r="D9" s="11">
        <v>29</v>
      </c>
      <c r="E9" s="11">
        <v>30</v>
      </c>
      <c r="F9" s="11">
        <v>31</v>
      </c>
      <c r="G9" s="11">
        <v>32</v>
      </c>
    </row>
    <row r="10" spans="2:9" x14ac:dyDescent="0.25">
      <c r="B10" s="7" t="s">
        <v>4</v>
      </c>
      <c r="C10" s="5">
        <f>POWER(2, C$9)/2/1024</f>
        <v>131072</v>
      </c>
      <c r="D10" s="5">
        <f>POWER(2, D$9)/2/1024</f>
        <v>262144</v>
      </c>
      <c r="E10" s="5">
        <f>POWER(2, E$9)/2/1024</f>
        <v>524288</v>
      </c>
      <c r="F10" s="5">
        <f>POWER(2, F$9)/2/1024</f>
        <v>1048576</v>
      </c>
      <c r="G10" s="5">
        <f>POWER(2, G$9)/2/1024</f>
        <v>2097152</v>
      </c>
    </row>
    <row r="11" spans="2:9" x14ac:dyDescent="0.25">
      <c r="B11" s="7" t="s">
        <v>3</v>
      </c>
      <c r="C11" s="5">
        <f>POWER(2, C$9)/2/1024</f>
        <v>131072</v>
      </c>
      <c r="D11" s="5">
        <f>POWER(2, D$9)/2/1024</f>
        <v>262144</v>
      </c>
      <c r="E11" s="5">
        <f>POWER(2, E$9)/2/1024</f>
        <v>524288</v>
      </c>
      <c r="F11" s="5">
        <f>POWER(2, F$9)/2/1024</f>
        <v>1048576</v>
      </c>
      <c r="G11" s="5">
        <f>POWER(2, G$9)/2/1024</f>
        <v>2097152</v>
      </c>
    </row>
    <row r="12" spans="2:9" x14ac:dyDescent="0.25">
      <c r="B12" s="7" t="s">
        <v>0</v>
      </c>
      <c r="C12" s="5">
        <f>POWER(2, C$9)/2/1024</f>
        <v>131072</v>
      </c>
      <c r="D12" s="5">
        <f>POWER(2, D$9)/2/1024</f>
        <v>262144</v>
      </c>
      <c r="E12" s="5">
        <f>POWER(2, E$9)/2/1024</f>
        <v>524288</v>
      </c>
      <c r="F12" s="5">
        <f>POWER(2, F$9)/2/1024</f>
        <v>1048576</v>
      </c>
      <c r="G12" s="5">
        <f>POWER(2, G$9)/2/1024</f>
        <v>2097152</v>
      </c>
    </row>
    <row r="13" spans="2:9" ht="15.75" thickBot="1" x14ac:dyDescent="0.3"/>
    <row r="14" spans="2:9" ht="16.5" thickTop="1" thickBot="1" x14ac:dyDescent="0.3">
      <c r="B14" s="19" t="s">
        <v>6</v>
      </c>
      <c r="C14" s="20"/>
      <c r="D14" s="20"/>
      <c r="E14" s="20"/>
      <c r="F14" s="20"/>
      <c r="G14" s="21"/>
    </row>
    <row r="15" spans="2:9" ht="15.75" thickTop="1" x14ac:dyDescent="0.25">
      <c r="B15" s="10"/>
      <c r="C15" s="11">
        <v>28</v>
      </c>
      <c r="D15" s="11">
        <v>29</v>
      </c>
      <c r="E15" s="11">
        <v>30</v>
      </c>
      <c r="F15" s="11">
        <v>31</v>
      </c>
      <c r="G15" s="11">
        <v>32</v>
      </c>
    </row>
    <row r="16" spans="2:9" x14ac:dyDescent="0.25">
      <c r="B16" s="7" t="s">
        <v>4</v>
      </c>
      <c r="C16" s="5">
        <v>137064</v>
      </c>
      <c r="D16" s="5">
        <v>268240</v>
      </c>
      <c r="E16" s="5">
        <v>530296</v>
      </c>
      <c r="F16" s="5">
        <v>1054672</v>
      </c>
      <c r="G16" s="5">
        <v>2103192</v>
      </c>
    </row>
    <row r="17" spans="2:7" x14ac:dyDescent="0.25">
      <c r="B17" s="7" t="s">
        <v>3</v>
      </c>
      <c r="C17" s="5">
        <v>137128</v>
      </c>
      <c r="D17" s="5">
        <v>268232</v>
      </c>
      <c r="E17" s="5">
        <v>530032</v>
      </c>
      <c r="F17" s="5">
        <v>1054348</v>
      </c>
      <c r="G17" s="5">
        <v>2103060</v>
      </c>
    </row>
    <row r="18" spans="2:7" x14ac:dyDescent="0.25">
      <c r="B18" s="7" t="s">
        <v>0</v>
      </c>
      <c r="C18" s="5">
        <v>136932</v>
      </c>
      <c r="D18" s="5">
        <v>267848</v>
      </c>
      <c r="E18" s="5">
        <v>530060</v>
      </c>
      <c r="F18" s="5">
        <v>1054480</v>
      </c>
      <c r="G18" s="5">
        <v>2102956</v>
      </c>
    </row>
    <row r="19" spans="2:7" ht="15.75" thickBot="1" x14ac:dyDescent="0.3"/>
    <row r="20" spans="2:7" ht="16.5" thickTop="1" thickBot="1" x14ac:dyDescent="0.3">
      <c r="B20" s="19" t="s">
        <v>7</v>
      </c>
      <c r="C20" s="20"/>
      <c r="D20" s="20"/>
      <c r="E20" s="20"/>
      <c r="F20" s="20"/>
      <c r="G20" s="21"/>
    </row>
    <row r="21" spans="2:7" ht="15.75" thickTop="1" x14ac:dyDescent="0.25">
      <c r="B21" s="10"/>
      <c r="C21" s="11">
        <v>28</v>
      </c>
      <c r="D21" s="11">
        <v>29</v>
      </c>
      <c r="E21" s="11">
        <v>30</v>
      </c>
      <c r="F21" s="11">
        <v>31</v>
      </c>
      <c r="G21" s="11">
        <v>32</v>
      </c>
    </row>
    <row r="22" spans="2:7" x14ac:dyDescent="0.25">
      <c r="B22" s="7" t="s">
        <v>4</v>
      </c>
      <c r="C22" s="5">
        <v>155968</v>
      </c>
      <c r="D22" s="5">
        <v>287040</v>
      </c>
      <c r="E22" s="5">
        <v>549316</v>
      </c>
      <c r="F22" s="5">
        <v>1073616</v>
      </c>
      <c r="G22" s="5">
        <v>2122180</v>
      </c>
    </row>
    <row r="23" spans="2:7" x14ac:dyDescent="0.25">
      <c r="B23" s="7" t="s">
        <v>3</v>
      </c>
      <c r="C23" s="5">
        <v>155968</v>
      </c>
      <c r="D23" s="5">
        <v>287040</v>
      </c>
      <c r="E23" s="5">
        <v>549184</v>
      </c>
      <c r="F23" s="5">
        <v>1073472</v>
      </c>
      <c r="G23" s="5">
        <v>2122048</v>
      </c>
    </row>
    <row r="24" spans="2:7" x14ac:dyDescent="0.25">
      <c r="B24" s="7" t="s">
        <v>0</v>
      </c>
      <c r="C24" s="5">
        <v>155968</v>
      </c>
      <c r="D24" s="5">
        <v>287040</v>
      </c>
      <c r="E24" s="5">
        <v>549184</v>
      </c>
      <c r="F24" s="5">
        <v>1073472</v>
      </c>
      <c r="G24" s="5">
        <v>2122048</v>
      </c>
    </row>
    <row r="25" spans="2:7" ht="15.75" thickBot="1" x14ac:dyDescent="0.3"/>
    <row r="26" spans="2:7" ht="16.5" thickTop="1" thickBot="1" x14ac:dyDescent="0.3">
      <c r="B26" s="19" t="s">
        <v>9</v>
      </c>
      <c r="C26" s="20"/>
      <c r="D26" s="20"/>
      <c r="E26" s="20"/>
      <c r="F26" s="20"/>
      <c r="G26" s="21"/>
    </row>
    <row r="27" spans="2:7" ht="15.75" thickTop="1" x14ac:dyDescent="0.25">
      <c r="B27" s="10"/>
      <c r="C27" s="11">
        <v>28</v>
      </c>
      <c r="D27" s="11">
        <v>29</v>
      </c>
      <c r="E27" s="11">
        <v>30</v>
      </c>
      <c r="F27" s="11">
        <v>31</v>
      </c>
      <c r="G27" s="11">
        <v>32</v>
      </c>
    </row>
    <row r="28" spans="2:7" x14ac:dyDescent="0.25">
      <c r="B28" s="7" t="s">
        <v>4</v>
      </c>
      <c r="C28" s="5">
        <f>C16-C10</f>
        <v>5992</v>
      </c>
      <c r="D28" s="5">
        <f>D16-D10</f>
        <v>6096</v>
      </c>
      <c r="E28" s="5">
        <f>E16-E10</f>
        <v>6008</v>
      </c>
      <c r="F28" s="5">
        <f>F16-F10</f>
        <v>6096</v>
      </c>
      <c r="G28" s="5">
        <f>G16-G10</f>
        <v>6040</v>
      </c>
    </row>
    <row r="29" spans="2:7" x14ac:dyDescent="0.25">
      <c r="B29" s="7" t="s">
        <v>3</v>
      </c>
      <c r="C29" s="5">
        <f>C17-C11</f>
        <v>6056</v>
      </c>
      <c r="D29" s="5">
        <f>D17-D11</f>
        <v>6088</v>
      </c>
      <c r="E29" s="5">
        <f>E17-E11</f>
        <v>5744</v>
      </c>
      <c r="F29" s="5">
        <f>F17-F11</f>
        <v>5772</v>
      </c>
      <c r="G29" s="5">
        <f>G17-G11</f>
        <v>5908</v>
      </c>
    </row>
    <row r="30" spans="2:7" x14ac:dyDescent="0.25">
      <c r="B30" s="7" t="s">
        <v>0</v>
      </c>
      <c r="C30" s="5">
        <f>C18-C12</f>
        <v>5860</v>
      </c>
      <c r="D30" s="5">
        <f>D18-D12</f>
        <v>5704</v>
      </c>
      <c r="E30" s="5">
        <f>E18-E12</f>
        <v>5772</v>
      </c>
      <c r="F30" s="5">
        <f>F18-F12</f>
        <v>5904</v>
      </c>
      <c r="G30" s="5">
        <f>G18-G12</f>
        <v>5804</v>
      </c>
    </row>
    <row r="31" spans="2:7" ht="15.75" thickBot="1" x14ac:dyDescent="0.3"/>
    <row r="32" spans="2:7" ht="16.5" thickTop="1" thickBot="1" x14ac:dyDescent="0.3">
      <c r="B32" s="17" t="s">
        <v>27</v>
      </c>
      <c r="C32" s="17"/>
      <c r="D32" s="17"/>
      <c r="E32" s="17"/>
      <c r="F32" s="17"/>
      <c r="G32" s="17"/>
    </row>
    <row r="33" spans="2:9" ht="15.75" thickTop="1" x14ac:dyDescent="0.25">
      <c r="B33" s="10"/>
      <c r="C33" s="11">
        <v>28</v>
      </c>
      <c r="D33" s="11">
        <v>29</v>
      </c>
      <c r="E33" s="11">
        <v>30</v>
      </c>
      <c r="F33" s="11">
        <v>31</v>
      </c>
      <c r="G33" s="11">
        <v>32</v>
      </c>
    </row>
    <row r="34" spans="2:9" x14ac:dyDescent="0.25">
      <c r="B34" s="7" t="s">
        <v>4</v>
      </c>
      <c r="C34" s="9">
        <f>(C22-C16)/C22</f>
        <v>0.12120434961017644</v>
      </c>
      <c r="D34" s="9">
        <f t="shared" ref="D34:G35" si="0">(D22-D16)/D22</f>
        <v>6.549609810479376E-2</v>
      </c>
      <c r="E34" s="9">
        <f t="shared" si="0"/>
        <v>3.4624878940354917E-2</v>
      </c>
      <c r="F34" s="9">
        <f t="shared" si="0"/>
        <v>1.7645042547801075E-2</v>
      </c>
      <c r="G34" s="9">
        <f t="shared" si="0"/>
        <v>8.9474031420520416E-3</v>
      </c>
    </row>
    <row r="35" spans="2:9" x14ac:dyDescent="0.25">
      <c r="B35" s="7" t="s">
        <v>3</v>
      </c>
      <c r="C35" s="9">
        <f>(C23-C17)/C23</f>
        <v>0.12079400902749282</v>
      </c>
      <c r="D35" s="9">
        <f t="shared" si="0"/>
        <v>6.5523968784838349E-2</v>
      </c>
      <c r="E35" s="9">
        <f t="shared" si="0"/>
        <v>3.4873557860389232E-2</v>
      </c>
      <c r="F35" s="9">
        <f t="shared" si="0"/>
        <v>1.7815089727538307E-2</v>
      </c>
      <c r="G35" s="9">
        <f t="shared" si="0"/>
        <v>8.947959706849232E-3</v>
      </c>
    </row>
    <row r="36" spans="2:9" x14ac:dyDescent="0.25">
      <c r="B36" s="7" t="s">
        <v>0</v>
      </c>
      <c r="C36" s="9">
        <f t="shared" ref="C35:G36" si="1">(C24-C18)/C24</f>
        <v>0.12205067706196143</v>
      </c>
      <c r="D36" s="9">
        <f t="shared" si="1"/>
        <v>6.6861761426978819E-2</v>
      </c>
      <c r="E36" s="9">
        <f t="shared" si="1"/>
        <v>3.4822573126675214E-2</v>
      </c>
      <c r="F36" s="9">
        <f t="shared" si="1"/>
        <v>1.7692124247302213E-2</v>
      </c>
      <c r="G36" s="9">
        <f t="shared" si="1"/>
        <v>8.9969689658292371E-3</v>
      </c>
    </row>
    <row r="37" spans="2:9" ht="15.75" thickBot="1" x14ac:dyDescent="0.3"/>
    <row r="38" spans="2:9" ht="16.5" thickTop="1" thickBot="1" x14ac:dyDescent="0.3">
      <c r="B38" s="17" t="s">
        <v>10</v>
      </c>
      <c r="C38" s="17"/>
      <c r="D38" s="17"/>
      <c r="E38" s="17"/>
      <c r="F38" s="17"/>
      <c r="G38" s="17"/>
    </row>
    <row r="39" spans="2:9" ht="15.75" thickTop="1" x14ac:dyDescent="0.25">
      <c r="B39" s="10"/>
      <c r="C39" s="11">
        <v>28</v>
      </c>
      <c r="D39" s="11">
        <v>29</v>
      </c>
      <c r="E39" s="11">
        <v>30</v>
      </c>
      <c r="F39" s="11">
        <v>31</v>
      </c>
      <c r="G39" s="11">
        <v>32</v>
      </c>
    </row>
    <row r="40" spans="2:9" x14ac:dyDescent="0.25">
      <c r="B40" s="7" t="s">
        <v>4</v>
      </c>
      <c r="C40" s="8">
        <v>150026520</v>
      </c>
      <c r="D40" s="8">
        <v>309712513</v>
      </c>
      <c r="E40" s="8">
        <v>637443696</v>
      </c>
      <c r="F40" s="8">
        <v>1309132108</v>
      </c>
      <c r="G40" s="8">
        <v>2686422744</v>
      </c>
    </row>
    <row r="41" spans="2:9" x14ac:dyDescent="0.25">
      <c r="B41" s="7" t="s">
        <v>3</v>
      </c>
      <c r="C41" s="8">
        <v>138696794</v>
      </c>
      <c r="D41" s="8">
        <v>287291542</v>
      </c>
      <c r="E41" s="8">
        <v>593311877</v>
      </c>
      <c r="F41" s="8">
        <v>1223571349</v>
      </c>
      <c r="G41" s="8">
        <v>2519442470</v>
      </c>
    </row>
    <row r="42" spans="2:9" x14ac:dyDescent="0.25">
      <c r="B42" s="7" t="s">
        <v>0</v>
      </c>
      <c r="C42" s="8">
        <v>138678667</v>
      </c>
      <c r="D42" s="8">
        <v>287284718</v>
      </c>
      <c r="E42" s="8">
        <v>593495481</v>
      </c>
      <c r="F42" s="8">
        <v>1223490558</v>
      </c>
      <c r="G42" s="8">
        <v>2518498538</v>
      </c>
      <c r="I42" s="2"/>
    </row>
    <row r="43" spans="2:9" ht="15.75" thickBot="1" x14ac:dyDescent="0.3"/>
    <row r="44" spans="2:9" ht="16.5" thickTop="1" thickBot="1" x14ac:dyDescent="0.3">
      <c r="B44" s="17" t="s">
        <v>11</v>
      </c>
      <c r="C44" s="17"/>
      <c r="D44" s="17"/>
      <c r="E44" s="17"/>
      <c r="F44" s="17"/>
      <c r="G44" s="17"/>
    </row>
    <row r="45" spans="2:9" ht="15.75" thickTop="1" x14ac:dyDescent="0.25">
      <c r="B45" s="10"/>
      <c r="C45" s="11">
        <v>28</v>
      </c>
      <c r="D45" s="11">
        <v>29</v>
      </c>
      <c r="E45" s="11">
        <v>30</v>
      </c>
      <c r="F45" s="11">
        <v>31</v>
      </c>
      <c r="G45" s="11">
        <v>32</v>
      </c>
    </row>
    <row r="46" spans="2:9" x14ac:dyDescent="0.25">
      <c r="B46" s="7" t="s">
        <v>4</v>
      </c>
      <c r="C46" s="8">
        <v>400225688</v>
      </c>
      <c r="D46" s="8">
        <v>817035498</v>
      </c>
      <c r="E46" s="8">
        <v>1699440187</v>
      </c>
      <c r="F46" s="8">
        <v>3439403002</v>
      </c>
      <c r="G46" s="8">
        <v>7021717161</v>
      </c>
    </row>
    <row r="47" spans="2:9" x14ac:dyDescent="0.25">
      <c r="B47" s="7" t="s">
        <v>3</v>
      </c>
      <c r="C47" s="8">
        <v>381088418</v>
      </c>
      <c r="D47" s="8">
        <v>776006967</v>
      </c>
      <c r="E47" s="8">
        <v>1598840620</v>
      </c>
      <c r="F47" s="8">
        <v>3266283752</v>
      </c>
      <c r="G47" s="8">
        <v>6707890601</v>
      </c>
    </row>
    <row r="48" spans="2:9" x14ac:dyDescent="0.25">
      <c r="B48" s="7" t="s">
        <v>0</v>
      </c>
      <c r="C48" s="8">
        <v>379087971</v>
      </c>
      <c r="D48" s="8">
        <v>778194057</v>
      </c>
      <c r="E48" s="8">
        <v>1616487896</v>
      </c>
      <c r="F48" s="8">
        <v>3279979832</v>
      </c>
      <c r="G48" s="8">
        <v>6721447290</v>
      </c>
    </row>
    <row r="49" spans="2:7" ht="15.75" thickBot="1" x14ac:dyDescent="0.3"/>
    <row r="50" spans="2:7" ht="16.5" thickTop="1" thickBot="1" x14ac:dyDescent="0.3">
      <c r="B50" s="19" t="s">
        <v>14</v>
      </c>
      <c r="C50" s="20"/>
      <c r="D50" s="20"/>
      <c r="E50" s="20"/>
      <c r="F50" s="20"/>
      <c r="G50" s="21"/>
    </row>
    <row r="51" spans="2:7" ht="15.75" thickTop="1" x14ac:dyDescent="0.25">
      <c r="B51" s="10"/>
      <c r="C51" s="11">
        <v>28</v>
      </c>
      <c r="D51" s="11">
        <v>29</v>
      </c>
      <c r="E51" s="11">
        <v>30</v>
      </c>
      <c r="F51" s="11">
        <v>31</v>
      </c>
      <c r="G51" s="11">
        <v>32</v>
      </c>
    </row>
    <row r="52" spans="2:7" x14ac:dyDescent="0.25">
      <c r="B52" s="7" t="s">
        <v>4</v>
      </c>
      <c r="C52" s="8">
        <v>1763641243</v>
      </c>
      <c r="D52" s="8">
        <v>3564782306</v>
      </c>
      <c r="E52" s="8">
        <v>7201469295</v>
      </c>
      <c r="F52" s="8">
        <v>14543579472</v>
      </c>
      <c r="G52" s="8">
        <v>29358997826</v>
      </c>
    </row>
    <row r="53" spans="2:7" x14ac:dyDescent="0.25">
      <c r="B53" s="7" t="s">
        <v>3</v>
      </c>
      <c r="C53" s="8">
        <v>1595399278</v>
      </c>
      <c r="D53" s="8">
        <v>3249930830</v>
      </c>
      <c r="E53" s="8">
        <v>6614156944</v>
      </c>
      <c r="F53" s="8">
        <v>13449498741</v>
      </c>
      <c r="G53" s="8">
        <v>27326822623</v>
      </c>
    </row>
    <row r="54" spans="2:7" x14ac:dyDescent="0.25">
      <c r="B54" s="7" t="s">
        <v>0</v>
      </c>
      <c r="C54" s="8">
        <v>1595110026</v>
      </c>
      <c r="D54" s="8">
        <v>3249523573</v>
      </c>
      <c r="E54" s="8">
        <v>6613582463</v>
      </c>
      <c r="F54" s="8">
        <v>13448689446</v>
      </c>
      <c r="G54" s="8">
        <v>27325680931</v>
      </c>
    </row>
    <row r="55" spans="2:7" ht="15.75" thickBot="1" x14ac:dyDescent="0.3"/>
    <row r="56" spans="2:7" ht="16.5" thickTop="1" thickBot="1" x14ac:dyDescent="0.3">
      <c r="B56" s="19" t="s">
        <v>12</v>
      </c>
      <c r="C56" s="20"/>
      <c r="D56" s="20"/>
      <c r="E56" s="20"/>
      <c r="F56" s="20"/>
      <c r="G56" s="21"/>
    </row>
    <row r="57" spans="2:7" ht="15.75" thickTop="1" x14ac:dyDescent="0.25">
      <c r="B57" s="10"/>
      <c r="C57" s="11">
        <v>28</v>
      </c>
      <c r="D57" s="11">
        <v>29</v>
      </c>
      <c r="E57" s="11">
        <v>30</v>
      </c>
      <c r="F57" s="11">
        <v>31</v>
      </c>
      <c r="G57" s="11">
        <v>32</v>
      </c>
    </row>
    <row r="58" spans="2:7" x14ac:dyDescent="0.25">
      <c r="B58" s="7" t="s">
        <v>4</v>
      </c>
      <c r="C58" s="9">
        <f>(C40/C52)</f>
        <v>8.5066348156386362E-2</v>
      </c>
      <c r="D58" s="9">
        <f t="shared" ref="D58:G58" si="2">(D40/D52)</f>
        <v>8.6881185557590113E-2</v>
      </c>
      <c r="E58" s="9">
        <f t="shared" si="2"/>
        <v>8.851578336140084E-2</v>
      </c>
      <c r="F58" s="9">
        <f t="shared" si="2"/>
        <v>9.0014436303002585E-2</v>
      </c>
      <c r="G58" s="9">
        <f t="shared" si="2"/>
        <v>9.1502535608382868E-2</v>
      </c>
    </row>
    <row r="59" spans="2:7" x14ac:dyDescent="0.25">
      <c r="B59" s="7" t="s">
        <v>3</v>
      </c>
      <c r="C59" s="9">
        <f t="shared" ref="C59:G60" si="3">(C41/C53)</f>
        <v>8.693547497017233E-2</v>
      </c>
      <c r="D59" s="9">
        <f t="shared" si="3"/>
        <v>8.8399278947115315E-2</v>
      </c>
      <c r="E59" s="9">
        <f t="shared" si="3"/>
        <v>8.9703326066101277E-2</v>
      </c>
      <c r="F59" s="9">
        <f t="shared" si="3"/>
        <v>9.0975238004225037E-2</v>
      </c>
      <c r="G59" s="9">
        <f t="shared" si="3"/>
        <v>9.2196685460221639E-2</v>
      </c>
    </row>
    <row r="60" spans="2:7" x14ac:dyDescent="0.25">
      <c r="B60" s="7" t="s">
        <v>0</v>
      </c>
      <c r="C60" s="9">
        <f t="shared" si="3"/>
        <v>8.6939875456591237E-2</v>
      </c>
      <c r="D60" s="9">
        <f t="shared" si="3"/>
        <v>8.8408257871099308E-2</v>
      </c>
      <c r="E60" s="9">
        <f t="shared" si="3"/>
        <v>8.9738879694982038E-2</v>
      </c>
      <c r="F60" s="9">
        <f t="shared" si="3"/>
        <v>9.0974705224076594E-2</v>
      </c>
      <c r="G60" s="9">
        <f t="shared" si="3"/>
        <v>9.21659937536215E-2</v>
      </c>
    </row>
    <row r="61" spans="2:7" ht="15.75" thickBot="1" x14ac:dyDescent="0.3"/>
    <row r="62" spans="2:7" ht="16.5" thickTop="1" thickBot="1" x14ac:dyDescent="0.3">
      <c r="B62" s="19" t="s">
        <v>13</v>
      </c>
      <c r="C62" s="20"/>
      <c r="D62" s="20"/>
      <c r="E62" s="20"/>
      <c r="F62" s="20"/>
      <c r="G62" s="21"/>
    </row>
    <row r="63" spans="2:7" ht="15.75" thickTop="1" x14ac:dyDescent="0.25">
      <c r="B63" s="10"/>
      <c r="C63" s="11">
        <v>28</v>
      </c>
      <c r="D63" s="11">
        <v>29</v>
      </c>
      <c r="E63" s="11">
        <v>30</v>
      </c>
      <c r="F63" s="11">
        <v>31</v>
      </c>
      <c r="G63" s="11">
        <v>32</v>
      </c>
    </row>
    <row r="64" spans="2:7" x14ac:dyDescent="0.25">
      <c r="B64" s="7" t="s">
        <v>4</v>
      </c>
      <c r="C64" s="9">
        <f>(C46/C52)</f>
        <v>0.22693146329420466</v>
      </c>
      <c r="D64" s="9">
        <f t="shared" ref="D64:G64" si="4">(D46/D52)</f>
        <v>0.22919646358904475</v>
      </c>
      <c r="E64" s="9">
        <f t="shared" si="4"/>
        <v>0.23598520210034443</v>
      </c>
      <c r="F64" s="9">
        <f t="shared" si="4"/>
        <v>0.23648944254897528</v>
      </c>
      <c r="G64" s="9">
        <f t="shared" si="4"/>
        <v>0.2391674675891575</v>
      </c>
    </row>
    <row r="65" spans="2:7" x14ac:dyDescent="0.25">
      <c r="B65" s="7" t="s">
        <v>3</v>
      </c>
      <c r="C65" s="9">
        <f t="shared" ref="C65:G66" si="5">(C47/C53)</f>
        <v>0.23886711198574329</v>
      </c>
      <c r="D65" s="9">
        <f t="shared" si="5"/>
        <v>0.23877645635922656</v>
      </c>
      <c r="E65" s="9">
        <f t="shared" si="5"/>
        <v>0.24173006983911691</v>
      </c>
      <c r="F65" s="9">
        <f t="shared" si="5"/>
        <v>0.24285542642886218</v>
      </c>
      <c r="G65" s="9">
        <f t="shared" si="5"/>
        <v>0.2454691016786639</v>
      </c>
    </row>
    <row r="66" spans="2:7" x14ac:dyDescent="0.25">
      <c r="B66" s="7" t="s">
        <v>0</v>
      </c>
      <c r="C66" s="9">
        <f t="shared" si="5"/>
        <v>0.23765631512618929</v>
      </c>
      <c r="D66" s="9">
        <f t="shared" si="5"/>
        <v>0.23947943122060866</v>
      </c>
      <c r="E66" s="9">
        <f t="shared" si="5"/>
        <v>0.24441940582785776</v>
      </c>
      <c r="F66" s="9">
        <f t="shared" si="5"/>
        <v>0.24388843575948241</v>
      </c>
      <c r="G66" s="9">
        <f t="shared" si="5"/>
        <v>0.24597547292498612</v>
      </c>
    </row>
  </sheetData>
  <mergeCells count="11">
    <mergeCell ref="B38:G38"/>
    <mergeCell ref="B50:G50"/>
    <mergeCell ref="B56:G56"/>
    <mergeCell ref="B62:G62"/>
    <mergeCell ref="B44:G44"/>
    <mergeCell ref="B2:G2"/>
    <mergeCell ref="B8:G8"/>
    <mergeCell ref="B14:G14"/>
    <mergeCell ref="B20:G20"/>
    <mergeCell ref="B26:G26"/>
    <mergeCell ref="B32:G32"/>
  </mergeCells>
  <pageMargins left="0.7" right="0.7" top="0.75" bottom="0.75" header="0.3" footer="0.3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66"/>
  <sheetViews>
    <sheetView workbookViewId="0">
      <selection activeCell="I52" sqref="I52"/>
    </sheetView>
  </sheetViews>
  <sheetFormatPr defaultRowHeight="15" x14ac:dyDescent="0.25"/>
  <cols>
    <col min="1" max="1" width="9.140625" style="3"/>
    <col min="2" max="2" width="12.140625" style="3" customWidth="1"/>
    <col min="3" max="6" width="9.42578125" style="3" customWidth="1"/>
    <col min="7" max="7" width="9.5703125" style="3" customWidth="1"/>
    <col min="8" max="16384" width="9.140625" style="3"/>
  </cols>
  <sheetData>
    <row r="1" spans="2:9" ht="15.75" thickBot="1" x14ac:dyDescent="0.3"/>
    <row r="2" spans="2:9" ht="16.5" thickTop="1" thickBot="1" x14ac:dyDescent="0.3">
      <c r="B2" s="17" t="s">
        <v>5</v>
      </c>
      <c r="C2" s="17"/>
      <c r="D2" s="17"/>
      <c r="E2" s="17"/>
      <c r="F2" s="17"/>
      <c r="G2" s="17"/>
    </row>
    <row r="3" spans="2:9" ht="15.75" thickTop="1" x14ac:dyDescent="0.25">
      <c r="B3" s="10"/>
      <c r="C3" s="11">
        <v>28</v>
      </c>
      <c r="D3" s="11">
        <v>29</v>
      </c>
      <c r="E3" s="11">
        <v>30</v>
      </c>
      <c r="F3" s="11">
        <v>31</v>
      </c>
      <c r="G3" s="11">
        <v>32</v>
      </c>
    </row>
    <row r="4" spans="2:9" x14ac:dyDescent="0.25">
      <c r="B4" s="7" t="s">
        <v>4</v>
      </c>
      <c r="C4" s="1">
        <v>0.59499999999999997</v>
      </c>
      <c r="D4" s="1">
        <v>1.232</v>
      </c>
      <c r="E4" s="1">
        <v>2.5659999999999998</v>
      </c>
      <c r="F4" s="1">
        <v>5.4320000000000004</v>
      </c>
      <c r="G4" s="1">
        <v>11.137</v>
      </c>
      <c r="I4" s="13"/>
    </row>
    <row r="5" spans="2:9" x14ac:dyDescent="0.25">
      <c r="B5" s="7" t="s">
        <v>3</v>
      </c>
      <c r="C5" s="1">
        <v>0.52</v>
      </c>
      <c r="D5" s="1">
        <v>1.095</v>
      </c>
      <c r="E5" s="1">
        <v>2.286</v>
      </c>
      <c r="F5" s="1">
        <v>4.7309999999999999</v>
      </c>
      <c r="G5" s="1">
        <v>9.7370000000000001</v>
      </c>
      <c r="I5" s="13"/>
    </row>
    <row r="6" spans="2:9" x14ac:dyDescent="0.25">
      <c r="B6" s="7" t="s">
        <v>0</v>
      </c>
      <c r="C6" s="1">
        <v>0.67</v>
      </c>
      <c r="D6" s="1">
        <v>1.417</v>
      </c>
      <c r="E6" s="1">
        <v>2.9460000000000002</v>
      </c>
      <c r="F6" s="1">
        <v>6.0460000000000003</v>
      </c>
      <c r="G6" s="1">
        <v>12.496</v>
      </c>
    </row>
    <row r="7" spans="2:9" ht="15.75" thickBot="1" x14ac:dyDescent="0.3"/>
    <row r="8" spans="2:9" ht="16.5" thickTop="1" thickBot="1" x14ac:dyDescent="0.3">
      <c r="B8" s="19" t="s">
        <v>8</v>
      </c>
      <c r="C8" s="20"/>
      <c r="D8" s="20"/>
      <c r="E8" s="20"/>
      <c r="F8" s="20"/>
      <c r="G8" s="21"/>
    </row>
    <row r="9" spans="2:9" ht="15.75" thickTop="1" x14ac:dyDescent="0.25">
      <c r="B9" s="10"/>
      <c r="C9" s="11">
        <v>28</v>
      </c>
      <c r="D9" s="11">
        <v>29</v>
      </c>
      <c r="E9" s="11">
        <v>30</v>
      </c>
      <c r="F9" s="11">
        <v>31</v>
      </c>
      <c r="G9" s="11">
        <v>32</v>
      </c>
    </row>
    <row r="10" spans="2:9" x14ac:dyDescent="0.25">
      <c r="B10" s="7" t="s">
        <v>4</v>
      </c>
      <c r="C10" s="5">
        <f>POWER(2, C$9)/2/1024</f>
        <v>131072</v>
      </c>
      <c r="D10" s="5">
        <f>POWER(2, D$9)/2/1024</f>
        <v>262144</v>
      </c>
      <c r="E10" s="5">
        <f>POWER(2, E$9)/2/1024</f>
        <v>524288</v>
      </c>
      <c r="F10" s="5">
        <f>POWER(2, F$9)/2/1024</f>
        <v>1048576</v>
      </c>
      <c r="G10" s="5">
        <f>POWER(2, G$9)/2/1024</f>
        <v>2097152</v>
      </c>
    </row>
    <row r="11" spans="2:9" x14ac:dyDescent="0.25">
      <c r="B11" s="7" t="s">
        <v>3</v>
      </c>
      <c r="C11" s="5">
        <f>POWER(2, C$9)/2/1024</f>
        <v>131072</v>
      </c>
      <c r="D11" s="5">
        <f>POWER(2, D$9)/2/1024</f>
        <v>262144</v>
      </c>
      <c r="E11" s="5">
        <f>POWER(2, E$9)/2/1024</f>
        <v>524288</v>
      </c>
      <c r="F11" s="5">
        <f>POWER(2, F$9)/2/1024</f>
        <v>1048576</v>
      </c>
      <c r="G11" s="5">
        <f>POWER(2, G$9)/2/1024</f>
        <v>2097152</v>
      </c>
    </row>
    <row r="12" spans="2:9" x14ac:dyDescent="0.25">
      <c r="B12" s="7" t="s">
        <v>0</v>
      </c>
      <c r="C12" s="5">
        <f>POWER(2, C$9)/2/1024</f>
        <v>131072</v>
      </c>
      <c r="D12" s="5">
        <f>POWER(2, D$9)/2/1024</f>
        <v>262144</v>
      </c>
      <c r="E12" s="5">
        <f>POWER(2, E$9)/2/1024</f>
        <v>524288</v>
      </c>
      <c r="F12" s="5">
        <f>POWER(2, F$9)/2/1024</f>
        <v>1048576</v>
      </c>
      <c r="G12" s="5">
        <f>POWER(2, G$9)/2/1024</f>
        <v>2097152</v>
      </c>
    </row>
    <row r="13" spans="2:9" ht="15.75" thickBot="1" x14ac:dyDescent="0.3"/>
    <row r="14" spans="2:9" ht="16.5" thickTop="1" thickBot="1" x14ac:dyDescent="0.3">
      <c r="B14" s="19" t="s">
        <v>6</v>
      </c>
      <c r="C14" s="20"/>
      <c r="D14" s="20"/>
      <c r="E14" s="20"/>
      <c r="F14" s="20"/>
      <c r="G14" s="21"/>
    </row>
    <row r="15" spans="2:9" ht="15.75" thickTop="1" x14ac:dyDescent="0.25">
      <c r="B15" s="10"/>
      <c r="C15" s="11">
        <v>28</v>
      </c>
      <c r="D15" s="11">
        <v>29</v>
      </c>
      <c r="E15" s="11">
        <v>30</v>
      </c>
      <c r="F15" s="11">
        <v>31</v>
      </c>
      <c r="G15" s="11">
        <v>32</v>
      </c>
    </row>
    <row r="16" spans="2:9" x14ac:dyDescent="0.25">
      <c r="B16" s="7" t="s">
        <v>4</v>
      </c>
      <c r="C16" s="5">
        <v>137004</v>
      </c>
      <c r="D16" s="5">
        <v>268060</v>
      </c>
      <c r="E16" s="5">
        <v>530280</v>
      </c>
      <c r="F16" s="5">
        <v>1054720</v>
      </c>
      <c r="G16" s="5">
        <v>2103208</v>
      </c>
    </row>
    <row r="17" spans="2:7" x14ac:dyDescent="0.25">
      <c r="B17" s="7" t="s">
        <v>3</v>
      </c>
      <c r="C17" s="5">
        <v>137052</v>
      </c>
      <c r="D17" s="5">
        <v>268156</v>
      </c>
      <c r="E17" s="5">
        <v>530004</v>
      </c>
      <c r="F17" s="5">
        <v>1054324</v>
      </c>
      <c r="G17" s="5">
        <v>2102996</v>
      </c>
    </row>
    <row r="18" spans="2:7" x14ac:dyDescent="0.25">
      <c r="B18" s="7" t="s">
        <v>0</v>
      </c>
      <c r="C18" s="5">
        <v>136932</v>
      </c>
      <c r="D18" s="5">
        <v>267848</v>
      </c>
      <c r="E18" s="5">
        <v>530060</v>
      </c>
      <c r="F18" s="5">
        <v>1054480</v>
      </c>
      <c r="G18" s="5">
        <v>2102956</v>
      </c>
    </row>
    <row r="19" spans="2:7" ht="15.75" thickBot="1" x14ac:dyDescent="0.3"/>
    <row r="20" spans="2:7" ht="16.5" thickTop="1" thickBot="1" x14ac:dyDescent="0.3">
      <c r="B20" s="19" t="s">
        <v>7</v>
      </c>
      <c r="C20" s="20"/>
      <c r="D20" s="20"/>
      <c r="E20" s="20"/>
      <c r="F20" s="20"/>
      <c r="G20" s="21"/>
    </row>
    <row r="21" spans="2:7" ht="15.75" thickTop="1" x14ac:dyDescent="0.25">
      <c r="B21" s="10"/>
      <c r="C21" s="11">
        <v>28</v>
      </c>
      <c r="D21" s="11">
        <v>29</v>
      </c>
      <c r="E21" s="11">
        <v>30</v>
      </c>
      <c r="F21" s="11">
        <v>31</v>
      </c>
      <c r="G21" s="11">
        <v>32</v>
      </c>
    </row>
    <row r="22" spans="2:7" x14ac:dyDescent="0.25">
      <c r="B22" s="7" t="s">
        <v>4</v>
      </c>
      <c r="C22" s="5">
        <v>229704</v>
      </c>
      <c r="D22" s="5">
        <v>360776</v>
      </c>
      <c r="E22" s="5">
        <v>623052</v>
      </c>
      <c r="F22" s="5">
        <v>1147352</v>
      </c>
      <c r="G22" s="5">
        <v>2195916</v>
      </c>
    </row>
    <row r="23" spans="2:7" x14ac:dyDescent="0.25">
      <c r="B23" s="7" t="s">
        <v>3</v>
      </c>
      <c r="C23" s="5">
        <v>164164</v>
      </c>
      <c r="D23" s="5">
        <v>295236</v>
      </c>
      <c r="E23" s="5">
        <v>557380</v>
      </c>
      <c r="F23" s="5">
        <v>1081668</v>
      </c>
      <c r="G23" s="5">
        <v>2130244</v>
      </c>
    </row>
    <row r="24" spans="2:7" x14ac:dyDescent="0.25">
      <c r="B24" s="7" t="s">
        <v>0</v>
      </c>
      <c r="C24" s="5">
        <v>155968</v>
      </c>
      <c r="D24" s="5">
        <v>287040</v>
      </c>
      <c r="E24" s="5">
        <v>549184</v>
      </c>
      <c r="F24" s="5">
        <v>1073472</v>
      </c>
      <c r="G24" s="5">
        <v>2122048</v>
      </c>
    </row>
    <row r="25" spans="2:7" ht="15.75" thickBot="1" x14ac:dyDescent="0.3"/>
    <row r="26" spans="2:7" ht="16.5" thickTop="1" thickBot="1" x14ac:dyDescent="0.3">
      <c r="B26" s="19" t="s">
        <v>9</v>
      </c>
      <c r="C26" s="20"/>
      <c r="D26" s="20"/>
      <c r="E26" s="20"/>
      <c r="F26" s="20"/>
      <c r="G26" s="21"/>
    </row>
    <row r="27" spans="2:7" ht="15.75" thickTop="1" x14ac:dyDescent="0.25">
      <c r="B27" s="10"/>
      <c r="C27" s="11">
        <v>28</v>
      </c>
      <c r="D27" s="11">
        <v>29</v>
      </c>
      <c r="E27" s="11">
        <v>30</v>
      </c>
      <c r="F27" s="11">
        <v>31</v>
      </c>
      <c r="G27" s="11">
        <v>32</v>
      </c>
    </row>
    <row r="28" spans="2:7" x14ac:dyDescent="0.25">
      <c r="B28" s="7" t="s">
        <v>4</v>
      </c>
      <c r="C28" s="5">
        <f>C16-C10</f>
        <v>5932</v>
      </c>
      <c r="D28" s="5">
        <f>D16-D10</f>
        <v>5916</v>
      </c>
      <c r="E28" s="5">
        <f>E16-E10</f>
        <v>5992</v>
      </c>
      <c r="F28" s="5">
        <f>F16-F10</f>
        <v>6144</v>
      </c>
      <c r="G28" s="5">
        <f>G16-G10</f>
        <v>6056</v>
      </c>
    </row>
    <row r="29" spans="2:7" x14ac:dyDescent="0.25">
      <c r="B29" s="7" t="s">
        <v>3</v>
      </c>
      <c r="C29" s="5">
        <f>C17-C11</f>
        <v>5980</v>
      </c>
      <c r="D29" s="5">
        <f>D17-D11</f>
        <v>6012</v>
      </c>
      <c r="E29" s="5">
        <f>E17-E11</f>
        <v>5716</v>
      </c>
      <c r="F29" s="5">
        <f>F17-F11</f>
        <v>5748</v>
      </c>
      <c r="G29" s="5">
        <f>G17-G11</f>
        <v>5844</v>
      </c>
    </row>
    <row r="30" spans="2:7" x14ac:dyDescent="0.25">
      <c r="B30" s="7" t="s">
        <v>0</v>
      </c>
      <c r="C30" s="5">
        <f>C18-C12</f>
        <v>5860</v>
      </c>
      <c r="D30" s="5">
        <f>D18-D12</f>
        <v>5704</v>
      </c>
      <c r="E30" s="5">
        <f>E18-E12</f>
        <v>5772</v>
      </c>
      <c r="F30" s="5">
        <f>F18-F12</f>
        <v>5904</v>
      </c>
      <c r="G30" s="5">
        <f>G18-G12</f>
        <v>5804</v>
      </c>
    </row>
    <row r="31" spans="2:7" ht="15.75" thickBot="1" x14ac:dyDescent="0.3"/>
    <row r="32" spans="2:7" ht="16.5" thickTop="1" thickBot="1" x14ac:dyDescent="0.3">
      <c r="B32" s="17" t="s">
        <v>27</v>
      </c>
      <c r="C32" s="17"/>
      <c r="D32" s="17"/>
      <c r="E32" s="17"/>
      <c r="F32" s="17"/>
      <c r="G32" s="17"/>
    </row>
    <row r="33" spans="2:9" ht="15.75" thickTop="1" x14ac:dyDescent="0.25">
      <c r="B33" s="10"/>
      <c r="C33" s="11">
        <v>28</v>
      </c>
      <c r="D33" s="11">
        <v>29</v>
      </c>
      <c r="E33" s="11">
        <v>30</v>
      </c>
      <c r="F33" s="11">
        <v>31</v>
      </c>
      <c r="G33" s="11">
        <v>32</v>
      </c>
    </row>
    <row r="34" spans="2:9" x14ac:dyDescent="0.25">
      <c r="B34" s="7" t="s">
        <v>4</v>
      </c>
      <c r="C34" s="9">
        <f t="shared" ref="C34:G36" si="0">(C22-C16)/C22</f>
        <v>0.40356284609758647</v>
      </c>
      <c r="D34" s="9">
        <f t="shared" si="0"/>
        <v>0.25699048717209572</v>
      </c>
      <c r="E34" s="9">
        <f t="shared" si="0"/>
        <v>0.14889928930490554</v>
      </c>
      <c r="F34" s="9">
        <f t="shared" si="0"/>
        <v>8.0735467406689493E-2</v>
      </c>
      <c r="G34" s="9">
        <f t="shared" si="0"/>
        <v>4.2218372651777206E-2</v>
      </c>
    </row>
    <row r="35" spans="2:9" x14ac:dyDescent="0.25">
      <c r="B35" s="7" t="s">
        <v>3</v>
      </c>
      <c r="C35" s="9">
        <f t="shared" si="0"/>
        <v>0.16515192124948222</v>
      </c>
      <c r="D35" s="9">
        <f t="shared" si="0"/>
        <v>9.1723231584224144E-2</v>
      </c>
      <c r="E35" s="9">
        <f t="shared" si="0"/>
        <v>4.9115504682622269E-2</v>
      </c>
      <c r="F35" s="9">
        <f t="shared" si="0"/>
        <v>2.5279475772603054E-2</v>
      </c>
      <c r="G35" s="9">
        <f t="shared" si="0"/>
        <v>1.2791023000182139E-2</v>
      </c>
    </row>
    <row r="36" spans="2:9" x14ac:dyDescent="0.25">
      <c r="B36" s="7" t="s">
        <v>0</v>
      </c>
      <c r="C36" s="9">
        <f t="shared" si="0"/>
        <v>0.12205067706196143</v>
      </c>
      <c r="D36" s="9">
        <f t="shared" si="0"/>
        <v>6.6861761426978819E-2</v>
      </c>
      <c r="E36" s="9">
        <f t="shared" si="0"/>
        <v>3.4822573126675214E-2</v>
      </c>
      <c r="F36" s="9">
        <f t="shared" si="0"/>
        <v>1.7692124247302213E-2</v>
      </c>
      <c r="G36" s="9">
        <f t="shared" si="0"/>
        <v>8.9969689658292371E-3</v>
      </c>
    </row>
    <row r="37" spans="2:9" ht="15.75" thickBot="1" x14ac:dyDescent="0.3"/>
    <row r="38" spans="2:9" ht="16.5" thickTop="1" thickBot="1" x14ac:dyDescent="0.3">
      <c r="B38" s="17" t="s">
        <v>10</v>
      </c>
      <c r="C38" s="17"/>
      <c r="D38" s="17"/>
      <c r="E38" s="17"/>
      <c r="F38" s="17"/>
      <c r="G38" s="17"/>
    </row>
    <row r="39" spans="2:9" ht="15.75" thickTop="1" x14ac:dyDescent="0.25">
      <c r="B39" s="10"/>
      <c r="C39" s="11">
        <v>28</v>
      </c>
      <c r="D39" s="11">
        <v>29</v>
      </c>
      <c r="E39" s="11">
        <v>30</v>
      </c>
      <c r="F39" s="11">
        <v>31</v>
      </c>
      <c r="G39" s="11">
        <v>32</v>
      </c>
    </row>
    <row r="40" spans="2:9" x14ac:dyDescent="0.25">
      <c r="B40" s="7" t="s">
        <v>4</v>
      </c>
      <c r="C40" s="8">
        <v>75032712</v>
      </c>
      <c r="D40" s="8">
        <v>154787071</v>
      </c>
      <c r="E40" s="8">
        <v>318466856</v>
      </c>
      <c r="F40" s="8">
        <v>654735961</v>
      </c>
      <c r="G40" s="8">
        <v>1343338818</v>
      </c>
    </row>
    <row r="41" spans="2:9" x14ac:dyDescent="0.25">
      <c r="B41" s="7" t="s">
        <v>3</v>
      </c>
      <c r="C41" s="8">
        <v>68842981</v>
      </c>
      <c r="D41" s="8">
        <v>142157909</v>
      </c>
      <c r="E41" s="8">
        <v>295615056</v>
      </c>
      <c r="F41" s="8">
        <v>608268011</v>
      </c>
      <c r="G41" s="8">
        <v>1246641429</v>
      </c>
    </row>
    <row r="42" spans="2:9" x14ac:dyDescent="0.25">
      <c r="B42" s="7" t="s">
        <v>0</v>
      </c>
      <c r="C42" s="8">
        <v>138678667</v>
      </c>
      <c r="D42" s="8">
        <v>287284718</v>
      </c>
      <c r="E42" s="8">
        <v>593495481</v>
      </c>
      <c r="F42" s="8">
        <v>1223490558</v>
      </c>
      <c r="G42" s="8">
        <v>2518498538</v>
      </c>
      <c r="I42" s="2"/>
    </row>
    <row r="43" spans="2:9" ht="15.75" thickBot="1" x14ac:dyDescent="0.3"/>
    <row r="44" spans="2:9" ht="16.5" thickTop="1" thickBot="1" x14ac:dyDescent="0.3">
      <c r="B44" s="17" t="s">
        <v>11</v>
      </c>
      <c r="C44" s="17"/>
      <c r="D44" s="17"/>
      <c r="E44" s="17"/>
      <c r="F44" s="17"/>
      <c r="G44" s="17"/>
    </row>
    <row r="45" spans="2:9" ht="15.75" thickTop="1" x14ac:dyDescent="0.25">
      <c r="B45" s="10"/>
      <c r="C45" s="11">
        <v>28</v>
      </c>
      <c r="D45" s="11">
        <v>29</v>
      </c>
      <c r="E45" s="11">
        <v>30</v>
      </c>
      <c r="F45" s="11">
        <v>31</v>
      </c>
      <c r="G45" s="11">
        <v>32</v>
      </c>
    </row>
    <row r="46" spans="2:9" x14ac:dyDescent="0.25">
      <c r="B46" s="7" t="s">
        <v>4</v>
      </c>
      <c r="C46" s="8">
        <v>184423494</v>
      </c>
      <c r="D46" s="8">
        <v>379775349</v>
      </c>
      <c r="E46" s="8">
        <v>776371971</v>
      </c>
      <c r="F46" s="8">
        <v>1591727804</v>
      </c>
      <c r="G46" s="8">
        <v>3258455168</v>
      </c>
    </row>
    <row r="47" spans="2:9" x14ac:dyDescent="0.25">
      <c r="B47" s="7" t="s">
        <v>3</v>
      </c>
      <c r="C47" s="8">
        <v>177816452</v>
      </c>
      <c r="D47" s="8">
        <v>355171090</v>
      </c>
      <c r="E47" s="8">
        <v>744633572</v>
      </c>
      <c r="F47" s="8">
        <v>1506727437</v>
      </c>
      <c r="G47" s="8">
        <v>3145972993</v>
      </c>
    </row>
    <row r="48" spans="2:9" x14ac:dyDescent="0.25">
      <c r="B48" s="7" t="s">
        <v>0</v>
      </c>
      <c r="C48" s="8">
        <v>379087971</v>
      </c>
      <c r="D48" s="8">
        <v>778194057</v>
      </c>
      <c r="E48" s="8">
        <v>1616487896</v>
      </c>
      <c r="F48" s="8">
        <v>3279979832</v>
      </c>
      <c r="G48" s="8">
        <v>6721447290</v>
      </c>
    </row>
    <row r="49" spans="2:7" ht="15.75" thickBot="1" x14ac:dyDescent="0.3"/>
    <row r="50" spans="2:7" ht="16.5" thickTop="1" thickBot="1" x14ac:dyDescent="0.3">
      <c r="B50" s="19" t="s">
        <v>14</v>
      </c>
      <c r="C50" s="20"/>
      <c r="D50" s="20"/>
      <c r="E50" s="20"/>
      <c r="F50" s="20"/>
      <c r="G50" s="21"/>
    </row>
    <row r="51" spans="2:7" ht="15.75" thickTop="1" x14ac:dyDescent="0.25">
      <c r="B51" s="10"/>
      <c r="C51" s="11">
        <v>28</v>
      </c>
      <c r="D51" s="11">
        <v>29</v>
      </c>
      <c r="E51" s="11">
        <v>30</v>
      </c>
      <c r="F51" s="11">
        <v>31</v>
      </c>
      <c r="G51" s="11">
        <v>32</v>
      </c>
    </row>
    <row r="52" spans="2:7" x14ac:dyDescent="0.25">
      <c r="B52" s="7" t="s">
        <v>4</v>
      </c>
      <c r="C52" s="8">
        <v>883951449</v>
      </c>
      <c r="D52" s="8">
        <v>1784530362</v>
      </c>
      <c r="E52" s="8">
        <v>3602883566</v>
      </c>
      <c r="F52" s="8">
        <v>7273948127</v>
      </c>
      <c r="G52" s="8">
        <v>14681668230</v>
      </c>
    </row>
    <row r="53" spans="2:7" x14ac:dyDescent="0.25">
      <c r="B53" s="7" t="s">
        <v>3</v>
      </c>
      <c r="C53" s="8">
        <v>812149236</v>
      </c>
      <c r="D53" s="8">
        <v>1652437787</v>
      </c>
      <c r="E53" s="8">
        <v>3370369116</v>
      </c>
      <c r="F53" s="8">
        <v>6848045780</v>
      </c>
      <c r="G53" s="8">
        <v>13863702949</v>
      </c>
    </row>
    <row r="54" spans="2:7" x14ac:dyDescent="0.25">
      <c r="B54" s="7" t="s">
        <v>0</v>
      </c>
      <c r="C54" s="8">
        <v>1595110026</v>
      </c>
      <c r="D54" s="8">
        <v>3249523573</v>
      </c>
      <c r="E54" s="8">
        <v>6613582463</v>
      </c>
      <c r="F54" s="8">
        <v>13448689446</v>
      </c>
      <c r="G54" s="8">
        <v>27325680931</v>
      </c>
    </row>
    <row r="55" spans="2:7" ht="15.75" thickBot="1" x14ac:dyDescent="0.3"/>
    <row r="56" spans="2:7" ht="16.5" thickTop="1" thickBot="1" x14ac:dyDescent="0.3">
      <c r="B56" s="19" t="s">
        <v>12</v>
      </c>
      <c r="C56" s="20"/>
      <c r="D56" s="20"/>
      <c r="E56" s="20"/>
      <c r="F56" s="20"/>
      <c r="G56" s="21"/>
    </row>
    <row r="57" spans="2:7" ht="15.75" thickTop="1" x14ac:dyDescent="0.25">
      <c r="B57" s="10"/>
      <c r="C57" s="11">
        <v>28</v>
      </c>
      <c r="D57" s="11">
        <v>29</v>
      </c>
      <c r="E57" s="11">
        <v>30</v>
      </c>
      <c r="F57" s="11">
        <v>31</v>
      </c>
      <c r="G57" s="11">
        <v>32</v>
      </c>
    </row>
    <row r="58" spans="2:7" x14ac:dyDescent="0.25">
      <c r="B58" s="7" t="s">
        <v>4</v>
      </c>
      <c r="C58" s="9">
        <f>(C40/C52)</f>
        <v>8.4883295439905998E-2</v>
      </c>
      <c r="D58" s="9">
        <f t="shared" ref="D58:G58" si="1">(D40/D52)</f>
        <v>8.6738266995089658E-2</v>
      </c>
      <c r="E58" s="9">
        <f t="shared" si="1"/>
        <v>8.8392214226775262E-2</v>
      </c>
      <c r="F58" s="9">
        <f t="shared" si="1"/>
        <v>9.0011084705113681E-2</v>
      </c>
      <c r="G58" s="9">
        <f t="shared" si="1"/>
        <v>9.149769610343525E-2</v>
      </c>
    </row>
    <row r="59" spans="2:7" x14ac:dyDescent="0.25">
      <c r="B59" s="7" t="s">
        <v>3</v>
      </c>
      <c r="C59" s="9">
        <f t="shared" ref="C59:G60" si="2">(C41/C53)</f>
        <v>8.4766417240094524E-2</v>
      </c>
      <c r="D59" s="9">
        <f t="shared" si="2"/>
        <v>8.6029204922799307E-2</v>
      </c>
      <c r="E59" s="9">
        <f t="shared" si="2"/>
        <v>8.7709994313869097E-2</v>
      </c>
      <c r="F59" s="9">
        <f t="shared" si="2"/>
        <v>8.8823590049072365E-2</v>
      </c>
      <c r="G59" s="9">
        <f t="shared" si="2"/>
        <v>8.9921244965070549E-2</v>
      </c>
    </row>
    <row r="60" spans="2:7" x14ac:dyDescent="0.25">
      <c r="B60" s="7" t="s">
        <v>0</v>
      </c>
      <c r="C60" s="9">
        <f t="shared" si="2"/>
        <v>8.6939875456591237E-2</v>
      </c>
      <c r="D60" s="9">
        <f t="shared" si="2"/>
        <v>8.8408257871099308E-2</v>
      </c>
      <c r="E60" s="9">
        <f t="shared" si="2"/>
        <v>8.9738879694982038E-2</v>
      </c>
      <c r="F60" s="9">
        <f t="shared" si="2"/>
        <v>9.0974705224076594E-2</v>
      </c>
      <c r="G60" s="9">
        <f t="shared" si="2"/>
        <v>9.21659937536215E-2</v>
      </c>
    </row>
    <row r="61" spans="2:7" ht="15.75" thickBot="1" x14ac:dyDescent="0.3"/>
    <row r="62" spans="2:7" ht="16.5" thickTop="1" thickBot="1" x14ac:dyDescent="0.3">
      <c r="B62" s="19" t="s">
        <v>13</v>
      </c>
      <c r="C62" s="20"/>
      <c r="D62" s="20"/>
      <c r="E62" s="20"/>
      <c r="F62" s="20"/>
      <c r="G62" s="21"/>
    </row>
    <row r="63" spans="2:7" ht="15.75" thickTop="1" x14ac:dyDescent="0.25">
      <c r="B63" s="10"/>
      <c r="C63" s="11">
        <v>28</v>
      </c>
      <c r="D63" s="11">
        <v>29</v>
      </c>
      <c r="E63" s="11">
        <v>30</v>
      </c>
      <c r="F63" s="11">
        <v>31</v>
      </c>
      <c r="G63" s="11">
        <v>32</v>
      </c>
    </row>
    <row r="64" spans="2:7" x14ac:dyDescent="0.25">
      <c r="B64" s="7" t="s">
        <v>4</v>
      </c>
      <c r="C64" s="9">
        <f>(C46/C52)</f>
        <v>0.20863532064870227</v>
      </c>
      <c r="D64" s="9">
        <f t="shared" ref="D64:G64" si="3">(D46/D52)</f>
        <v>0.21281529139934016</v>
      </c>
      <c r="E64" s="9">
        <f t="shared" si="3"/>
        <v>0.21548627835951556</v>
      </c>
      <c r="F64" s="9">
        <f t="shared" si="3"/>
        <v>0.21882583931162533</v>
      </c>
      <c r="G64" s="9">
        <f t="shared" si="3"/>
        <v>0.22194038967191673</v>
      </c>
    </row>
    <row r="65" spans="2:7" x14ac:dyDescent="0.25">
      <c r="B65" s="7" t="s">
        <v>3</v>
      </c>
      <c r="C65" s="9">
        <f t="shared" ref="C65:G66" si="4">(C47/C53)</f>
        <v>0.21894553872362443</v>
      </c>
      <c r="D65" s="9">
        <f t="shared" si="4"/>
        <v>0.21493764715028271</v>
      </c>
      <c r="E65" s="9">
        <f t="shared" si="4"/>
        <v>0.22093531787513568</v>
      </c>
      <c r="F65" s="9">
        <f t="shared" si="4"/>
        <v>0.2200229796068916</v>
      </c>
      <c r="G65" s="9">
        <f t="shared" si="4"/>
        <v>0.22692155224134555</v>
      </c>
    </row>
    <row r="66" spans="2:7" x14ac:dyDescent="0.25">
      <c r="B66" s="7" t="s">
        <v>0</v>
      </c>
      <c r="C66" s="9">
        <f t="shared" si="4"/>
        <v>0.23765631512618929</v>
      </c>
      <c r="D66" s="9">
        <f t="shared" si="4"/>
        <v>0.23947943122060866</v>
      </c>
      <c r="E66" s="9">
        <f t="shared" si="4"/>
        <v>0.24441940582785776</v>
      </c>
      <c r="F66" s="9">
        <f t="shared" si="4"/>
        <v>0.24388843575948241</v>
      </c>
      <c r="G66" s="9">
        <f t="shared" si="4"/>
        <v>0.24597547292498612</v>
      </c>
    </row>
  </sheetData>
  <mergeCells count="11">
    <mergeCell ref="B38:G38"/>
    <mergeCell ref="B50:G50"/>
    <mergeCell ref="B56:G56"/>
    <mergeCell ref="B62:G62"/>
    <mergeCell ref="B44:G44"/>
    <mergeCell ref="B2:G2"/>
    <mergeCell ref="B8:G8"/>
    <mergeCell ref="B14:G14"/>
    <mergeCell ref="B20:G20"/>
    <mergeCell ref="B26:G26"/>
    <mergeCell ref="B32:G3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66"/>
  <sheetViews>
    <sheetView workbookViewId="0">
      <selection activeCell="C34" sqref="C34"/>
    </sheetView>
  </sheetViews>
  <sheetFormatPr defaultRowHeight="15" x14ac:dyDescent="0.25"/>
  <cols>
    <col min="1" max="1" width="9.140625" style="3"/>
    <col min="2" max="2" width="12.140625" style="3" customWidth="1"/>
    <col min="3" max="6" width="9.42578125" style="3" customWidth="1"/>
    <col min="7" max="7" width="9.5703125" style="3" customWidth="1"/>
    <col min="8" max="16384" width="9.140625" style="3"/>
  </cols>
  <sheetData>
    <row r="1" spans="2:9" ht="15.75" thickBot="1" x14ac:dyDescent="0.3"/>
    <row r="2" spans="2:9" ht="16.5" thickTop="1" thickBot="1" x14ac:dyDescent="0.3">
      <c r="B2" s="17" t="s">
        <v>5</v>
      </c>
      <c r="C2" s="17"/>
      <c r="D2" s="17"/>
      <c r="E2" s="17"/>
      <c r="F2" s="17"/>
      <c r="G2" s="17"/>
    </row>
    <row r="3" spans="2:9" ht="15.75" thickTop="1" x14ac:dyDescent="0.25">
      <c r="B3" s="10"/>
      <c r="C3" s="11">
        <v>28</v>
      </c>
      <c r="D3" s="11">
        <v>29</v>
      </c>
      <c r="E3" s="11">
        <v>30</v>
      </c>
      <c r="F3" s="11">
        <v>31</v>
      </c>
      <c r="G3" s="11">
        <v>32</v>
      </c>
    </row>
    <row r="4" spans="2:9" x14ac:dyDescent="0.25">
      <c r="B4" s="7" t="s">
        <v>4</v>
      </c>
      <c r="C4" s="1">
        <v>0.57599999999999996</v>
      </c>
      <c r="D4" s="1">
        <v>1.2270000000000001</v>
      </c>
      <c r="E4" s="1">
        <v>2.4830000000000001</v>
      </c>
      <c r="F4" s="1">
        <v>5.1360000000000001</v>
      </c>
      <c r="G4" s="1">
        <v>10.618</v>
      </c>
      <c r="I4" s="13"/>
    </row>
    <row r="5" spans="2:9" x14ac:dyDescent="0.25">
      <c r="B5" s="7" t="s">
        <v>3</v>
      </c>
      <c r="C5" s="1">
        <v>0.45700000000000002</v>
      </c>
      <c r="D5" s="1">
        <v>0.91300000000000003</v>
      </c>
      <c r="E5" s="1">
        <v>1.9259999999999999</v>
      </c>
      <c r="F5" s="1">
        <v>3.972</v>
      </c>
      <c r="G5" s="1">
        <v>8.7279999999999998</v>
      </c>
      <c r="I5" s="13"/>
    </row>
    <row r="6" spans="2:9" x14ac:dyDescent="0.25">
      <c r="B6" s="7" t="s">
        <v>0</v>
      </c>
      <c r="C6" s="1">
        <v>0.67</v>
      </c>
      <c r="D6" s="1">
        <v>1.417</v>
      </c>
      <c r="E6" s="1">
        <v>2.9460000000000002</v>
      </c>
      <c r="F6" s="1">
        <v>6.0460000000000003</v>
      </c>
      <c r="G6" s="1">
        <v>12.496</v>
      </c>
    </row>
    <row r="7" spans="2:9" ht="15.75" thickBot="1" x14ac:dyDescent="0.3"/>
    <row r="8" spans="2:9" ht="16.5" thickTop="1" thickBot="1" x14ac:dyDescent="0.3">
      <c r="B8" s="19" t="s">
        <v>8</v>
      </c>
      <c r="C8" s="20"/>
      <c r="D8" s="20"/>
      <c r="E8" s="20"/>
      <c r="F8" s="20"/>
      <c r="G8" s="21"/>
    </row>
    <row r="9" spans="2:9" ht="15.75" thickTop="1" x14ac:dyDescent="0.25">
      <c r="B9" s="10"/>
      <c r="C9" s="11">
        <v>28</v>
      </c>
      <c r="D9" s="11">
        <v>29</v>
      </c>
      <c r="E9" s="11">
        <v>30</v>
      </c>
      <c r="F9" s="11">
        <v>31</v>
      </c>
      <c r="G9" s="11">
        <v>32</v>
      </c>
    </row>
    <row r="10" spans="2:9" x14ac:dyDescent="0.25">
      <c r="B10" s="7" t="s">
        <v>4</v>
      </c>
      <c r="C10" s="5">
        <f>POWER(2, C$9)/2/1024</f>
        <v>131072</v>
      </c>
      <c r="D10" s="5">
        <f>POWER(2, D$9)/2/1024</f>
        <v>262144</v>
      </c>
      <c r="E10" s="5">
        <f>POWER(2, E$9)/2/1024</f>
        <v>524288</v>
      </c>
      <c r="F10" s="5">
        <f>POWER(2, F$9)/2/1024</f>
        <v>1048576</v>
      </c>
      <c r="G10" s="5">
        <f>POWER(2, G$9)/2/1024</f>
        <v>2097152</v>
      </c>
    </row>
    <row r="11" spans="2:9" x14ac:dyDescent="0.25">
      <c r="B11" s="7" t="s">
        <v>3</v>
      </c>
      <c r="C11" s="5">
        <f>POWER(2, C$9)/2/1024</f>
        <v>131072</v>
      </c>
      <c r="D11" s="5">
        <f>POWER(2, D$9)/2/1024</f>
        <v>262144</v>
      </c>
      <c r="E11" s="5">
        <f>POWER(2, E$9)/2/1024</f>
        <v>524288</v>
      </c>
      <c r="F11" s="5">
        <f>POWER(2, F$9)/2/1024</f>
        <v>1048576</v>
      </c>
      <c r="G11" s="5">
        <f>POWER(2, G$9)/2/1024</f>
        <v>2097152</v>
      </c>
    </row>
    <row r="12" spans="2:9" x14ac:dyDescent="0.25">
      <c r="B12" s="7" t="s">
        <v>0</v>
      </c>
      <c r="C12" s="5">
        <f>POWER(2, C$9)/2/1024</f>
        <v>131072</v>
      </c>
      <c r="D12" s="5">
        <f>POWER(2, D$9)/2/1024</f>
        <v>262144</v>
      </c>
      <c r="E12" s="5">
        <f>POWER(2, E$9)/2/1024</f>
        <v>524288</v>
      </c>
      <c r="F12" s="5">
        <f>POWER(2, F$9)/2/1024</f>
        <v>1048576</v>
      </c>
      <c r="G12" s="5">
        <f>POWER(2, G$9)/2/1024</f>
        <v>2097152</v>
      </c>
    </row>
    <row r="13" spans="2:9" ht="15.75" thickBot="1" x14ac:dyDescent="0.3"/>
    <row r="14" spans="2:9" ht="16.5" thickTop="1" thickBot="1" x14ac:dyDescent="0.3">
      <c r="B14" s="19" t="s">
        <v>6</v>
      </c>
      <c r="C14" s="20"/>
      <c r="D14" s="20"/>
      <c r="E14" s="20"/>
      <c r="F14" s="20"/>
      <c r="G14" s="21"/>
    </row>
    <row r="15" spans="2:9" ht="15.75" thickTop="1" x14ac:dyDescent="0.25">
      <c r="B15" s="10"/>
      <c r="C15" s="11">
        <v>28</v>
      </c>
      <c r="D15" s="11">
        <v>29</v>
      </c>
      <c r="E15" s="11">
        <v>30</v>
      </c>
      <c r="F15" s="11">
        <v>31</v>
      </c>
      <c r="G15" s="11">
        <v>32</v>
      </c>
    </row>
    <row r="16" spans="2:9" x14ac:dyDescent="0.25">
      <c r="B16" s="7" t="s">
        <v>4</v>
      </c>
      <c r="C16" s="5">
        <v>136512</v>
      </c>
      <c r="D16" s="5">
        <v>267896</v>
      </c>
      <c r="E16" s="5">
        <v>530072</v>
      </c>
      <c r="F16" s="5">
        <v>1054548</v>
      </c>
      <c r="G16" s="5">
        <v>2103000</v>
      </c>
    </row>
    <row r="17" spans="2:7" x14ac:dyDescent="0.25">
      <c r="B17" s="7" t="s">
        <v>3</v>
      </c>
      <c r="C17" s="5">
        <v>137072</v>
      </c>
      <c r="D17" s="5">
        <v>268144</v>
      </c>
      <c r="E17" s="5">
        <v>529976</v>
      </c>
      <c r="F17" s="5">
        <v>1054292</v>
      </c>
      <c r="G17" s="5">
        <v>2102888</v>
      </c>
    </row>
    <row r="18" spans="2:7" x14ac:dyDescent="0.25">
      <c r="B18" s="7" t="s">
        <v>0</v>
      </c>
      <c r="C18" s="5">
        <v>136932</v>
      </c>
      <c r="D18" s="5">
        <v>267848</v>
      </c>
      <c r="E18" s="5">
        <v>530060</v>
      </c>
      <c r="F18" s="5">
        <v>1054480</v>
      </c>
      <c r="G18" s="5">
        <v>2102956</v>
      </c>
    </row>
    <row r="19" spans="2:7" ht="15.75" thickBot="1" x14ac:dyDescent="0.3"/>
    <row r="20" spans="2:7" ht="16.5" thickTop="1" thickBot="1" x14ac:dyDescent="0.3">
      <c r="B20" s="19" t="s">
        <v>7</v>
      </c>
      <c r="C20" s="20"/>
      <c r="D20" s="20"/>
      <c r="E20" s="20"/>
      <c r="F20" s="20"/>
      <c r="G20" s="21"/>
    </row>
    <row r="21" spans="2:7" ht="15.75" thickTop="1" x14ac:dyDescent="0.25">
      <c r="B21" s="10"/>
      <c r="C21" s="11">
        <v>28</v>
      </c>
      <c r="D21" s="11">
        <v>29</v>
      </c>
      <c r="E21" s="11">
        <v>30</v>
      </c>
      <c r="F21" s="11">
        <v>31</v>
      </c>
      <c r="G21" s="11">
        <v>32</v>
      </c>
    </row>
    <row r="22" spans="2:7" x14ac:dyDescent="0.25">
      <c r="B22" s="7" t="s">
        <v>4</v>
      </c>
      <c r="C22" s="5">
        <v>216048</v>
      </c>
      <c r="D22" s="5">
        <v>434508</v>
      </c>
      <c r="E22" s="5">
        <v>696780</v>
      </c>
      <c r="F22" s="5">
        <v>1221084</v>
      </c>
      <c r="G22" s="5">
        <v>2269644</v>
      </c>
    </row>
    <row r="23" spans="2:7" x14ac:dyDescent="0.25">
      <c r="B23" s="7" t="s">
        <v>3</v>
      </c>
      <c r="C23" s="5">
        <v>172360</v>
      </c>
      <c r="D23" s="5">
        <v>303432</v>
      </c>
      <c r="E23" s="5">
        <v>565576</v>
      </c>
      <c r="F23" s="5">
        <v>1089864</v>
      </c>
      <c r="G23" s="5">
        <v>2138440</v>
      </c>
    </row>
    <row r="24" spans="2:7" x14ac:dyDescent="0.25">
      <c r="B24" s="7" t="s">
        <v>0</v>
      </c>
      <c r="C24" s="5">
        <v>155968</v>
      </c>
      <c r="D24" s="5">
        <v>287040</v>
      </c>
      <c r="E24" s="5">
        <v>549184</v>
      </c>
      <c r="F24" s="5">
        <v>1073472</v>
      </c>
      <c r="G24" s="5">
        <v>2122048</v>
      </c>
    </row>
    <row r="25" spans="2:7" ht="15.75" thickBot="1" x14ac:dyDescent="0.3"/>
    <row r="26" spans="2:7" ht="16.5" thickTop="1" thickBot="1" x14ac:dyDescent="0.3">
      <c r="B26" s="19" t="s">
        <v>9</v>
      </c>
      <c r="C26" s="20"/>
      <c r="D26" s="20"/>
      <c r="E26" s="20"/>
      <c r="F26" s="20"/>
      <c r="G26" s="21"/>
    </row>
    <row r="27" spans="2:7" ht="15.75" thickTop="1" x14ac:dyDescent="0.25">
      <c r="B27" s="10"/>
      <c r="C27" s="11">
        <v>28</v>
      </c>
      <c r="D27" s="11">
        <v>29</v>
      </c>
      <c r="E27" s="11">
        <v>30</v>
      </c>
      <c r="F27" s="11">
        <v>31</v>
      </c>
      <c r="G27" s="11">
        <v>32</v>
      </c>
    </row>
    <row r="28" spans="2:7" x14ac:dyDescent="0.25">
      <c r="B28" s="7" t="s">
        <v>4</v>
      </c>
      <c r="C28" s="5">
        <f>C16-C10</f>
        <v>5440</v>
      </c>
      <c r="D28" s="5">
        <f>D16-D10</f>
        <v>5752</v>
      </c>
      <c r="E28" s="5">
        <f>E16-E10</f>
        <v>5784</v>
      </c>
      <c r="F28" s="5">
        <f>F16-F10</f>
        <v>5972</v>
      </c>
      <c r="G28" s="5">
        <f>G16-G10</f>
        <v>5848</v>
      </c>
    </row>
    <row r="29" spans="2:7" x14ac:dyDescent="0.25">
      <c r="B29" s="7" t="s">
        <v>3</v>
      </c>
      <c r="C29" s="5">
        <f>C17-C11</f>
        <v>6000</v>
      </c>
      <c r="D29" s="5">
        <f>D17-D11</f>
        <v>6000</v>
      </c>
      <c r="E29" s="5">
        <f>E17-E11</f>
        <v>5688</v>
      </c>
      <c r="F29" s="5">
        <f>F17-F11</f>
        <v>5716</v>
      </c>
      <c r="G29" s="5">
        <f>G17-G11</f>
        <v>5736</v>
      </c>
    </row>
    <row r="30" spans="2:7" x14ac:dyDescent="0.25">
      <c r="B30" s="7" t="s">
        <v>0</v>
      </c>
      <c r="C30" s="5">
        <f>C18-C12</f>
        <v>5860</v>
      </c>
      <c r="D30" s="5">
        <f>D18-D12</f>
        <v>5704</v>
      </c>
      <c r="E30" s="5">
        <f>E18-E12</f>
        <v>5772</v>
      </c>
      <c r="F30" s="5">
        <f>F18-F12</f>
        <v>5904</v>
      </c>
      <c r="G30" s="5">
        <f>G18-G12</f>
        <v>5804</v>
      </c>
    </row>
    <row r="31" spans="2:7" ht="15.75" thickBot="1" x14ac:dyDescent="0.3"/>
    <row r="32" spans="2:7" ht="16.5" thickTop="1" thickBot="1" x14ac:dyDescent="0.3">
      <c r="B32" s="17" t="s">
        <v>27</v>
      </c>
      <c r="C32" s="17"/>
      <c r="D32" s="17"/>
      <c r="E32" s="17"/>
      <c r="F32" s="17"/>
      <c r="G32" s="17"/>
    </row>
    <row r="33" spans="2:9" ht="15.75" thickTop="1" x14ac:dyDescent="0.25">
      <c r="B33" s="10"/>
      <c r="C33" s="11">
        <v>28</v>
      </c>
      <c r="D33" s="11">
        <v>29</v>
      </c>
      <c r="E33" s="11">
        <v>30</v>
      </c>
      <c r="F33" s="11">
        <v>31</v>
      </c>
      <c r="G33" s="11">
        <v>32</v>
      </c>
    </row>
    <row r="34" spans="2:9" x14ac:dyDescent="0.25">
      <c r="B34" s="7" t="s">
        <v>4</v>
      </c>
      <c r="C34" s="9">
        <f>(C22-C16)/C22</f>
        <v>0.36814041324150187</v>
      </c>
      <c r="D34" s="9">
        <f t="shared" ref="D34:G34" si="0">(D22-D16)/D22</f>
        <v>0.38344978688539683</v>
      </c>
      <c r="E34" s="9">
        <f t="shared" si="0"/>
        <v>0.23925485806136801</v>
      </c>
      <c r="F34" s="9">
        <f t="shared" si="0"/>
        <v>0.13638373772811699</v>
      </c>
      <c r="G34" s="9">
        <f t="shared" si="0"/>
        <v>7.3422968536034722E-2</v>
      </c>
    </row>
    <row r="35" spans="2:9" x14ac:dyDescent="0.25">
      <c r="B35" s="7" t="s">
        <v>3</v>
      </c>
      <c r="C35" s="9">
        <f t="shared" ref="C35:G36" si="1">(C23-C17)/C23</f>
        <v>0.20473427709445347</v>
      </c>
      <c r="D35" s="9">
        <f t="shared" si="1"/>
        <v>0.11629623770729521</v>
      </c>
      <c r="E35" s="9">
        <f t="shared" si="1"/>
        <v>6.2944679406481185E-2</v>
      </c>
      <c r="F35" s="9">
        <f t="shared" si="1"/>
        <v>3.2638934766172661E-2</v>
      </c>
      <c r="G35" s="9">
        <f t="shared" si="1"/>
        <v>1.6625203419315015E-2</v>
      </c>
    </row>
    <row r="36" spans="2:9" x14ac:dyDescent="0.25">
      <c r="B36" s="7" t="s">
        <v>0</v>
      </c>
      <c r="C36" s="9">
        <f t="shared" si="1"/>
        <v>0.12205067706196143</v>
      </c>
      <c r="D36" s="9">
        <f t="shared" si="1"/>
        <v>6.6861761426978819E-2</v>
      </c>
      <c r="E36" s="9">
        <f t="shared" si="1"/>
        <v>3.4822573126675214E-2</v>
      </c>
      <c r="F36" s="9">
        <f t="shared" si="1"/>
        <v>1.7692124247302213E-2</v>
      </c>
      <c r="G36" s="9">
        <f t="shared" si="1"/>
        <v>8.9969689658292371E-3</v>
      </c>
    </row>
    <row r="37" spans="2:9" ht="15.75" thickBot="1" x14ac:dyDescent="0.3"/>
    <row r="38" spans="2:9" ht="16.5" thickTop="1" thickBot="1" x14ac:dyDescent="0.3">
      <c r="B38" s="17" t="s">
        <v>10</v>
      </c>
      <c r="C38" s="17"/>
      <c r="D38" s="17"/>
      <c r="E38" s="17"/>
      <c r="F38" s="17"/>
      <c r="G38" s="17"/>
    </row>
    <row r="39" spans="2:9" ht="15.75" thickTop="1" x14ac:dyDescent="0.25">
      <c r="B39" s="10"/>
      <c r="C39" s="11">
        <v>28</v>
      </c>
      <c r="D39" s="11">
        <v>29</v>
      </c>
      <c r="E39" s="11">
        <v>30</v>
      </c>
      <c r="F39" s="11">
        <v>31</v>
      </c>
      <c r="G39" s="11">
        <v>32</v>
      </c>
    </row>
    <row r="40" spans="2:9" x14ac:dyDescent="0.25">
      <c r="B40" s="7" t="s">
        <v>4</v>
      </c>
      <c r="C40" s="8">
        <v>50033285</v>
      </c>
      <c r="D40" s="8">
        <v>103197376</v>
      </c>
      <c r="E40" s="8">
        <v>212288171</v>
      </c>
      <c r="F40" s="8">
        <v>436359773</v>
      </c>
      <c r="G40" s="8">
        <v>895419619</v>
      </c>
    </row>
    <row r="41" spans="2:9" x14ac:dyDescent="0.25">
      <c r="B41" s="7" t="s">
        <v>3</v>
      </c>
      <c r="C41" s="8">
        <v>46921199</v>
      </c>
      <c r="D41" s="8">
        <v>96375175</v>
      </c>
      <c r="E41" s="8">
        <v>199895253</v>
      </c>
      <c r="F41" s="8">
        <v>414369262</v>
      </c>
      <c r="G41" s="8">
        <v>821130091</v>
      </c>
    </row>
    <row r="42" spans="2:9" x14ac:dyDescent="0.25">
      <c r="B42" s="7" t="s">
        <v>0</v>
      </c>
      <c r="C42" s="8">
        <v>138678667</v>
      </c>
      <c r="D42" s="8">
        <v>287284718</v>
      </c>
      <c r="E42" s="8">
        <v>593495481</v>
      </c>
      <c r="F42" s="8">
        <v>1223490558</v>
      </c>
      <c r="G42" s="8">
        <v>2518498538</v>
      </c>
      <c r="I42" s="2"/>
    </row>
    <row r="43" spans="2:9" ht="15.75" thickBot="1" x14ac:dyDescent="0.3"/>
    <row r="44" spans="2:9" ht="16.5" thickTop="1" thickBot="1" x14ac:dyDescent="0.3">
      <c r="B44" s="17" t="s">
        <v>11</v>
      </c>
      <c r="C44" s="17"/>
      <c r="D44" s="17"/>
      <c r="E44" s="17"/>
      <c r="F44" s="17"/>
      <c r="G44" s="17"/>
    </row>
    <row r="45" spans="2:9" ht="15.75" thickTop="1" x14ac:dyDescent="0.25">
      <c r="B45" s="10"/>
      <c r="C45" s="11">
        <v>28</v>
      </c>
      <c r="D45" s="11">
        <v>29</v>
      </c>
      <c r="E45" s="11">
        <v>30</v>
      </c>
      <c r="F45" s="11">
        <v>31</v>
      </c>
      <c r="G45" s="11">
        <v>32</v>
      </c>
    </row>
    <row r="46" spans="2:9" x14ac:dyDescent="0.25">
      <c r="B46" s="7" t="s">
        <v>4</v>
      </c>
      <c r="C46" s="8">
        <v>121404498</v>
      </c>
      <c r="D46" s="8">
        <v>249936143</v>
      </c>
      <c r="E46" s="8">
        <v>514131355</v>
      </c>
      <c r="F46" s="8">
        <v>1053531901</v>
      </c>
      <c r="G46" s="8">
        <v>2155545475</v>
      </c>
    </row>
    <row r="47" spans="2:9" x14ac:dyDescent="0.25">
      <c r="B47" s="7" t="s">
        <v>3</v>
      </c>
      <c r="C47" s="8">
        <v>119678868</v>
      </c>
      <c r="D47" s="8">
        <v>247796939</v>
      </c>
      <c r="E47" s="8">
        <v>508181649</v>
      </c>
      <c r="F47" s="8">
        <v>1057264077</v>
      </c>
      <c r="G47" s="8">
        <v>2061111882</v>
      </c>
    </row>
    <row r="48" spans="2:9" x14ac:dyDescent="0.25">
      <c r="B48" s="7" t="s">
        <v>0</v>
      </c>
      <c r="C48" s="8">
        <v>379087971</v>
      </c>
      <c r="D48" s="8">
        <v>778194057</v>
      </c>
      <c r="E48" s="8">
        <v>1616487896</v>
      </c>
      <c r="F48" s="8">
        <v>3279979832</v>
      </c>
      <c r="G48" s="8">
        <v>6721447290</v>
      </c>
    </row>
    <row r="49" spans="2:7" ht="15.75" thickBot="1" x14ac:dyDescent="0.3"/>
    <row r="50" spans="2:7" ht="16.5" thickTop="1" thickBot="1" x14ac:dyDescent="0.3">
      <c r="B50" s="19" t="s">
        <v>14</v>
      </c>
      <c r="C50" s="20"/>
      <c r="D50" s="20"/>
      <c r="E50" s="20"/>
      <c r="F50" s="20"/>
      <c r="G50" s="21"/>
    </row>
    <row r="51" spans="2:7" ht="15.75" thickTop="1" x14ac:dyDescent="0.25">
      <c r="B51" s="10"/>
      <c r="C51" s="11">
        <v>28</v>
      </c>
      <c r="D51" s="11">
        <v>29</v>
      </c>
      <c r="E51" s="11">
        <v>30</v>
      </c>
      <c r="F51" s="11">
        <v>31</v>
      </c>
      <c r="G51" s="11">
        <v>32</v>
      </c>
    </row>
    <row r="52" spans="2:7" x14ac:dyDescent="0.25">
      <c r="B52" s="7" t="s">
        <v>4</v>
      </c>
      <c r="C52" s="8">
        <v>590020124</v>
      </c>
      <c r="D52" s="8">
        <v>1192503398</v>
      </c>
      <c r="E52" s="8">
        <v>2402647371</v>
      </c>
      <c r="F52" s="8">
        <v>4850032204</v>
      </c>
      <c r="G52" s="8">
        <v>9788523551</v>
      </c>
    </row>
    <row r="53" spans="2:7" x14ac:dyDescent="0.25">
      <c r="B53" s="7" t="s">
        <v>3</v>
      </c>
      <c r="C53" s="8">
        <v>516270760</v>
      </c>
      <c r="D53" s="8">
        <v>1072692752</v>
      </c>
      <c r="E53" s="8">
        <v>2140288681</v>
      </c>
      <c r="F53" s="8">
        <v>4546574653</v>
      </c>
      <c r="G53" s="8">
        <v>9974502232</v>
      </c>
    </row>
    <row r="54" spans="2:7" x14ac:dyDescent="0.25">
      <c r="B54" s="7" t="s">
        <v>0</v>
      </c>
      <c r="C54" s="8">
        <v>1595110026</v>
      </c>
      <c r="D54" s="8">
        <v>3249523573</v>
      </c>
      <c r="E54" s="8">
        <v>6613582463</v>
      </c>
      <c r="F54" s="8">
        <v>13448689446</v>
      </c>
      <c r="G54" s="8">
        <v>27325680931</v>
      </c>
    </row>
    <row r="55" spans="2:7" ht="15.75" thickBot="1" x14ac:dyDescent="0.3"/>
    <row r="56" spans="2:7" ht="16.5" thickTop="1" thickBot="1" x14ac:dyDescent="0.3">
      <c r="B56" s="19" t="s">
        <v>12</v>
      </c>
      <c r="C56" s="20"/>
      <c r="D56" s="20"/>
      <c r="E56" s="20"/>
      <c r="F56" s="20"/>
      <c r="G56" s="21"/>
    </row>
    <row r="57" spans="2:7" ht="15.75" thickTop="1" x14ac:dyDescent="0.25">
      <c r="B57" s="10"/>
      <c r="C57" s="11">
        <v>28</v>
      </c>
      <c r="D57" s="11">
        <v>29</v>
      </c>
      <c r="E57" s="11">
        <v>30</v>
      </c>
      <c r="F57" s="11">
        <v>31</v>
      </c>
      <c r="G57" s="11">
        <v>32</v>
      </c>
    </row>
    <row r="58" spans="2:7" x14ac:dyDescent="0.25">
      <c r="B58" s="7" t="s">
        <v>4</v>
      </c>
      <c r="C58" s="9">
        <f>(C40/C52)</f>
        <v>8.4799285591824994E-2</v>
      </c>
      <c r="D58" s="9">
        <f t="shared" ref="D58:G58" si="2">(D40/D52)</f>
        <v>8.6538433494677561E-2</v>
      </c>
      <c r="E58" s="9">
        <f t="shared" si="2"/>
        <v>8.8355941684294712E-2</v>
      </c>
      <c r="F58" s="9">
        <f t="shared" si="2"/>
        <v>8.9970489812442489E-2</v>
      </c>
      <c r="G58" s="9">
        <f t="shared" si="2"/>
        <v>9.147647388645487E-2</v>
      </c>
    </row>
    <row r="59" spans="2:7" x14ac:dyDescent="0.25">
      <c r="B59" s="7" t="s">
        <v>3</v>
      </c>
      <c r="C59" s="9">
        <f t="shared" ref="C59:G60" si="3">(C41/C53)</f>
        <v>9.0884866305424694E-2</v>
      </c>
      <c r="D59" s="9">
        <f t="shared" si="3"/>
        <v>8.9844156045905676E-2</v>
      </c>
      <c r="E59" s="9">
        <f t="shared" si="3"/>
        <v>9.3396397773128248E-2</v>
      </c>
      <c r="F59" s="9">
        <f t="shared" si="3"/>
        <v>9.1138778888538358E-2</v>
      </c>
      <c r="G59" s="9">
        <f t="shared" si="3"/>
        <v>8.232291415662496E-2</v>
      </c>
    </row>
    <row r="60" spans="2:7" x14ac:dyDescent="0.25">
      <c r="B60" s="7" t="s">
        <v>0</v>
      </c>
      <c r="C60" s="9">
        <f t="shared" si="3"/>
        <v>8.6939875456591237E-2</v>
      </c>
      <c r="D60" s="9">
        <f t="shared" si="3"/>
        <v>8.8408257871099308E-2</v>
      </c>
      <c r="E60" s="9">
        <f t="shared" si="3"/>
        <v>8.9738879694982038E-2</v>
      </c>
      <c r="F60" s="9">
        <f t="shared" si="3"/>
        <v>9.0974705224076594E-2</v>
      </c>
      <c r="G60" s="9">
        <f t="shared" si="3"/>
        <v>9.21659937536215E-2</v>
      </c>
    </row>
    <row r="61" spans="2:7" ht="15.75" thickBot="1" x14ac:dyDescent="0.3"/>
    <row r="62" spans="2:7" ht="16.5" thickTop="1" thickBot="1" x14ac:dyDescent="0.3">
      <c r="B62" s="19" t="s">
        <v>13</v>
      </c>
      <c r="C62" s="20"/>
      <c r="D62" s="20"/>
      <c r="E62" s="20"/>
      <c r="F62" s="20"/>
      <c r="G62" s="21"/>
    </row>
    <row r="63" spans="2:7" ht="15.75" thickTop="1" x14ac:dyDescent="0.25">
      <c r="B63" s="10"/>
      <c r="C63" s="11">
        <v>28</v>
      </c>
      <c r="D63" s="11">
        <v>29</v>
      </c>
      <c r="E63" s="11">
        <v>30</v>
      </c>
      <c r="F63" s="11">
        <v>31</v>
      </c>
      <c r="G63" s="11">
        <v>32</v>
      </c>
    </row>
    <row r="64" spans="2:7" x14ac:dyDescent="0.25">
      <c r="B64" s="7" t="s">
        <v>4</v>
      </c>
      <c r="C64" s="9">
        <f>(C46/C52)</f>
        <v>0.20576331732034278</v>
      </c>
      <c r="D64" s="9">
        <f t="shared" ref="D64:G64" si="4">(D46/D52)</f>
        <v>0.20958945980294807</v>
      </c>
      <c r="E64" s="9">
        <f t="shared" si="4"/>
        <v>0.21398535682163572</v>
      </c>
      <c r="F64" s="9">
        <f t="shared" si="4"/>
        <v>0.2172216300195107</v>
      </c>
      <c r="G64" s="9">
        <f t="shared" si="4"/>
        <v>0.22021150215037164</v>
      </c>
    </row>
    <row r="65" spans="2:7" x14ac:dyDescent="0.25">
      <c r="B65" s="7" t="s">
        <v>3</v>
      </c>
      <c r="C65" s="9">
        <f t="shared" ref="C65:G66" si="5">(C47/C53)</f>
        <v>0.23181415116362586</v>
      </c>
      <c r="D65" s="9">
        <f t="shared" si="5"/>
        <v>0.23100458033112542</v>
      </c>
      <c r="E65" s="9">
        <f t="shared" si="5"/>
        <v>0.23743603071458752</v>
      </c>
      <c r="F65" s="9">
        <f t="shared" si="5"/>
        <v>0.23254079338659436</v>
      </c>
      <c r="G65" s="9">
        <f t="shared" si="5"/>
        <v>0.20663806915472752</v>
      </c>
    </row>
    <row r="66" spans="2:7" x14ac:dyDescent="0.25">
      <c r="B66" s="7" t="s">
        <v>0</v>
      </c>
      <c r="C66" s="9">
        <f t="shared" si="5"/>
        <v>0.23765631512618929</v>
      </c>
      <c r="D66" s="9">
        <f t="shared" si="5"/>
        <v>0.23947943122060866</v>
      </c>
      <c r="E66" s="9">
        <f t="shared" si="5"/>
        <v>0.24441940582785776</v>
      </c>
      <c r="F66" s="9">
        <f t="shared" si="5"/>
        <v>0.24388843575948241</v>
      </c>
      <c r="G66" s="9">
        <f t="shared" si="5"/>
        <v>0.24597547292498612</v>
      </c>
    </row>
  </sheetData>
  <mergeCells count="11">
    <mergeCell ref="B38:G38"/>
    <mergeCell ref="B50:G50"/>
    <mergeCell ref="B56:G56"/>
    <mergeCell ref="B62:G62"/>
    <mergeCell ref="B44:G44"/>
    <mergeCell ref="B2:G2"/>
    <mergeCell ref="B8:G8"/>
    <mergeCell ref="B14:G14"/>
    <mergeCell ref="B20:G20"/>
    <mergeCell ref="B26:G26"/>
    <mergeCell ref="B32:G3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66"/>
  <sheetViews>
    <sheetView workbookViewId="0">
      <selection activeCell="K27" sqref="A1:XFD1048576"/>
    </sheetView>
  </sheetViews>
  <sheetFormatPr defaultRowHeight="15" x14ac:dyDescent="0.25"/>
  <cols>
    <col min="1" max="1" width="9.140625" style="3"/>
    <col min="2" max="2" width="12.140625" style="3" customWidth="1"/>
    <col min="3" max="6" width="9.42578125" style="3" customWidth="1"/>
    <col min="7" max="7" width="9.5703125" style="3" customWidth="1"/>
    <col min="8" max="16384" width="9.140625" style="3"/>
  </cols>
  <sheetData>
    <row r="1" spans="2:9" ht="15.75" thickBot="1" x14ac:dyDescent="0.3"/>
    <row r="2" spans="2:9" ht="16.5" thickTop="1" thickBot="1" x14ac:dyDescent="0.3">
      <c r="B2" s="17" t="s">
        <v>5</v>
      </c>
      <c r="C2" s="17"/>
      <c r="D2" s="17"/>
      <c r="E2" s="17"/>
      <c r="F2" s="17"/>
      <c r="G2" s="17"/>
    </row>
    <row r="3" spans="2:9" ht="15.75" thickTop="1" x14ac:dyDescent="0.25">
      <c r="B3" s="10"/>
      <c r="C3" s="11">
        <v>28</v>
      </c>
      <c r="D3" s="11">
        <v>29</v>
      </c>
      <c r="E3" s="11">
        <v>30</v>
      </c>
      <c r="F3" s="11">
        <v>31</v>
      </c>
      <c r="G3" s="11">
        <v>32</v>
      </c>
    </row>
    <row r="4" spans="2:9" x14ac:dyDescent="0.25">
      <c r="B4" s="7" t="s">
        <v>4</v>
      </c>
      <c r="C4" s="1">
        <v>0.58799999999999997</v>
      </c>
      <c r="D4" s="1">
        <v>1.216</v>
      </c>
      <c r="E4" s="1">
        <v>2.6059999999999999</v>
      </c>
      <c r="F4" s="1">
        <v>5.3419999999999996</v>
      </c>
      <c r="G4" s="1">
        <v>10.584</v>
      </c>
      <c r="I4" s="13"/>
    </row>
    <row r="5" spans="2:9" x14ac:dyDescent="0.25">
      <c r="B5" s="7" t="s">
        <v>3</v>
      </c>
      <c r="C5" s="1">
        <v>0.443</v>
      </c>
      <c r="D5" s="1">
        <v>0.84599999999999997</v>
      </c>
      <c r="E5" s="1">
        <v>2.028</v>
      </c>
      <c r="F5" s="1">
        <v>3.7559999999999998</v>
      </c>
      <c r="G5" s="1">
        <v>7.9279999999999999</v>
      </c>
      <c r="I5" s="13"/>
    </row>
    <row r="6" spans="2:9" x14ac:dyDescent="0.25">
      <c r="B6" s="7" t="s">
        <v>0</v>
      </c>
      <c r="C6" s="1">
        <v>0.67</v>
      </c>
      <c r="D6" s="1">
        <v>1.417</v>
      </c>
      <c r="E6" s="1">
        <v>2.9460000000000002</v>
      </c>
      <c r="F6" s="1">
        <v>6.0460000000000003</v>
      </c>
      <c r="G6" s="1">
        <v>12.496</v>
      </c>
    </row>
    <row r="7" spans="2:9" ht="15.75" thickBot="1" x14ac:dyDescent="0.3"/>
    <row r="8" spans="2:9" ht="16.5" thickTop="1" thickBot="1" x14ac:dyDescent="0.3">
      <c r="B8" s="19" t="s">
        <v>8</v>
      </c>
      <c r="C8" s="20"/>
      <c r="D8" s="20"/>
      <c r="E8" s="20"/>
      <c r="F8" s="20"/>
      <c r="G8" s="21"/>
    </row>
    <row r="9" spans="2:9" ht="15.75" thickTop="1" x14ac:dyDescent="0.25">
      <c r="B9" s="10"/>
      <c r="C9" s="11">
        <v>28</v>
      </c>
      <c r="D9" s="11">
        <v>29</v>
      </c>
      <c r="E9" s="11">
        <v>30</v>
      </c>
      <c r="F9" s="11">
        <v>31</v>
      </c>
      <c r="G9" s="11">
        <v>32</v>
      </c>
    </row>
    <row r="10" spans="2:9" x14ac:dyDescent="0.25">
      <c r="B10" s="7" t="s">
        <v>4</v>
      </c>
      <c r="C10" s="5">
        <f>POWER(2, C$9)/2/1024</f>
        <v>131072</v>
      </c>
      <c r="D10" s="5">
        <f>POWER(2, D$9)/2/1024</f>
        <v>262144</v>
      </c>
      <c r="E10" s="5">
        <f>POWER(2, E$9)/2/1024</f>
        <v>524288</v>
      </c>
      <c r="F10" s="5">
        <f>POWER(2, F$9)/2/1024</f>
        <v>1048576</v>
      </c>
      <c r="G10" s="5">
        <f>POWER(2, G$9)/2/1024</f>
        <v>2097152</v>
      </c>
    </row>
    <row r="11" spans="2:9" x14ac:dyDescent="0.25">
      <c r="B11" s="7" t="s">
        <v>3</v>
      </c>
      <c r="C11" s="5">
        <f>POWER(2, C$9)/2/1024</f>
        <v>131072</v>
      </c>
      <c r="D11" s="5">
        <f>POWER(2, D$9)/2/1024</f>
        <v>262144</v>
      </c>
      <c r="E11" s="5">
        <f>POWER(2, E$9)/2/1024</f>
        <v>524288</v>
      </c>
      <c r="F11" s="5">
        <f>POWER(2, F$9)/2/1024</f>
        <v>1048576</v>
      </c>
      <c r="G11" s="5">
        <f>POWER(2, G$9)/2/1024</f>
        <v>2097152</v>
      </c>
    </row>
    <row r="12" spans="2:9" x14ac:dyDescent="0.25">
      <c r="B12" s="7" t="s">
        <v>0</v>
      </c>
      <c r="C12" s="5">
        <f>POWER(2, C$9)/2/1024</f>
        <v>131072</v>
      </c>
      <c r="D12" s="5">
        <f>POWER(2, D$9)/2/1024</f>
        <v>262144</v>
      </c>
      <c r="E12" s="5">
        <f>POWER(2, E$9)/2/1024</f>
        <v>524288</v>
      </c>
      <c r="F12" s="5">
        <f>POWER(2, F$9)/2/1024</f>
        <v>1048576</v>
      </c>
      <c r="G12" s="5">
        <f>POWER(2, G$9)/2/1024</f>
        <v>2097152</v>
      </c>
    </row>
    <row r="13" spans="2:9" ht="15.75" thickBot="1" x14ac:dyDescent="0.3"/>
    <row r="14" spans="2:9" ht="16.5" thickTop="1" thickBot="1" x14ac:dyDescent="0.3">
      <c r="B14" s="19" t="s">
        <v>6</v>
      </c>
      <c r="C14" s="20"/>
      <c r="D14" s="20"/>
      <c r="E14" s="20"/>
      <c r="F14" s="20"/>
      <c r="G14" s="21"/>
    </row>
    <row r="15" spans="2:9" ht="15.75" thickTop="1" x14ac:dyDescent="0.25">
      <c r="B15" s="10"/>
      <c r="C15" s="11">
        <v>28</v>
      </c>
      <c r="D15" s="11">
        <v>29</v>
      </c>
      <c r="E15" s="11">
        <v>30</v>
      </c>
      <c r="F15" s="11">
        <v>31</v>
      </c>
      <c r="G15" s="11">
        <v>32</v>
      </c>
    </row>
    <row r="16" spans="2:9" x14ac:dyDescent="0.25">
      <c r="B16" s="7" t="s">
        <v>4</v>
      </c>
      <c r="C16" s="5">
        <v>137088</v>
      </c>
      <c r="D16" s="5">
        <v>267972</v>
      </c>
      <c r="E16" s="5">
        <v>530152</v>
      </c>
      <c r="F16" s="5">
        <v>1054296</v>
      </c>
      <c r="G16" s="5">
        <v>2103268</v>
      </c>
    </row>
    <row r="17" spans="2:7" x14ac:dyDescent="0.25">
      <c r="B17" s="7" t="s">
        <v>3</v>
      </c>
      <c r="C17" s="5">
        <v>137056</v>
      </c>
      <c r="D17" s="5">
        <v>268128</v>
      </c>
      <c r="E17" s="5">
        <v>530268</v>
      </c>
      <c r="F17" s="5">
        <v>1054448</v>
      </c>
      <c r="G17" s="5">
        <v>2103004</v>
      </c>
    </row>
    <row r="18" spans="2:7" x14ac:dyDescent="0.25">
      <c r="B18" s="7" t="s">
        <v>0</v>
      </c>
      <c r="C18" s="5">
        <v>136932</v>
      </c>
      <c r="D18" s="5">
        <v>267848</v>
      </c>
      <c r="E18" s="5">
        <v>530060</v>
      </c>
      <c r="F18" s="5">
        <v>1054480</v>
      </c>
      <c r="G18" s="5">
        <v>2102956</v>
      </c>
    </row>
    <row r="19" spans="2:7" ht="15.75" thickBot="1" x14ac:dyDescent="0.3"/>
    <row r="20" spans="2:7" ht="16.5" thickTop="1" thickBot="1" x14ac:dyDescent="0.3">
      <c r="B20" s="19" t="s">
        <v>7</v>
      </c>
      <c r="C20" s="20"/>
      <c r="D20" s="20"/>
      <c r="E20" s="20"/>
      <c r="F20" s="20"/>
      <c r="G20" s="21"/>
    </row>
    <row r="21" spans="2:7" ht="15.75" thickTop="1" x14ac:dyDescent="0.25">
      <c r="B21" s="10"/>
      <c r="C21" s="11">
        <v>28</v>
      </c>
      <c r="D21" s="11">
        <v>29</v>
      </c>
      <c r="E21" s="11">
        <v>30</v>
      </c>
      <c r="F21" s="11">
        <v>31</v>
      </c>
      <c r="G21" s="11">
        <v>32</v>
      </c>
    </row>
    <row r="22" spans="2:7" x14ac:dyDescent="0.25">
      <c r="B22" s="7" t="s">
        <v>4</v>
      </c>
      <c r="C22" s="5">
        <v>278860</v>
      </c>
      <c r="D22" s="5">
        <v>508248</v>
      </c>
      <c r="E22" s="5">
        <v>770524</v>
      </c>
      <c r="F22" s="5">
        <v>1294824</v>
      </c>
      <c r="G22" s="5">
        <v>2343388</v>
      </c>
    </row>
    <row r="23" spans="2:7" x14ac:dyDescent="0.25">
      <c r="B23" s="7" t="s">
        <v>3</v>
      </c>
      <c r="C23" s="5">
        <v>180556</v>
      </c>
      <c r="D23" s="5">
        <v>311628</v>
      </c>
      <c r="E23" s="5">
        <v>573772</v>
      </c>
      <c r="F23" s="5">
        <v>1098060</v>
      </c>
      <c r="G23" s="5">
        <v>2146636</v>
      </c>
    </row>
    <row r="24" spans="2:7" x14ac:dyDescent="0.25">
      <c r="B24" s="7" t="s">
        <v>0</v>
      </c>
      <c r="C24" s="5">
        <v>155968</v>
      </c>
      <c r="D24" s="5">
        <v>287040</v>
      </c>
      <c r="E24" s="5">
        <v>549184</v>
      </c>
      <c r="F24" s="5">
        <v>1073472</v>
      </c>
      <c r="G24" s="5">
        <v>2122048</v>
      </c>
    </row>
    <row r="25" spans="2:7" ht="15.75" thickBot="1" x14ac:dyDescent="0.3"/>
    <row r="26" spans="2:7" ht="16.5" thickTop="1" thickBot="1" x14ac:dyDescent="0.3">
      <c r="B26" s="19" t="s">
        <v>9</v>
      </c>
      <c r="C26" s="20"/>
      <c r="D26" s="20"/>
      <c r="E26" s="20"/>
      <c r="F26" s="20"/>
      <c r="G26" s="21"/>
    </row>
    <row r="27" spans="2:7" ht="15.75" thickTop="1" x14ac:dyDescent="0.25">
      <c r="B27" s="10"/>
      <c r="C27" s="11">
        <v>28</v>
      </c>
      <c r="D27" s="11">
        <v>29</v>
      </c>
      <c r="E27" s="11">
        <v>30</v>
      </c>
      <c r="F27" s="11">
        <v>31</v>
      </c>
      <c r="G27" s="11">
        <v>32</v>
      </c>
    </row>
    <row r="28" spans="2:7" x14ac:dyDescent="0.25">
      <c r="B28" s="7" t="s">
        <v>4</v>
      </c>
      <c r="C28" s="5">
        <f>C16-C10</f>
        <v>6016</v>
      </c>
      <c r="D28" s="5">
        <f>D16-D10</f>
        <v>5828</v>
      </c>
      <c r="E28" s="5">
        <f>E16-E10</f>
        <v>5864</v>
      </c>
      <c r="F28" s="5">
        <f>F16-F10</f>
        <v>5720</v>
      </c>
      <c r="G28" s="5">
        <f>G16-G10</f>
        <v>6116</v>
      </c>
    </row>
    <row r="29" spans="2:7" x14ac:dyDescent="0.25">
      <c r="B29" s="7" t="s">
        <v>3</v>
      </c>
      <c r="C29" s="5">
        <f>C17-C11</f>
        <v>5984</v>
      </c>
      <c r="D29" s="5">
        <f>D17-D11</f>
        <v>5984</v>
      </c>
      <c r="E29" s="5">
        <f>E17-E11</f>
        <v>5980</v>
      </c>
      <c r="F29" s="5">
        <f>F17-F11</f>
        <v>5872</v>
      </c>
      <c r="G29" s="5">
        <f>G17-G11</f>
        <v>5852</v>
      </c>
    </row>
    <row r="30" spans="2:7" x14ac:dyDescent="0.25">
      <c r="B30" s="7" t="s">
        <v>0</v>
      </c>
      <c r="C30" s="5">
        <f>C18-C12</f>
        <v>5860</v>
      </c>
      <c r="D30" s="5">
        <f>D18-D12</f>
        <v>5704</v>
      </c>
      <c r="E30" s="5">
        <f>E18-E12</f>
        <v>5772</v>
      </c>
      <c r="F30" s="5">
        <f>F18-F12</f>
        <v>5904</v>
      </c>
      <c r="G30" s="5">
        <f>G18-G12</f>
        <v>5804</v>
      </c>
    </row>
    <row r="31" spans="2:7" ht="15.75" thickBot="1" x14ac:dyDescent="0.3"/>
    <row r="32" spans="2:7" ht="16.5" thickTop="1" thickBot="1" x14ac:dyDescent="0.3">
      <c r="B32" s="17" t="s">
        <v>27</v>
      </c>
      <c r="C32" s="17"/>
      <c r="D32" s="17"/>
      <c r="E32" s="17"/>
      <c r="F32" s="17"/>
      <c r="G32" s="17"/>
    </row>
    <row r="33" spans="2:9" ht="15.75" thickTop="1" x14ac:dyDescent="0.25">
      <c r="B33" s="10"/>
      <c r="C33" s="11">
        <v>28</v>
      </c>
      <c r="D33" s="11">
        <v>29</v>
      </c>
      <c r="E33" s="11">
        <v>30</v>
      </c>
      <c r="F33" s="11">
        <v>31</v>
      </c>
      <c r="G33" s="11">
        <v>32</v>
      </c>
    </row>
    <row r="34" spans="2:9" x14ac:dyDescent="0.25">
      <c r="B34" s="7" t="s">
        <v>4</v>
      </c>
      <c r="C34" s="9">
        <f>(C22-C16)/C22</f>
        <v>0.50839847952377537</v>
      </c>
      <c r="D34" s="9">
        <f t="shared" ref="D34:G34" si="0">(D22-D16)/D22</f>
        <v>0.47275345894130427</v>
      </c>
      <c r="E34" s="9">
        <f t="shared" si="0"/>
        <v>0.3119591343034091</v>
      </c>
      <c r="F34" s="9">
        <f t="shared" si="0"/>
        <v>0.18576115363941353</v>
      </c>
      <c r="G34" s="9">
        <f t="shared" si="0"/>
        <v>0.10246702637378019</v>
      </c>
    </row>
    <row r="35" spans="2:9" x14ac:dyDescent="0.25">
      <c r="B35" s="7" t="s">
        <v>3</v>
      </c>
      <c r="C35" s="9">
        <f t="shared" ref="C35:G35" si="1">(C23-C17)/C23</f>
        <v>0.2409224838831166</v>
      </c>
      <c r="D35" s="9">
        <f t="shared" si="1"/>
        <v>0.13958951057029534</v>
      </c>
      <c r="E35" s="9">
        <f t="shared" si="1"/>
        <v>7.5821057841790815E-2</v>
      </c>
      <c r="F35" s="9">
        <f t="shared" si="1"/>
        <v>3.9717319636449741E-2</v>
      </c>
      <c r="G35" s="9">
        <f t="shared" si="1"/>
        <v>2.0325756206455124E-2</v>
      </c>
    </row>
    <row r="36" spans="2:9" x14ac:dyDescent="0.25">
      <c r="B36" s="7" t="s">
        <v>0</v>
      </c>
      <c r="C36" s="9">
        <f t="shared" ref="C36:G36" si="2">(C24-C18)/C24</f>
        <v>0.12205067706196143</v>
      </c>
      <c r="D36" s="9">
        <f t="shared" si="2"/>
        <v>6.6861761426978819E-2</v>
      </c>
      <c r="E36" s="9">
        <f t="shared" si="2"/>
        <v>3.4822573126675214E-2</v>
      </c>
      <c r="F36" s="9">
        <f t="shared" si="2"/>
        <v>1.7692124247302213E-2</v>
      </c>
      <c r="G36" s="9">
        <f t="shared" si="2"/>
        <v>8.9969689658292371E-3</v>
      </c>
    </row>
    <row r="37" spans="2:9" ht="15.75" thickBot="1" x14ac:dyDescent="0.3"/>
    <row r="38" spans="2:9" ht="16.5" thickTop="1" thickBot="1" x14ac:dyDescent="0.3">
      <c r="B38" s="17" t="s">
        <v>10</v>
      </c>
      <c r="C38" s="17"/>
      <c r="D38" s="17"/>
      <c r="E38" s="17"/>
      <c r="F38" s="17"/>
      <c r="G38" s="17"/>
    </row>
    <row r="39" spans="2:9" ht="15.75" thickTop="1" x14ac:dyDescent="0.25">
      <c r="B39" s="10"/>
      <c r="C39" s="11">
        <v>28</v>
      </c>
      <c r="D39" s="11">
        <v>29</v>
      </c>
      <c r="E39" s="11">
        <v>30</v>
      </c>
      <c r="F39" s="11">
        <v>31</v>
      </c>
      <c r="G39" s="11">
        <v>32</v>
      </c>
    </row>
    <row r="40" spans="2:9" x14ac:dyDescent="0.25">
      <c r="B40" s="7" t="s">
        <v>4</v>
      </c>
      <c r="C40" s="8">
        <v>37510305</v>
      </c>
      <c r="D40" s="8">
        <v>77349610</v>
      </c>
      <c r="E40" s="8">
        <v>159292696</v>
      </c>
      <c r="F40" s="8">
        <v>327293948</v>
      </c>
      <c r="G40" s="8">
        <v>671599658</v>
      </c>
    </row>
    <row r="41" spans="2:9" x14ac:dyDescent="0.25">
      <c r="B41" s="7" t="s">
        <v>3</v>
      </c>
      <c r="C41" s="8">
        <v>34960787</v>
      </c>
      <c r="D41" s="8">
        <v>73606632</v>
      </c>
      <c r="E41" s="8">
        <v>152279744</v>
      </c>
      <c r="F41" s="8">
        <v>297146792</v>
      </c>
      <c r="G41" s="8">
        <v>627063412</v>
      </c>
    </row>
    <row r="42" spans="2:9" x14ac:dyDescent="0.25">
      <c r="B42" s="7" t="s">
        <v>0</v>
      </c>
      <c r="C42" s="8">
        <v>138678667</v>
      </c>
      <c r="D42" s="8">
        <v>287284718</v>
      </c>
      <c r="E42" s="8">
        <v>593495481</v>
      </c>
      <c r="F42" s="8">
        <v>1223490558</v>
      </c>
      <c r="G42" s="8">
        <v>2518498538</v>
      </c>
      <c r="I42" s="2"/>
    </row>
    <row r="43" spans="2:9" ht="15.75" thickBot="1" x14ac:dyDescent="0.3"/>
    <row r="44" spans="2:9" ht="16.5" thickTop="1" thickBot="1" x14ac:dyDescent="0.3">
      <c r="B44" s="17" t="s">
        <v>11</v>
      </c>
      <c r="C44" s="17"/>
      <c r="D44" s="17"/>
      <c r="E44" s="17"/>
      <c r="F44" s="17"/>
      <c r="G44" s="17"/>
    </row>
    <row r="45" spans="2:9" ht="15.75" thickTop="1" x14ac:dyDescent="0.25">
      <c r="B45" s="10"/>
      <c r="C45" s="11">
        <v>28</v>
      </c>
      <c r="D45" s="11">
        <v>29</v>
      </c>
      <c r="E45" s="11">
        <v>30</v>
      </c>
      <c r="F45" s="11">
        <v>31</v>
      </c>
      <c r="G45" s="11">
        <v>32</v>
      </c>
    </row>
    <row r="46" spans="2:9" x14ac:dyDescent="0.25">
      <c r="B46" s="7" t="s">
        <v>4</v>
      </c>
      <c r="C46" s="8">
        <v>91875844</v>
      </c>
      <c r="D46" s="8">
        <v>189066337</v>
      </c>
      <c r="E46" s="8">
        <v>385757482</v>
      </c>
      <c r="F46" s="8">
        <v>792445428</v>
      </c>
      <c r="G46" s="8">
        <v>1631700466</v>
      </c>
    </row>
    <row r="47" spans="2:9" x14ac:dyDescent="0.25">
      <c r="B47" s="7" t="s">
        <v>3</v>
      </c>
      <c r="C47" s="8">
        <v>90066552</v>
      </c>
      <c r="D47" s="8">
        <v>193651728</v>
      </c>
      <c r="E47" s="8">
        <v>379069159</v>
      </c>
      <c r="F47" s="8">
        <v>746780094</v>
      </c>
      <c r="G47" s="8">
        <v>1662046681</v>
      </c>
    </row>
    <row r="48" spans="2:9" x14ac:dyDescent="0.25">
      <c r="B48" s="7" t="s">
        <v>0</v>
      </c>
      <c r="C48" s="8">
        <v>379087971</v>
      </c>
      <c r="D48" s="8">
        <v>778194057</v>
      </c>
      <c r="E48" s="8">
        <v>1616487896</v>
      </c>
      <c r="F48" s="8">
        <v>3279979832</v>
      </c>
      <c r="G48" s="8">
        <v>6721447290</v>
      </c>
    </row>
    <row r="49" spans="2:7" ht="15.75" thickBot="1" x14ac:dyDescent="0.3"/>
    <row r="50" spans="2:7" ht="16.5" thickTop="1" thickBot="1" x14ac:dyDescent="0.3">
      <c r="B50" s="19" t="s">
        <v>14</v>
      </c>
      <c r="C50" s="20"/>
      <c r="D50" s="20"/>
      <c r="E50" s="20"/>
      <c r="F50" s="20"/>
      <c r="G50" s="21"/>
    </row>
    <row r="51" spans="2:7" ht="15.75" thickTop="1" x14ac:dyDescent="0.25">
      <c r="B51" s="10"/>
      <c r="C51" s="11">
        <v>28</v>
      </c>
      <c r="D51" s="11">
        <v>29</v>
      </c>
      <c r="E51" s="11">
        <v>30</v>
      </c>
      <c r="F51" s="11">
        <v>31</v>
      </c>
      <c r="G51" s="11">
        <v>32</v>
      </c>
    </row>
    <row r="52" spans="2:7" x14ac:dyDescent="0.25">
      <c r="B52" s="7" t="s">
        <v>4</v>
      </c>
      <c r="C52" s="8">
        <v>443055666</v>
      </c>
      <c r="D52" s="8">
        <v>893349093</v>
      </c>
      <c r="E52" s="8">
        <v>1802532134</v>
      </c>
      <c r="F52" s="8">
        <v>3638076063</v>
      </c>
      <c r="G52" s="8">
        <v>7344046510</v>
      </c>
    </row>
    <row r="53" spans="2:7" x14ac:dyDescent="0.25">
      <c r="B53" s="7" t="s">
        <v>3</v>
      </c>
      <c r="C53" s="8">
        <v>406145839</v>
      </c>
      <c r="D53" s="8">
        <v>769306125</v>
      </c>
      <c r="E53" s="8">
        <v>2065628728</v>
      </c>
      <c r="F53" s="8">
        <v>4074404331</v>
      </c>
      <c r="G53" s="8">
        <v>6276544389</v>
      </c>
    </row>
    <row r="54" spans="2:7" x14ac:dyDescent="0.25">
      <c r="B54" s="7" t="s">
        <v>0</v>
      </c>
      <c r="C54" s="8">
        <v>1595110026</v>
      </c>
      <c r="D54" s="8">
        <v>3249523573</v>
      </c>
      <c r="E54" s="8">
        <v>6613582463</v>
      </c>
      <c r="F54" s="8">
        <v>13448689446</v>
      </c>
      <c r="G54" s="8">
        <v>27325680931</v>
      </c>
    </row>
    <row r="55" spans="2:7" ht="15.75" thickBot="1" x14ac:dyDescent="0.3"/>
    <row r="56" spans="2:7" ht="16.5" thickTop="1" thickBot="1" x14ac:dyDescent="0.3">
      <c r="B56" s="19" t="s">
        <v>12</v>
      </c>
      <c r="C56" s="20"/>
      <c r="D56" s="20"/>
      <c r="E56" s="20"/>
      <c r="F56" s="20"/>
      <c r="G56" s="21"/>
    </row>
    <row r="57" spans="2:7" ht="15.75" thickTop="1" x14ac:dyDescent="0.25">
      <c r="B57" s="10"/>
      <c r="C57" s="11">
        <v>28</v>
      </c>
      <c r="D57" s="11">
        <v>29</v>
      </c>
      <c r="E57" s="11">
        <v>30</v>
      </c>
      <c r="F57" s="11">
        <v>31</v>
      </c>
      <c r="G57" s="11">
        <v>32</v>
      </c>
    </row>
    <row r="58" spans="2:7" x14ac:dyDescent="0.25">
      <c r="B58" s="7" t="s">
        <v>4</v>
      </c>
      <c r="C58" s="9">
        <f>(C40/C52)</f>
        <v>8.4662736262129196E-2</v>
      </c>
      <c r="D58" s="9">
        <f t="shared" ref="D58:G58" si="3">(D40/D52)</f>
        <v>8.6583856866354933E-2</v>
      </c>
      <c r="E58" s="9">
        <f t="shared" si="3"/>
        <v>8.8371626222559202E-2</v>
      </c>
      <c r="F58" s="9">
        <f t="shared" si="3"/>
        <v>8.9963470343198265E-2</v>
      </c>
      <c r="G58" s="9">
        <f t="shared" si="3"/>
        <v>9.1448176027414618E-2</v>
      </c>
    </row>
    <row r="59" spans="2:7" x14ac:dyDescent="0.25">
      <c r="B59" s="7" t="s">
        <v>3</v>
      </c>
      <c r="C59" s="9">
        <f t="shared" ref="C59:G59" si="4">(C41/C53)</f>
        <v>8.6079392284503994E-2</v>
      </c>
      <c r="D59" s="9">
        <f t="shared" si="4"/>
        <v>9.5679248621606899E-2</v>
      </c>
      <c r="E59" s="9">
        <f t="shared" si="4"/>
        <v>7.372077176107128E-2</v>
      </c>
      <c r="F59" s="9">
        <f t="shared" si="4"/>
        <v>7.2930118824773058E-2</v>
      </c>
      <c r="G59" s="9">
        <f t="shared" si="4"/>
        <v>9.9905835621741823E-2</v>
      </c>
    </row>
    <row r="60" spans="2:7" x14ac:dyDescent="0.25">
      <c r="B60" s="7" t="s">
        <v>0</v>
      </c>
      <c r="C60" s="9">
        <f t="shared" ref="C60:G60" si="5">(C42/C54)</f>
        <v>8.6939875456591237E-2</v>
      </c>
      <c r="D60" s="9">
        <f t="shared" si="5"/>
        <v>8.8408257871099308E-2</v>
      </c>
      <c r="E60" s="9">
        <f t="shared" si="5"/>
        <v>8.9738879694982038E-2</v>
      </c>
      <c r="F60" s="9">
        <f t="shared" si="5"/>
        <v>9.0974705224076594E-2</v>
      </c>
      <c r="G60" s="9">
        <f t="shared" si="5"/>
        <v>9.21659937536215E-2</v>
      </c>
    </row>
    <row r="61" spans="2:7" ht="15.75" thickBot="1" x14ac:dyDescent="0.3"/>
    <row r="62" spans="2:7" ht="16.5" thickTop="1" thickBot="1" x14ac:dyDescent="0.3">
      <c r="B62" s="19" t="s">
        <v>13</v>
      </c>
      <c r="C62" s="20"/>
      <c r="D62" s="20"/>
      <c r="E62" s="20"/>
      <c r="F62" s="20"/>
      <c r="G62" s="21"/>
    </row>
    <row r="63" spans="2:7" ht="15.75" thickTop="1" x14ac:dyDescent="0.25">
      <c r="B63" s="10"/>
      <c r="C63" s="11">
        <v>28</v>
      </c>
      <c r="D63" s="11">
        <v>29</v>
      </c>
      <c r="E63" s="11">
        <v>30</v>
      </c>
      <c r="F63" s="11">
        <v>31</v>
      </c>
      <c r="G63" s="11">
        <v>32</v>
      </c>
    </row>
    <row r="64" spans="2:7" x14ac:dyDescent="0.25">
      <c r="B64" s="7" t="s">
        <v>4</v>
      </c>
      <c r="C64" s="9">
        <f>(C46/C52)</f>
        <v>0.20736862442020998</v>
      </c>
      <c r="D64" s="9">
        <f t="shared" ref="D64:G64" si="6">(D46/D52)</f>
        <v>0.21163768842601824</v>
      </c>
      <c r="E64" s="9">
        <f t="shared" si="6"/>
        <v>0.21400865744565972</v>
      </c>
      <c r="F64" s="9">
        <f t="shared" si="6"/>
        <v>0.21781991752710642</v>
      </c>
      <c r="G64" s="9">
        <f t="shared" si="6"/>
        <v>0.22218002892250202</v>
      </c>
    </row>
    <row r="65" spans="2:7" x14ac:dyDescent="0.25">
      <c r="B65" s="7" t="s">
        <v>3</v>
      </c>
      <c r="C65" s="9">
        <f t="shared" ref="C65:G65" si="7">(C47/C53)</f>
        <v>0.22175914007086503</v>
      </c>
      <c r="D65" s="9">
        <f t="shared" si="7"/>
        <v>0.25172258702606848</v>
      </c>
      <c r="E65" s="9">
        <f t="shared" si="7"/>
        <v>0.18351272610689601</v>
      </c>
      <c r="F65" s="9">
        <f t="shared" si="7"/>
        <v>0.1832857108260324</v>
      </c>
      <c r="G65" s="9">
        <f t="shared" si="7"/>
        <v>0.26480282429179203</v>
      </c>
    </row>
    <row r="66" spans="2:7" x14ac:dyDescent="0.25">
      <c r="B66" s="7" t="s">
        <v>0</v>
      </c>
      <c r="C66" s="9">
        <f t="shared" ref="C66:G66" si="8">(C48/C54)</f>
        <v>0.23765631512618929</v>
      </c>
      <c r="D66" s="9">
        <f t="shared" si="8"/>
        <v>0.23947943122060866</v>
      </c>
      <c r="E66" s="9">
        <f t="shared" si="8"/>
        <v>0.24441940582785776</v>
      </c>
      <c r="F66" s="9">
        <f t="shared" si="8"/>
        <v>0.24388843575948241</v>
      </c>
      <c r="G66" s="9">
        <f t="shared" si="8"/>
        <v>0.24597547292498612</v>
      </c>
    </row>
  </sheetData>
  <mergeCells count="11">
    <mergeCell ref="B50:G50"/>
    <mergeCell ref="B56:G56"/>
    <mergeCell ref="B62:G62"/>
    <mergeCell ref="B38:G38"/>
    <mergeCell ref="B44:G44"/>
    <mergeCell ref="B32:G32"/>
    <mergeCell ref="B2:G2"/>
    <mergeCell ref="B26:G26"/>
    <mergeCell ref="B20:G20"/>
    <mergeCell ref="B14:G14"/>
    <mergeCell ref="B8:G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77"/>
  <sheetViews>
    <sheetView tabSelected="1" workbookViewId="0">
      <selection activeCell="U12" sqref="U12"/>
    </sheetView>
  </sheetViews>
  <sheetFormatPr defaultRowHeight="15" x14ac:dyDescent="0.25"/>
  <cols>
    <col min="2" max="2" width="12" bestFit="1" customWidth="1"/>
    <col min="3" max="3" width="9" customWidth="1"/>
    <col min="4" max="7" width="9.28515625" bestFit="1" customWidth="1"/>
    <col min="9" max="9" width="13.85546875" customWidth="1"/>
  </cols>
  <sheetData>
    <row r="1" spans="2:24" ht="15.75" thickBot="1" x14ac:dyDescent="0.3"/>
    <row r="2" spans="2:24" ht="16.5" thickTop="1" thickBot="1" x14ac:dyDescent="0.3">
      <c r="B2" s="18" t="s">
        <v>5</v>
      </c>
      <c r="C2" s="18"/>
      <c r="D2" s="18"/>
      <c r="E2" s="18"/>
      <c r="F2" s="18"/>
      <c r="G2" s="18"/>
    </row>
    <row r="3" spans="2:24" ht="15.75" thickTop="1" x14ac:dyDescent="0.25">
      <c r="B3" s="6"/>
      <c r="C3" s="4">
        <v>28</v>
      </c>
      <c r="D3" s="4">
        <v>29</v>
      </c>
      <c r="E3" s="4">
        <v>30</v>
      </c>
      <c r="F3" s="4">
        <v>31</v>
      </c>
      <c r="G3" s="4">
        <v>32</v>
      </c>
      <c r="K3" s="2"/>
    </row>
    <row r="4" spans="2:24" x14ac:dyDescent="0.25">
      <c r="B4" s="7" t="s">
        <v>1</v>
      </c>
      <c r="C4" s="1">
        <v>1.4830000000000001</v>
      </c>
      <c r="D4" s="1">
        <v>3.3849999999999998</v>
      </c>
      <c r="E4" s="1">
        <v>6.71</v>
      </c>
      <c r="F4" s="1">
        <v>14.907999999999999</v>
      </c>
      <c r="G4" s="1">
        <v>31.300999999999998</v>
      </c>
    </row>
    <row r="5" spans="2:24" x14ac:dyDescent="0.25">
      <c r="B5" s="7" t="s">
        <v>2</v>
      </c>
      <c r="C5" s="1">
        <v>1.3859999999999999</v>
      </c>
      <c r="D5" s="1">
        <v>2.8719999999999999</v>
      </c>
      <c r="E5" s="1">
        <v>6.0129999999999999</v>
      </c>
      <c r="F5" s="1">
        <v>12.457000000000001</v>
      </c>
      <c r="G5" s="1">
        <v>25.547000000000001</v>
      </c>
    </row>
    <row r="6" spans="2:24" x14ac:dyDescent="0.25">
      <c r="B6" s="7" t="s">
        <v>3</v>
      </c>
      <c r="C6" s="1">
        <v>0.67</v>
      </c>
      <c r="D6" s="1">
        <v>1.417</v>
      </c>
      <c r="E6" s="1">
        <v>2.9460000000000002</v>
      </c>
      <c r="F6" s="1">
        <v>6.0460000000000003</v>
      </c>
      <c r="G6" s="1">
        <v>12.496</v>
      </c>
    </row>
    <row r="7" spans="2:24" x14ac:dyDescent="0.25">
      <c r="B7" s="7" t="s">
        <v>4</v>
      </c>
      <c r="C7" s="1">
        <v>1.4610000000000001</v>
      </c>
      <c r="D7" s="1">
        <v>3.0430000000000001</v>
      </c>
      <c r="E7" s="1">
        <v>6.2489999999999997</v>
      </c>
      <c r="F7" s="1">
        <v>12.986000000000001</v>
      </c>
      <c r="G7" s="1">
        <v>26.9</v>
      </c>
      <c r="X7" s="2"/>
    </row>
    <row r="8" spans="2:24" ht="15.75" thickBot="1" x14ac:dyDescent="0.3"/>
    <row r="9" spans="2:24" ht="16.5" thickTop="1" thickBot="1" x14ac:dyDescent="0.3">
      <c r="B9" s="14" t="s">
        <v>8</v>
      </c>
      <c r="C9" s="15"/>
      <c r="D9" s="15"/>
      <c r="E9" s="15"/>
      <c r="F9" s="15"/>
      <c r="G9" s="16"/>
    </row>
    <row r="10" spans="2:24" ht="15.75" thickTop="1" x14ac:dyDescent="0.25">
      <c r="B10" s="6"/>
      <c r="C10" s="4">
        <v>28</v>
      </c>
      <c r="D10" s="4">
        <v>29</v>
      </c>
      <c r="E10" s="4">
        <v>30</v>
      </c>
      <c r="F10" s="4">
        <v>31</v>
      </c>
      <c r="G10" s="4">
        <v>32</v>
      </c>
    </row>
    <row r="11" spans="2:24" x14ac:dyDescent="0.25">
      <c r="B11" s="7" t="s">
        <v>1</v>
      </c>
      <c r="C11" s="5">
        <f>POWER(2, C$10)/8/1024</f>
        <v>32768</v>
      </c>
      <c r="D11" s="5">
        <f>POWER(2, D$10)/8/1024</f>
        <v>65536</v>
      </c>
      <c r="E11" s="5">
        <f>POWER(2, E$10)/8/1024</f>
        <v>131072</v>
      </c>
      <c r="F11" s="5">
        <f>POWER(2, F$10)/8/1024</f>
        <v>262144</v>
      </c>
      <c r="G11" s="5">
        <f>POWER(2, G$10)/8/1024</f>
        <v>524288</v>
      </c>
    </row>
    <row r="12" spans="2:24" x14ac:dyDescent="0.25">
      <c r="B12" s="7" t="s">
        <v>2</v>
      </c>
      <c r="C12" s="5">
        <f>POWER(2, C$10)/1024</f>
        <v>262144</v>
      </c>
      <c r="D12" s="5">
        <f>POWER(2, D$10)/1024</f>
        <v>524288</v>
      </c>
      <c r="E12" s="5">
        <f>POWER(2, E$10)/1024</f>
        <v>1048576</v>
      </c>
      <c r="F12" s="5">
        <f>POWER(2, F$10)/1024</f>
        <v>2097152</v>
      </c>
      <c r="G12" s="5">
        <f>POWER(2, G$10)/1024</f>
        <v>4194304</v>
      </c>
    </row>
    <row r="13" spans="2:24" x14ac:dyDescent="0.25">
      <c r="B13" s="7" t="s">
        <v>3</v>
      </c>
      <c r="C13" s="5">
        <f>POWER(2, C$10)/2/1024</f>
        <v>131072</v>
      </c>
      <c r="D13" s="5">
        <f>POWER(2, D$10)/2/1024</f>
        <v>262144</v>
      </c>
      <c r="E13" s="5">
        <f>POWER(2, E$10)/2/1024</f>
        <v>524288</v>
      </c>
      <c r="F13" s="5">
        <f>POWER(2, F$10)/2/1024</f>
        <v>1048576</v>
      </c>
      <c r="G13" s="5">
        <f>POWER(2, G$10)/2/1024</f>
        <v>2097152</v>
      </c>
    </row>
    <row r="14" spans="2:24" x14ac:dyDescent="0.25">
      <c r="B14" s="7" t="s">
        <v>4</v>
      </c>
      <c r="C14" s="5">
        <f>POWER(2, C$10)/1024</f>
        <v>262144</v>
      </c>
      <c r="D14" s="5">
        <f>POWER(2, D$10)/1024</f>
        <v>524288</v>
      </c>
      <c r="E14" s="5">
        <f>POWER(2, E$10)/1024</f>
        <v>1048576</v>
      </c>
      <c r="F14" s="5">
        <f>POWER(2, F$10)/1024</f>
        <v>2097152</v>
      </c>
      <c r="G14" s="5">
        <f>POWER(2, G$10)/1024</f>
        <v>4194304</v>
      </c>
    </row>
    <row r="15" spans="2:24" ht="15.75" thickBot="1" x14ac:dyDescent="0.3"/>
    <row r="16" spans="2:24" ht="16.5" thickTop="1" thickBot="1" x14ac:dyDescent="0.3">
      <c r="B16" s="18" t="s">
        <v>6</v>
      </c>
      <c r="C16" s="18"/>
      <c r="D16" s="18"/>
      <c r="E16" s="18"/>
      <c r="F16" s="18"/>
      <c r="G16" s="18"/>
    </row>
    <row r="17" spans="2:20" ht="15.75" thickTop="1" x14ac:dyDescent="0.25">
      <c r="B17" s="6"/>
      <c r="C17" s="4">
        <v>28</v>
      </c>
      <c r="D17" s="4">
        <v>29</v>
      </c>
      <c r="E17" s="4">
        <v>30</v>
      </c>
      <c r="F17" s="4">
        <v>31</v>
      </c>
      <c r="G17" s="4">
        <v>32</v>
      </c>
    </row>
    <row r="18" spans="2:20" x14ac:dyDescent="0.25">
      <c r="B18" s="7" t="s">
        <v>1</v>
      </c>
      <c r="C18" s="5">
        <v>38760</v>
      </c>
      <c r="D18" s="5">
        <v>71336</v>
      </c>
      <c r="E18" s="5">
        <v>136984</v>
      </c>
      <c r="F18" s="5">
        <v>267952</v>
      </c>
      <c r="G18" s="5">
        <v>530156</v>
      </c>
      <c r="H18" s="2"/>
    </row>
    <row r="19" spans="2:20" x14ac:dyDescent="0.25">
      <c r="B19" s="7" t="s">
        <v>2</v>
      </c>
      <c r="C19" s="5">
        <v>268084</v>
      </c>
      <c r="D19" s="5">
        <v>529964</v>
      </c>
      <c r="E19" s="5">
        <v>1054352</v>
      </c>
      <c r="F19" s="5">
        <v>2102908</v>
      </c>
      <c r="G19" s="5">
        <v>4200300</v>
      </c>
      <c r="T19" s="2"/>
    </row>
    <row r="20" spans="2:20" x14ac:dyDescent="0.25">
      <c r="B20" s="7" t="s">
        <v>3</v>
      </c>
      <c r="C20" s="5">
        <v>136932</v>
      </c>
      <c r="D20" s="5">
        <v>267848</v>
      </c>
      <c r="E20" s="5">
        <v>530060</v>
      </c>
      <c r="F20" s="5">
        <v>1054480</v>
      </c>
      <c r="G20" s="5">
        <v>2102956</v>
      </c>
      <c r="H20" s="2"/>
    </row>
    <row r="21" spans="2:20" x14ac:dyDescent="0.25">
      <c r="B21" s="7" t="s">
        <v>4</v>
      </c>
      <c r="C21" s="5">
        <v>268220</v>
      </c>
      <c r="D21" s="5">
        <v>529984</v>
      </c>
      <c r="E21" s="5">
        <v>1054344</v>
      </c>
      <c r="F21" s="5">
        <v>2102964</v>
      </c>
      <c r="G21" s="5">
        <v>4200220</v>
      </c>
    </row>
    <row r="22" spans="2:20" ht="15.75" thickBot="1" x14ac:dyDescent="0.3"/>
    <row r="23" spans="2:20" ht="16.5" thickTop="1" thickBot="1" x14ac:dyDescent="0.3">
      <c r="B23" s="18" t="s">
        <v>7</v>
      </c>
      <c r="C23" s="18"/>
      <c r="D23" s="18"/>
      <c r="E23" s="18"/>
      <c r="F23" s="18"/>
      <c r="G23" s="18"/>
    </row>
    <row r="24" spans="2:20" ht="15.75" thickTop="1" x14ac:dyDescent="0.25">
      <c r="B24" s="6"/>
      <c r="C24" s="4">
        <v>28</v>
      </c>
      <c r="D24" s="4">
        <v>29</v>
      </c>
      <c r="E24" s="4">
        <v>30</v>
      </c>
      <c r="F24" s="4">
        <v>31</v>
      </c>
      <c r="G24" s="4">
        <v>32</v>
      </c>
    </row>
    <row r="25" spans="2:20" x14ac:dyDescent="0.25">
      <c r="B25" s="7" t="s">
        <v>1</v>
      </c>
      <c r="C25" s="5">
        <v>57664</v>
      </c>
      <c r="D25" s="5">
        <v>90432</v>
      </c>
      <c r="E25" s="5">
        <v>155968</v>
      </c>
      <c r="F25" s="5">
        <v>287040</v>
      </c>
      <c r="G25" s="5">
        <v>549184</v>
      </c>
    </row>
    <row r="26" spans="2:20" x14ac:dyDescent="0.25">
      <c r="B26" s="7" t="s">
        <v>2</v>
      </c>
      <c r="C26" s="5">
        <v>287040</v>
      </c>
      <c r="D26" s="5">
        <v>549184</v>
      </c>
      <c r="E26" s="5">
        <v>1073472</v>
      </c>
      <c r="F26" s="5">
        <v>2122048</v>
      </c>
      <c r="G26" s="5">
        <v>4219200</v>
      </c>
    </row>
    <row r="27" spans="2:20" x14ac:dyDescent="0.25">
      <c r="B27" s="7" t="s">
        <v>3</v>
      </c>
      <c r="C27" s="5">
        <v>155968</v>
      </c>
      <c r="D27" s="5">
        <v>287040</v>
      </c>
      <c r="E27" s="5">
        <v>549184</v>
      </c>
      <c r="F27" s="5">
        <v>1073472</v>
      </c>
      <c r="G27" s="5">
        <v>2122048</v>
      </c>
    </row>
    <row r="28" spans="2:20" x14ac:dyDescent="0.25">
      <c r="B28" s="7" t="s">
        <v>4</v>
      </c>
      <c r="C28" s="5">
        <v>287040</v>
      </c>
      <c r="D28" s="5">
        <v>549184</v>
      </c>
      <c r="E28" s="5">
        <v>1073472</v>
      </c>
      <c r="F28" s="5">
        <v>2122048</v>
      </c>
      <c r="G28" s="5">
        <v>4219200</v>
      </c>
    </row>
    <row r="29" spans="2:20" ht="15.75" thickBot="1" x14ac:dyDescent="0.3"/>
    <row r="30" spans="2:20" ht="16.5" thickTop="1" thickBot="1" x14ac:dyDescent="0.3">
      <c r="B30" s="18" t="s">
        <v>9</v>
      </c>
      <c r="C30" s="18"/>
      <c r="D30" s="18"/>
      <c r="E30" s="18"/>
      <c r="F30" s="18"/>
      <c r="G30" s="18"/>
      <c r="H30" s="2"/>
    </row>
    <row r="31" spans="2:20" ht="15.75" thickTop="1" x14ac:dyDescent="0.25">
      <c r="B31" s="6"/>
      <c r="C31" s="4">
        <v>28</v>
      </c>
      <c r="D31" s="4">
        <v>29</v>
      </c>
      <c r="E31" s="4">
        <v>30</v>
      </c>
      <c r="F31" s="4">
        <v>31</v>
      </c>
      <c r="G31" s="4">
        <v>32</v>
      </c>
    </row>
    <row r="32" spans="2:20" x14ac:dyDescent="0.25">
      <c r="B32" s="7" t="s">
        <v>1</v>
      </c>
      <c r="C32" s="5">
        <f t="shared" ref="C32:G35" si="0">C18-C11</f>
        <v>5992</v>
      </c>
      <c r="D32" s="5">
        <f t="shared" si="0"/>
        <v>5800</v>
      </c>
      <c r="E32" s="5">
        <f t="shared" si="0"/>
        <v>5912</v>
      </c>
      <c r="F32" s="5">
        <f t="shared" si="0"/>
        <v>5808</v>
      </c>
      <c r="G32" s="5">
        <f t="shared" si="0"/>
        <v>5868</v>
      </c>
    </row>
    <row r="33" spans="2:20" x14ac:dyDescent="0.25">
      <c r="B33" s="7" t="s">
        <v>2</v>
      </c>
      <c r="C33" s="5">
        <f t="shared" si="0"/>
        <v>5940</v>
      </c>
      <c r="D33" s="5">
        <f t="shared" si="0"/>
        <v>5676</v>
      </c>
      <c r="E33" s="5">
        <f t="shared" si="0"/>
        <v>5776</v>
      </c>
      <c r="F33" s="5">
        <f t="shared" si="0"/>
        <v>5756</v>
      </c>
      <c r="G33" s="5">
        <f t="shared" si="0"/>
        <v>5996</v>
      </c>
      <c r="T33" s="2"/>
    </row>
    <row r="34" spans="2:20" x14ac:dyDescent="0.25">
      <c r="B34" s="7" t="s">
        <v>3</v>
      </c>
      <c r="C34" s="5">
        <f t="shared" si="0"/>
        <v>5860</v>
      </c>
      <c r="D34" s="5">
        <f t="shared" si="0"/>
        <v>5704</v>
      </c>
      <c r="E34" s="5">
        <f t="shared" si="0"/>
        <v>5772</v>
      </c>
      <c r="F34" s="5">
        <f t="shared" si="0"/>
        <v>5904</v>
      </c>
      <c r="G34" s="5">
        <f t="shared" si="0"/>
        <v>5804</v>
      </c>
    </row>
    <row r="35" spans="2:20" x14ac:dyDescent="0.25">
      <c r="B35" s="7" t="s">
        <v>4</v>
      </c>
      <c r="C35" s="5">
        <f t="shared" si="0"/>
        <v>6076</v>
      </c>
      <c r="D35" s="5">
        <f t="shared" si="0"/>
        <v>5696</v>
      </c>
      <c r="E35" s="5">
        <f t="shared" si="0"/>
        <v>5768</v>
      </c>
      <c r="F35" s="5">
        <f t="shared" si="0"/>
        <v>5812</v>
      </c>
      <c r="G35" s="5">
        <f t="shared" si="0"/>
        <v>5916</v>
      </c>
    </row>
    <row r="36" spans="2:20" ht="15.75" thickBot="1" x14ac:dyDescent="0.3">
      <c r="I36" s="2"/>
    </row>
    <row r="37" spans="2:20" ht="16.5" thickTop="1" thickBot="1" x14ac:dyDescent="0.3">
      <c r="B37" s="18" t="s">
        <v>27</v>
      </c>
      <c r="C37" s="18"/>
      <c r="D37" s="18"/>
      <c r="E37" s="18"/>
      <c r="F37" s="18"/>
      <c r="G37" s="18"/>
    </row>
    <row r="38" spans="2:20" ht="15.75" thickTop="1" x14ac:dyDescent="0.25">
      <c r="B38" s="6"/>
      <c r="C38" s="4">
        <v>28</v>
      </c>
      <c r="D38" s="4">
        <v>29</v>
      </c>
      <c r="E38" s="4">
        <v>30</v>
      </c>
      <c r="F38" s="4">
        <v>31</v>
      </c>
      <c r="G38" s="4">
        <v>32</v>
      </c>
    </row>
    <row r="39" spans="2:20" x14ac:dyDescent="0.25">
      <c r="B39" s="7" t="s">
        <v>1</v>
      </c>
      <c r="C39" s="9">
        <f>(C25-C18)/C25</f>
        <v>0.32783018867924529</v>
      </c>
      <c r="D39" s="9">
        <f t="shared" ref="D39:G39" si="1">(D25-D18)/D25</f>
        <v>0.21116418966737438</v>
      </c>
      <c r="E39" s="9">
        <f t="shared" si="1"/>
        <v>0.12171727533853098</v>
      </c>
      <c r="F39" s="9">
        <f t="shared" si="1"/>
        <v>6.6499442586399102E-2</v>
      </c>
      <c r="G39" s="9">
        <f t="shared" si="1"/>
        <v>3.4647768325370004E-2</v>
      </c>
      <c r="H39" s="2"/>
    </row>
    <row r="40" spans="2:20" x14ac:dyDescent="0.25">
      <c r="B40" s="7" t="s">
        <v>2</v>
      </c>
      <c r="C40" s="9">
        <f t="shared" ref="C40:G40" si="2">(C26-C19)/C26</f>
        <v>6.6039576365663322E-2</v>
      </c>
      <c r="D40" s="9">
        <f t="shared" si="2"/>
        <v>3.4997377927980425E-2</v>
      </c>
      <c r="E40" s="9">
        <f t="shared" si="2"/>
        <v>1.7811363500864485E-2</v>
      </c>
      <c r="F40" s="9">
        <f t="shared" si="2"/>
        <v>9.0195886238200081E-3</v>
      </c>
      <c r="G40" s="9">
        <f t="shared" si="2"/>
        <v>4.4795221843003412E-3</v>
      </c>
    </row>
    <row r="41" spans="2:20" x14ac:dyDescent="0.25">
      <c r="B41" s="7" t="s">
        <v>3</v>
      </c>
      <c r="C41" s="9">
        <f t="shared" ref="C41:G41" si="3">(C27-C20)/C27</f>
        <v>0.12205067706196143</v>
      </c>
      <c r="D41" s="9">
        <f t="shared" si="3"/>
        <v>6.6861761426978819E-2</v>
      </c>
      <c r="E41" s="9">
        <f t="shared" si="3"/>
        <v>3.4822573126675214E-2</v>
      </c>
      <c r="F41" s="9">
        <f t="shared" si="3"/>
        <v>1.7692124247302213E-2</v>
      </c>
      <c r="G41" s="9">
        <f t="shared" si="3"/>
        <v>8.9969689658292371E-3</v>
      </c>
    </row>
    <row r="42" spans="2:20" x14ac:dyDescent="0.25">
      <c r="B42" s="7" t="s">
        <v>4</v>
      </c>
      <c r="C42" s="9">
        <f t="shared" ref="C42:G42" si="4">(C28-C21)/C28</f>
        <v>6.5565774804905233E-2</v>
      </c>
      <c r="D42" s="9">
        <f t="shared" si="4"/>
        <v>3.4960960261041833E-2</v>
      </c>
      <c r="E42" s="9">
        <f t="shared" si="4"/>
        <v>1.7818815954212128E-2</v>
      </c>
      <c r="F42" s="9">
        <f t="shared" si="4"/>
        <v>8.9931990228307741E-3</v>
      </c>
      <c r="G42" s="9">
        <f t="shared" si="4"/>
        <v>4.4984831247629883E-3</v>
      </c>
    </row>
    <row r="43" spans="2:20" ht="15.75" thickBot="1" x14ac:dyDescent="0.3"/>
    <row r="44" spans="2:20" ht="16.5" thickTop="1" thickBot="1" x14ac:dyDescent="0.3">
      <c r="B44" s="18" t="s">
        <v>10</v>
      </c>
      <c r="C44" s="18"/>
      <c r="D44" s="18"/>
      <c r="E44" s="18"/>
      <c r="F44" s="18"/>
      <c r="G44" s="18"/>
    </row>
    <row r="45" spans="2:20" ht="15.75" thickTop="1" x14ac:dyDescent="0.25">
      <c r="B45" s="6"/>
      <c r="C45" s="4">
        <v>28</v>
      </c>
      <c r="D45" s="4">
        <v>29</v>
      </c>
      <c r="E45" s="4">
        <v>30</v>
      </c>
      <c r="F45" s="4">
        <v>31</v>
      </c>
      <c r="G45" s="4">
        <v>32</v>
      </c>
    </row>
    <row r="46" spans="2:20" x14ac:dyDescent="0.25">
      <c r="B46" s="7" t="s">
        <v>1</v>
      </c>
      <c r="C46" s="8">
        <v>168050816</v>
      </c>
      <c r="D46" s="8">
        <v>355218179</v>
      </c>
      <c r="E46" s="8">
        <v>748294076</v>
      </c>
      <c r="F46" s="8">
        <v>1570386139</v>
      </c>
      <c r="G46" s="8">
        <v>3277161640</v>
      </c>
    </row>
    <row r="47" spans="2:20" x14ac:dyDescent="0.25">
      <c r="B47" s="7" t="s">
        <v>2</v>
      </c>
      <c r="C47" s="8">
        <v>281571639</v>
      </c>
      <c r="D47" s="8">
        <v>582460250</v>
      </c>
      <c r="E47" s="8">
        <v>1203491230</v>
      </c>
      <c r="F47" s="8">
        <v>2482320162</v>
      </c>
      <c r="G47" s="8">
        <v>5105257250</v>
      </c>
    </row>
    <row r="48" spans="2:20" x14ac:dyDescent="0.25">
      <c r="B48" s="7" t="s">
        <v>3</v>
      </c>
      <c r="C48" s="8">
        <v>138678667</v>
      </c>
      <c r="D48" s="8">
        <v>287284718</v>
      </c>
      <c r="E48" s="8">
        <v>593495481</v>
      </c>
      <c r="F48" s="8">
        <v>1223490558</v>
      </c>
      <c r="G48" s="8">
        <v>2518498538</v>
      </c>
    </row>
    <row r="49" spans="2:25" x14ac:dyDescent="0.25">
      <c r="B49" s="7" t="s">
        <v>4</v>
      </c>
      <c r="C49" s="8">
        <v>295918289</v>
      </c>
      <c r="D49" s="8">
        <v>611033118</v>
      </c>
      <c r="E49" s="8">
        <v>1257192329</v>
      </c>
      <c r="F49" s="8">
        <v>2587015389</v>
      </c>
      <c r="G49" s="8">
        <v>5308735858</v>
      </c>
    </row>
    <row r="50" spans="2:25" ht="15.75" thickBot="1" x14ac:dyDescent="0.3"/>
    <row r="51" spans="2:25" ht="16.5" thickTop="1" thickBot="1" x14ac:dyDescent="0.3">
      <c r="B51" s="18" t="s">
        <v>11</v>
      </c>
      <c r="C51" s="18"/>
      <c r="D51" s="18"/>
      <c r="E51" s="18"/>
      <c r="F51" s="18"/>
      <c r="G51" s="18"/>
    </row>
    <row r="52" spans="2:25" ht="15.75" thickTop="1" x14ac:dyDescent="0.25">
      <c r="B52" s="6"/>
      <c r="C52" s="4">
        <v>28</v>
      </c>
      <c r="D52" s="4">
        <v>29</v>
      </c>
      <c r="E52" s="4">
        <v>30</v>
      </c>
      <c r="F52" s="4">
        <v>31</v>
      </c>
      <c r="G52" s="4">
        <v>32</v>
      </c>
    </row>
    <row r="53" spans="2:25" x14ac:dyDescent="0.25">
      <c r="B53" s="7" t="s">
        <v>1</v>
      </c>
      <c r="C53" s="8">
        <v>381843537</v>
      </c>
      <c r="D53" s="8">
        <v>808130816</v>
      </c>
      <c r="E53" s="8">
        <v>1673637588</v>
      </c>
      <c r="F53" s="8">
        <v>3491957999</v>
      </c>
      <c r="G53" s="8">
        <v>7155363878</v>
      </c>
    </row>
    <row r="54" spans="2:25" x14ac:dyDescent="0.25">
      <c r="B54" s="7" t="s">
        <v>2</v>
      </c>
      <c r="C54" s="8">
        <v>767663259</v>
      </c>
      <c r="D54" s="8">
        <v>1568592293</v>
      </c>
      <c r="E54" s="8">
        <v>3249002681</v>
      </c>
      <c r="F54" s="8">
        <v>6695411067</v>
      </c>
      <c r="G54" s="8">
        <v>13579996339</v>
      </c>
    </row>
    <row r="55" spans="2:25" x14ac:dyDescent="0.25">
      <c r="B55" s="7" t="s">
        <v>3</v>
      </c>
      <c r="C55" s="8">
        <v>379087971</v>
      </c>
      <c r="D55" s="8">
        <v>778194057</v>
      </c>
      <c r="E55" s="8">
        <v>1616487896</v>
      </c>
      <c r="F55" s="8">
        <v>3279979832</v>
      </c>
      <c r="G55" s="8">
        <v>6721447290</v>
      </c>
    </row>
    <row r="56" spans="2:25" x14ac:dyDescent="0.25">
      <c r="B56" s="7" t="s">
        <v>4</v>
      </c>
      <c r="C56" s="8">
        <v>799158303</v>
      </c>
      <c r="D56" s="8">
        <v>1633381696</v>
      </c>
      <c r="E56" s="8">
        <v>3339175086</v>
      </c>
      <c r="F56" s="8">
        <v>6866257396</v>
      </c>
      <c r="G56" s="8">
        <v>14079643288</v>
      </c>
    </row>
    <row r="57" spans="2:25" ht="15.75" thickBot="1" x14ac:dyDescent="0.3"/>
    <row r="58" spans="2:25" ht="16.5" thickTop="1" thickBot="1" x14ac:dyDescent="0.3">
      <c r="B58" s="18" t="s">
        <v>14</v>
      </c>
      <c r="C58" s="18"/>
      <c r="D58" s="18"/>
      <c r="E58" s="18"/>
      <c r="F58" s="18"/>
      <c r="G58" s="18"/>
      <c r="H58" s="2"/>
      <c r="M58" s="2"/>
    </row>
    <row r="59" spans="2:25" ht="15.75" thickTop="1" x14ac:dyDescent="0.25">
      <c r="B59" s="6"/>
      <c r="C59" s="4">
        <v>28</v>
      </c>
      <c r="D59" s="4">
        <v>29</v>
      </c>
      <c r="E59" s="4">
        <v>30</v>
      </c>
      <c r="F59" s="4">
        <v>31</v>
      </c>
      <c r="G59" s="4">
        <v>32</v>
      </c>
    </row>
    <row r="60" spans="2:25" x14ac:dyDescent="0.25">
      <c r="B60" s="7" t="s">
        <v>1</v>
      </c>
      <c r="C60" s="8">
        <v>6124453594</v>
      </c>
      <c r="D60" s="8">
        <v>12417666883</v>
      </c>
      <c r="E60" s="8">
        <v>25158905469</v>
      </c>
      <c r="F60" s="8">
        <v>50950688840</v>
      </c>
      <c r="G60" s="8">
        <v>103125208735</v>
      </c>
    </row>
    <row r="61" spans="2:25" x14ac:dyDescent="0.25">
      <c r="B61" s="7" t="s">
        <v>2</v>
      </c>
      <c r="C61" s="8">
        <v>2663667423</v>
      </c>
      <c r="D61" s="8">
        <v>5406416094</v>
      </c>
      <c r="E61" s="8">
        <v>10965560073</v>
      </c>
      <c r="F61" s="8">
        <v>22226506685</v>
      </c>
      <c r="G61" s="8">
        <v>45024108627</v>
      </c>
      <c r="Y61" s="2"/>
    </row>
    <row r="62" spans="2:25" x14ac:dyDescent="0.25">
      <c r="B62" s="7" t="s">
        <v>3</v>
      </c>
      <c r="C62" s="8">
        <v>1595110026</v>
      </c>
      <c r="D62" s="8">
        <v>3249523573</v>
      </c>
      <c r="E62" s="8">
        <v>6613582463</v>
      </c>
      <c r="F62" s="8">
        <v>13448689446</v>
      </c>
      <c r="G62" s="8">
        <v>27325680931</v>
      </c>
    </row>
    <row r="63" spans="2:25" x14ac:dyDescent="0.25">
      <c r="B63" s="7" t="s">
        <v>4</v>
      </c>
      <c r="C63" s="8">
        <v>2721983729</v>
      </c>
      <c r="D63" s="8">
        <v>5518969273</v>
      </c>
      <c r="E63" s="8">
        <v>11181743375</v>
      </c>
      <c r="F63" s="8">
        <v>22644759476</v>
      </c>
      <c r="G63" s="8">
        <v>45833177849</v>
      </c>
    </row>
    <row r="64" spans="2:25" ht="15.75" thickBot="1" x14ac:dyDescent="0.3"/>
    <row r="65" spans="2:7" ht="16.5" thickTop="1" thickBot="1" x14ac:dyDescent="0.3">
      <c r="B65" s="18" t="s">
        <v>12</v>
      </c>
      <c r="C65" s="18"/>
      <c r="D65" s="18"/>
      <c r="E65" s="18"/>
      <c r="F65" s="18"/>
      <c r="G65" s="18"/>
    </row>
    <row r="66" spans="2:7" ht="15.75" thickTop="1" x14ac:dyDescent="0.25">
      <c r="B66" s="6"/>
      <c r="C66" s="4">
        <v>28</v>
      </c>
      <c r="D66" s="4">
        <v>29</v>
      </c>
      <c r="E66" s="4">
        <v>30</v>
      </c>
      <c r="F66" s="4">
        <v>31</v>
      </c>
      <c r="G66" s="4">
        <v>32</v>
      </c>
    </row>
    <row r="67" spans="2:7" x14ac:dyDescent="0.25">
      <c r="B67" s="7" t="s">
        <v>1</v>
      </c>
      <c r="C67" s="9">
        <f t="shared" ref="C67:G70" si="5">(C46/C60)</f>
        <v>2.7439315756206544E-2</v>
      </c>
      <c r="D67" s="9">
        <f t="shared" si="5"/>
        <v>2.8605871162987937E-2</v>
      </c>
      <c r="E67" s="9">
        <f t="shared" si="5"/>
        <v>2.9742711856921761E-2</v>
      </c>
      <c r="F67" s="9">
        <f t="shared" si="5"/>
        <v>3.0821686119523718E-2</v>
      </c>
      <c r="G67" s="9">
        <f t="shared" si="5"/>
        <v>3.1778472792441032E-2</v>
      </c>
    </row>
    <row r="68" spans="2:7" x14ac:dyDescent="0.25">
      <c r="B68" s="7" t="s">
        <v>2</v>
      </c>
      <c r="C68" s="9">
        <f t="shared" si="5"/>
        <v>0.10570825643198174</v>
      </c>
      <c r="D68" s="9">
        <f t="shared" si="5"/>
        <v>0.10773500224046943</v>
      </c>
      <c r="E68" s="9">
        <f t="shared" si="5"/>
        <v>0.10975191618012305</v>
      </c>
      <c r="F68" s="9">
        <f t="shared" si="5"/>
        <v>0.11168287473961183</v>
      </c>
      <c r="G68" s="9">
        <f t="shared" si="5"/>
        <v>0.11338941304300439</v>
      </c>
    </row>
    <row r="69" spans="2:7" x14ac:dyDescent="0.25">
      <c r="B69" s="7" t="s">
        <v>3</v>
      </c>
      <c r="C69" s="9">
        <f t="shared" si="5"/>
        <v>8.6939875456591237E-2</v>
      </c>
      <c r="D69" s="9">
        <f t="shared" si="5"/>
        <v>8.8408257871099308E-2</v>
      </c>
      <c r="E69" s="9">
        <f t="shared" si="5"/>
        <v>8.9738879694982038E-2</v>
      </c>
      <c r="F69" s="9">
        <f t="shared" si="5"/>
        <v>9.0974705224076594E-2</v>
      </c>
      <c r="G69" s="9">
        <f t="shared" si="5"/>
        <v>9.21659937536215E-2</v>
      </c>
    </row>
    <row r="70" spans="2:7" x14ac:dyDescent="0.25">
      <c r="B70" s="7" t="s">
        <v>4</v>
      </c>
      <c r="C70" s="9">
        <f t="shared" si="5"/>
        <v>0.10871420201645152</v>
      </c>
      <c r="D70" s="9">
        <f t="shared" si="5"/>
        <v>0.11071507880815847</v>
      </c>
      <c r="E70" s="9">
        <f t="shared" si="5"/>
        <v>0.11243258647938699</v>
      </c>
      <c r="F70" s="9">
        <f t="shared" si="5"/>
        <v>0.11424344744053663</v>
      </c>
      <c r="G70" s="9">
        <f t="shared" si="5"/>
        <v>0.11582735710558693</v>
      </c>
    </row>
    <row r="71" spans="2:7" ht="15.75" thickBot="1" x14ac:dyDescent="0.3"/>
    <row r="72" spans="2:7" ht="16.5" thickTop="1" thickBot="1" x14ac:dyDescent="0.3">
      <c r="B72" s="18" t="s">
        <v>13</v>
      </c>
      <c r="C72" s="18"/>
      <c r="D72" s="18"/>
      <c r="E72" s="18"/>
      <c r="F72" s="18"/>
      <c r="G72" s="18"/>
    </row>
    <row r="73" spans="2:7" ht="15.75" thickTop="1" x14ac:dyDescent="0.25">
      <c r="B73" s="6"/>
      <c r="C73" s="4">
        <v>28</v>
      </c>
      <c r="D73" s="4">
        <v>29</v>
      </c>
      <c r="E73" s="4">
        <v>30</v>
      </c>
      <c r="F73" s="4">
        <v>31</v>
      </c>
      <c r="G73" s="4">
        <v>32</v>
      </c>
    </row>
    <row r="74" spans="2:7" x14ac:dyDescent="0.25">
      <c r="B74" s="7" t="s">
        <v>1</v>
      </c>
      <c r="C74" s="9">
        <f t="shared" ref="C74:G77" si="6">(C53/C60)</f>
        <v>6.2347363914077851E-2</v>
      </c>
      <c r="D74" s="9">
        <f t="shared" si="6"/>
        <v>6.5079118614974688E-2</v>
      </c>
      <c r="E74" s="9">
        <f t="shared" si="6"/>
        <v>6.6522670871441633E-2</v>
      </c>
      <c r="F74" s="9">
        <f t="shared" si="6"/>
        <v>6.8536031180378446E-2</v>
      </c>
      <c r="G74" s="9">
        <f t="shared" si="6"/>
        <v>6.9385206253371856E-2</v>
      </c>
    </row>
    <row r="75" spans="2:7" x14ac:dyDescent="0.25">
      <c r="B75" s="7" t="s">
        <v>2</v>
      </c>
      <c r="C75" s="9">
        <f t="shared" si="6"/>
        <v>0.28819786298073446</v>
      </c>
      <c r="D75" s="9">
        <f t="shared" si="6"/>
        <v>0.29013532545909887</v>
      </c>
      <c r="E75" s="9">
        <f t="shared" si="6"/>
        <v>0.29629154000075852</v>
      </c>
      <c r="F75" s="9">
        <f t="shared" si="6"/>
        <v>0.30123541957758621</v>
      </c>
      <c r="G75" s="9">
        <f t="shared" si="6"/>
        <v>0.30161610641762632</v>
      </c>
    </row>
    <row r="76" spans="2:7" x14ac:dyDescent="0.25">
      <c r="B76" s="7" t="s">
        <v>3</v>
      </c>
      <c r="C76" s="9">
        <f t="shared" si="6"/>
        <v>0.23765631512618929</v>
      </c>
      <c r="D76" s="9">
        <f t="shared" si="6"/>
        <v>0.23947943122060866</v>
      </c>
      <c r="E76" s="9">
        <f t="shared" si="6"/>
        <v>0.24441940582785776</v>
      </c>
      <c r="F76" s="9">
        <f t="shared" si="6"/>
        <v>0.24388843575948241</v>
      </c>
      <c r="G76" s="9">
        <f t="shared" si="6"/>
        <v>0.24597547292498612</v>
      </c>
    </row>
    <row r="77" spans="2:7" x14ac:dyDescent="0.25">
      <c r="B77" s="7" t="s">
        <v>4</v>
      </c>
      <c r="C77" s="9">
        <f t="shared" si="6"/>
        <v>0.29359407790934666</v>
      </c>
      <c r="D77" s="9">
        <f t="shared" si="6"/>
        <v>0.29595774413727199</v>
      </c>
      <c r="E77" s="9">
        <f t="shared" si="6"/>
        <v>0.29862741202464771</v>
      </c>
      <c r="F77" s="9">
        <f t="shared" si="6"/>
        <v>0.30321617693829728</v>
      </c>
      <c r="G77" s="9">
        <f t="shared" si="6"/>
        <v>0.30719325931067187</v>
      </c>
    </row>
  </sheetData>
  <mergeCells count="11">
    <mergeCell ref="B72:G72"/>
    <mergeCell ref="B16:G16"/>
    <mergeCell ref="B2:G2"/>
    <mergeCell ref="B23:G23"/>
    <mergeCell ref="B9:G9"/>
    <mergeCell ref="B30:G30"/>
    <mergeCell ref="B58:G58"/>
    <mergeCell ref="B37:G37"/>
    <mergeCell ref="B44:G44"/>
    <mergeCell ref="B51:G51"/>
    <mergeCell ref="B65:G65"/>
  </mergeCells>
  <pageMargins left="0.7" right="0.7" top="0.75" bottom="0.75" header="0.3" footer="0.3"/>
  <pageSetup paperSize="0" orientation="portrait" horizontalDpi="0" verticalDpi="0" copies="0"/>
  <ignoredErrors>
    <ignoredError sqref="C13:G13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7</vt:i4>
      </vt:variant>
    </vt:vector>
  </HeadingPairs>
  <TitlesOfParts>
    <vt:vector size="7" baseType="lpstr">
      <vt:lpstr>Validation</vt:lpstr>
      <vt:lpstr>Speedup</vt:lpstr>
      <vt:lpstr>OMP_1T</vt:lpstr>
      <vt:lpstr>OMP_2T</vt:lpstr>
      <vt:lpstr>OMP_3T</vt:lpstr>
      <vt:lpstr>OMP_4T</vt:lpstr>
      <vt:lpstr>Sequential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Diogo Marques</dc:creator>
  <cp:lastModifiedBy>Diogo Marques</cp:lastModifiedBy>
  <dcterms:created xsi:type="dcterms:W3CDTF">2017-05-08T18:01:19Z</dcterms:created>
  <dcterms:modified xsi:type="dcterms:W3CDTF">2017-05-11T18:21:54Z</dcterms:modified>
</cp:coreProperties>
</file>