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D:\Projects\UIA\"/>
    </mc:Choice>
  </mc:AlternateContent>
  <bookViews>
    <workbookView xWindow="0" yWindow="0" windowWidth="20490" windowHeight="7530"/>
  </bookViews>
  <sheets>
    <sheet name="UIA Project Pl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1" l="1"/>
  <c r="E7" i="1"/>
  <c r="D6" i="1"/>
  <c r="E8" i="1" l="1"/>
  <c r="F8" i="1" l="1"/>
  <c r="E12" i="1"/>
  <c r="F7" i="1"/>
  <c r="E9" i="1"/>
  <c r="D53" i="1"/>
  <c r="D56" i="1" s="1"/>
  <c r="F12" i="1" l="1"/>
  <c r="E13" i="1"/>
  <c r="F13" i="1" s="1"/>
  <c r="D71" i="1"/>
  <c r="D69" i="1"/>
  <c r="D57" i="1"/>
  <c r="D55" i="1"/>
  <c r="D34" i="1"/>
  <c r="D18" i="1"/>
  <c r="D29" i="1" l="1"/>
  <c r="D20" i="1"/>
  <c r="D3" i="1"/>
  <c r="D21" i="1"/>
  <c r="D50" i="1"/>
  <c r="D37" i="1"/>
  <c r="D22" i="1"/>
  <c r="D38" i="1"/>
  <c r="D36" i="1"/>
  <c r="D48" i="1"/>
  <c r="F9" i="1" l="1"/>
  <c r="E14" i="1" l="1"/>
  <c r="F14" i="1" s="1"/>
  <c r="E15" i="1" s="1"/>
  <c r="F15" i="1" s="1"/>
  <c r="E10" i="1"/>
  <c r="F10" i="1" s="1"/>
  <c r="E11" i="1" s="1"/>
  <c r="F11" i="1" l="1"/>
  <c r="E16" i="1" l="1"/>
  <c r="E6" i="1" s="1"/>
  <c r="F16" i="1"/>
  <c r="F6" i="1" s="1"/>
  <c r="E55" i="1" s="1"/>
  <c r="F55" i="1" s="1"/>
  <c r="E56" i="1" s="1"/>
  <c r="F56" i="1" s="1"/>
  <c r="E57" i="1" s="1"/>
  <c r="E60" i="1" s="1"/>
  <c r="F60" i="1" l="1"/>
  <c r="E61" i="1" s="1"/>
  <c r="F61" i="1" s="1"/>
  <c r="E63" i="1"/>
  <c r="F63" i="1" s="1"/>
  <c r="E64" i="1" s="1"/>
  <c r="F64" i="1" s="1"/>
  <c r="E65" i="1" s="1"/>
  <c r="F65" i="1" s="1"/>
  <c r="E66" i="1" s="1"/>
  <c r="F66" i="1" s="1"/>
  <c r="E67" i="1" s="1"/>
  <c r="F67" i="1" s="1"/>
  <c r="E20" i="1"/>
  <c r="F20" i="1" s="1"/>
  <c r="E62" i="1" l="1"/>
  <c r="F62" i="1" s="1"/>
  <c r="E21" i="1"/>
  <c r="F21" i="1" s="1"/>
  <c r="E22" i="1" s="1"/>
  <c r="F22" i="1" l="1"/>
  <c r="E29" i="1" s="1"/>
  <c r="F29" i="1" s="1"/>
  <c r="E31" i="1" s="1"/>
  <c r="F31" i="1" s="1"/>
  <c r="E33" i="1" s="1"/>
  <c r="F33" i="1" s="1"/>
  <c r="E25" i="1"/>
  <c r="F25" i="1" s="1"/>
  <c r="E26" i="1" s="1"/>
  <c r="F26" i="1" s="1"/>
  <c r="E27" i="1" s="1"/>
  <c r="F27" i="1" s="1"/>
  <c r="E32" i="1" l="1"/>
  <c r="E18" i="1" s="1"/>
  <c r="F32" i="1"/>
  <c r="F18" i="1"/>
  <c r="E36" i="1" s="1"/>
  <c r="F36" i="1" l="1"/>
  <c r="E37" i="1" s="1"/>
  <c r="F37" i="1" s="1"/>
  <c r="E38" i="1" s="1"/>
  <c r="E41" i="1" l="1"/>
  <c r="F41" i="1" s="1"/>
  <c r="E42" i="1" s="1"/>
  <c r="F42" i="1" s="1"/>
  <c r="E46" i="1" s="1"/>
  <c r="F46" i="1" s="1"/>
  <c r="E43" i="1"/>
  <c r="F43" i="1" s="1"/>
  <c r="E44" i="1" s="1"/>
  <c r="F44" i="1" s="1"/>
  <c r="E45" i="1" s="1"/>
  <c r="F45" i="1" s="1"/>
  <c r="F38" i="1"/>
  <c r="E48" i="1" l="1"/>
  <c r="F48" i="1" s="1"/>
  <c r="E50" i="1" l="1"/>
  <c r="F50" i="1" l="1"/>
  <c r="E51" i="1"/>
  <c r="E34" i="1"/>
  <c r="E52" i="1" l="1"/>
  <c r="F52" i="1" s="1"/>
  <c r="F51" i="1"/>
  <c r="F34" i="1"/>
  <c r="F57" i="1" l="1"/>
  <c r="E69" i="1" l="1"/>
  <c r="F69" i="1" s="1"/>
  <c r="E71" i="1" l="1"/>
  <c r="F71" i="1" s="1"/>
  <c r="E72" i="1"/>
  <c r="F72" i="1" s="1"/>
  <c r="F53" i="1" l="1"/>
  <c r="E53" i="1"/>
  <c r="E17" i="1" s="1"/>
  <c r="E74" i="1" l="1"/>
  <c r="F17" i="1"/>
  <c r="F74" i="1" l="1"/>
  <c r="E75" i="1"/>
  <c r="F75" i="1" l="1"/>
  <c r="E76" i="1" s="1"/>
  <c r="F76" i="1" s="1"/>
  <c r="E77" i="1" s="1"/>
  <c r="F77" i="1" s="1"/>
  <c r="F73" i="1" s="1"/>
  <c r="F5" i="1" s="1"/>
  <c r="E73" i="1" l="1"/>
  <c r="E5" i="1" s="1"/>
</calcChain>
</file>

<file path=xl/sharedStrings.xml><?xml version="1.0" encoding="utf-8"?>
<sst xmlns="http://schemas.openxmlformats.org/spreadsheetml/2006/main" count="94" uniqueCount="69">
  <si>
    <t>Activity Description</t>
  </si>
  <si>
    <t>Start Date</t>
  </si>
  <si>
    <t>End Date</t>
  </si>
  <si>
    <t>Setup the development &amp; testing environment</t>
  </si>
  <si>
    <t>Requirement &amp; Planning phase</t>
  </si>
  <si>
    <t>Development</t>
  </si>
  <si>
    <t>Requirement Analysis &amp; documentation</t>
  </si>
  <si>
    <t>Create Technical Architecture framework</t>
  </si>
  <si>
    <t>Delivery</t>
  </si>
  <si>
    <t>Sprint 2 - Customer</t>
  </si>
  <si>
    <t>Design of activities in scope</t>
  </si>
  <si>
    <t>Coding &amp; unit testing</t>
  </si>
  <si>
    <t xml:space="preserve">Functional testing by QA </t>
  </si>
  <si>
    <t>Deployment to integration server</t>
  </si>
  <si>
    <t>Sign off - Requirement, UX design, Any template etc</t>
  </si>
  <si>
    <t>Sr. No</t>
  </si>
  <si>
    <t>Rework if any &amp; re-deploy code for UAT</t>
  </si>
  <si>
    <t>Sign off- UAT</t>
  </si>
  <si>
    <t>Production Install</t>
  </si>
  <si>
    <t>Warranty Support</t>
  </si>
  <si>
    <t>Sprint 1 - UIA Role &amp; Few User role</t>
  </si>
  <si>
    <t>Sprint 1- Scope definition &amp; planning</t>
  </si>
  <si>
    <t>Sprint 2 -Scope definition &amp; planning</t>
  </si>
  <si>
    <t>Sprint 3 -Scope definition &amp; planning</t>
  </si>
  <si>
    <t>User Acceptance Testing</t>
  </si>
  <si>
    <t>Days</t>
  </si>
  <si>
    <t xml:space="preserve">Remarks </t>
  </si>
  <si>
    <t>It is milestone task</t>
  </si>
  <si>
    <t>% breakup</t>
  </si>
  <si>
    <t>Show &amp; tell for built-in User Stories</t>
  </si>
  <si>
    <t>Effort for this activity is estimated under requirement analysis</t>
  </si>
  <si>
    <t>UIA Project Plan</t>
  </si>
  <si>
    <t>Sprint 3  - Quote Engine &amp; Renewal of Insurance</t>
  </si>
  <si>
    <t>This sprint can run in parallel of Sprint 1 &amp; 2</t>
  </si>
  <si>
    <t>Dependency</t>
  </si>
  <si>
    <t>UX design - Architecture</t>
  </si>
  <si>
    <t>UX design - Wireframe</t>
  </si>
  <si>
    <t>UX design - Styling</t>
  </si>
  <si>
    <t xml:space="preserve">UI development - </t>
  </si>
  <si>
    <t>Meetings with stakeholder to discuss functional and non-functional requirements</t>
  </si>
  <si>
    <t>Scheduled for 12 days while effort is only 8 days</t>
  </si>
  <si>
    <t>Scheduled for 12 days while effort is only 7 days</t>
  </si>
  <si>
    <t xml:space="preserve">POCs, Setup for security &amp; portal Integration </t>
  </si>
  <si>
    <t>Start 3 days after the requirement analysis &amp; doc started</t>
  </si>
  <si>
    <t>Start in parallel with framework building</t>
  </si>
  <si>
    <t>Start after environment is setup, depends on tasks 9</t>
  </si>
  <si>
    <t>Start 2 days after the requirement analysis &amp; doc started</t>
  </si>
  <si>
    <t>Completion depends on requirement documentation: Tasks 7</t>
  </si>
  <si>
    <t>Document design</t>
  </si>
  <si>
    <t>Total effort</t>
  </si>
  <si>
    <t>Manage Question - create, update &amp; delete</t>
  </si>
  <si>
    <t>Retreive question list</t>
  </si>
  <si>
    <t>Unit testing by developers</t>
  </si>
  <si>
    <t xml:space="preserve">Design </t>
  </si>
  <si>
    <t>Login service</t>
  </si>
  <si>
    <t>Reset service</t>
  </si>
  <si>
    <t>Retrieved saved quotes</t>
  </si>
  <si>
    <t>Reterieve purchased policy</t>
  </si>
  <si>
    <t>Update contact Information</t>
  </si>
  <si>
    <t>Retreive quote</t>
  </si>
  <si>
    <t xml:space="preserve">Update quote </t>
  </si>
  <si>
    <t>Payment service</t>
  </si>
  <si>
    <t>Update payment information -monthly</t>
  </si>
  <si>
    <t>Update payment information -yearly</t>
  </si>
  <si>
    <t>Retreive existing policy</t>
  </si>
  <si>
    <t>Update policy</t>
  </si>
  <si>
    <t>Testing</t>
  </si>
  <si>
    <t>Deployment &amp; Release</t>
  </si>
  <si>
    <t xml:space="preserve">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</si>
</sst>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b/>
      <sz val="10"/>
      <color theme="0"/>
      <name val="Book Antiqua"/>
      <family val="1"/>
    </font>
    <font>
      <sz val="11"/>
      <color theme="1"/>
      <name val="Calibri"/>
      <family val="2"/>
      <scheme val="minor"/>
    </font>
    <font>
      <i/>
      <sz val="10"/>
      <color theme="1"/>
      <name val="Book Antiqua"/>
      <family val="1"/>
    </font>
    <font>
      <b/>
      <i/>
      <sz val="10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wrapText="1"/>
    </xf>
    <xf numFmtId="1" fontId="6" fillId="0" borderId="1" xfId="0" applyNumberFormat="1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/>
    </xf>
    <xf numFmtId="9" fontId="6" fillId="0" borderId="1" xfId="1" applyFont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center" wrapText="1"/>
    </xf>
    <xf numFmtId="9" fontId="6" fillId="0" borderId="1" xfId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1" fontId="1" fillId="3" borderId="1" xfId="0" applyNumberFormat="1" applyFont="1" applyFill="1" applyBorder="1" applyAlignment="1">
      <alignment horizontal="center" vertical="center" wrapText="1"/>
    </xf>
    <xf numFmtId="16" fontId="1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wrapText="1"/>
    </xf>
    <xf numFmtId="1" fontId="5" fillId="3" borderId="1" xfId="0" applyNumberFormat="1" applyFont="1" applyFill="1" applyBorder="1" applyAlignment="1">
      <alignment horizontal="center" vertical="center" wrapText="1"/>
    </xf>
    <xf numFmtId="9" fontId="5" fillId="3" borderId="1" xfId="1" applyFont="1" applyFill="1" applyBorder="1" applyAlignment="1">
      <alignment horizontal="center"/>
    </xf>
    <xf numFmtId="9" fontId="5" fillId="3" borderId="1" xfId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center" vertical="center"/>
    </xf>
    <xf numFmtId="9" fontId="1" fillId="4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right" wrapText="1"/>
    </xf>
    <xf numFmtId="1" fontId="1" fillId="4" borderId="1" xfId="0" applyNumberFormat="1" applyFont="1" applyFill="1" applyBorder="1" applyAlignment="1">
      <alignment horizontal="center" vertical="center" wrapText="1"/>
    </xf>
    <xf numFmtId="16" fontId="1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wrapText="1"/>
    </xf>
    <xf numFmtId="1" fontId="5" fillId="4" borderId="1" xfId="0" applyNumberFormat="1" applyFont="1" applyFill="1" applyBorder="1" applyAlignment="1">
      <alignment horizontal="center" vertical="center" wrapText="1"/>
    </xf>
    <xf numFmtId="16" fontId="5" fillId="4" borderId="1" xfId="0" applyNumberFormat="1" applyFont="1" applyFill="1" applyBorder="1" applyAlignment="1">
      <alignment horizontal="center" vertical="center"/>
    </xf>
    <xf numFmtId="9" fontId="5" fillId="4" borderId="1" xfId="1" applyFont="1" applyFill="1" applyBorder="1" applyAlignment="1">
      <alignment horizontal="center"/>
    </xf>
    <xf numFmtId="9" fontId="5" fillId="4" borderId="1" xfId="1" applyFont="1" applyFill="1" applyBorder="1" applyAlignment="1">
      <alignment horizontal="center" wrapText="1"/>
    </xf>
    <xf numFmtId="164" fontId="5" fillId="3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wrapText="1"/>
    </xf>
    <xf numFmtId="1" fontId="1" fillId="5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9" fontId="1" fillId="5" borderId="1" xfId="1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1" fontId="2" fillId="6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/>
    </xf>
    <xf numFmtId="9" fontId="2" fillId="6" borderId="1" xfId="1" applyFont="1" applyFill="1" applyBorder="1" applyAlignment="1">
      <alignment horizontal="center"/>
    </xf>
    <xf numFmtId="9" fontId="2" fillId="6" borderId="1" xfId="1" applyFont="1" applyFill="1" applyBorder="1" applyAlignment="1">
      <alignment horizontal="center" wrapText="1"/>
    </xf>
    <xf numFmtId="16" fontId="2" fillId="6" borderId="1" xfId="0" applyNumberFormat="1" applyFont="1" applyFill="1" applyBorder="1" applyAlignment="1">
      <alignment horizontal="center" vertical="center"/>
    </xf>
    <xf numFmtId="16" fontId="1" fillId="5" borderId="1" xfId="0" applyNumberFormat="1" applyFont="1" applyFill="1" applyBorder="1" applyAlignment="1">
      <alignment horizontal="center" vertical="center"/>
    </xf>
    <xf numFmtId="9" fontId="1" fillId="5" borderId="1" xfId="1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right" wrapText="1"/>
    </xf>
    <xf numFmtId="1" fontId="5" fillId="5" borderId="1" xfId="0" applyNumberFormat="1" applyFont="1" applyFill="1" applyBorder="1" applyAlignment="1">
      <alignment horizontal="center" vertical="center" wrapText="1"/>
    </xf>
    <xf numFmtId="16" fontId="5" fillId="5" borderId="1" xfId="0" applyNumberFormat="1" applyFont="1" applyFill="1" applyBorder="1" applyAlignment="1">
      <alignment horizontal="center" vertical="center"/>
    </xf>
    <xf numFmtId="9" fontId="5" fillId="5" borderId="1" xfId="1" applyFont="1" applyFill="1" applyBorder="1" applyAlignment="1">
      <alignment horizontal="center"/>
    </xf>
    <xf numFmtId="9" fontId="5" fillId="5" borderId="1" xfId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0" fillId="0" borderId="3" xfId="0" applyBorder="1"/>
    <xf numFmtId="0" fontId="3" fillId="2" borderId="4" xfId="0" applyFont="1" applyFill="1" applyBorder="1" applyAlignment="1">
      <alignment horizontal="right" vertical="center"/>
    </xf>
    <xf numFmtId="16" fontId="2" fillId="0" borderId="5" xfId="0" applyNumberFormat="1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3" fillId="2" borderId="8" xfId="0" applyFont="1" applyFill="1" applyBorder="1" applyAlignment="1">
      <alignment horizontal="right" vertical="center"/>
    </xf>
    <xf numFmtId="1" fontId="7" fillId="0" borderId="9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wrapText="1"/>
    </xf>
    <xf numFmtId="0" fontId="6" fillId="0" borderId="13" xfId="0" applyFont="1" applyBorder="1"/>
    <xf numFmtId="0" fontId="6" fillId="0" borderId="14" xfId="0" applyFont="1" applyBorder="1" applyAlignment="1">
      <alignment horizontal="left" wrapText="1"/>
    </xf>
    <xf numFmtId="0" fontId="2" fillId="0" borderId="13" xfId="0" applyFont="1" applyBorder="1"/>
    <xf numFmtId="0" fontId="2" fillId="0" borderId="14" xfId="0" applyFont="1" applyBorder="1" applyAlignment="1">
      <alignment horizontal="left" wrapText="1"/>
    </xf>
    <xf numFmtId="0" fontId="1" fillId="0" borderId="13" xfId="0" applyFont="1" applyBorder="1"/>
    <xf numFmtId="0" fontId="1" fillId="0" borderId="14" xfId="0" applyFont="1" applyBorder="1" applyAlignment="1">
      <alignment horizontal="left" wrapText="1"/>
    </xf>
    <xf numFmtId="0" fontId="5" fillId="0" borderId="13" xfId="0" applyFont="1" applyBorder="1"/>
    <xf numFmtId="0" fontId="5" fillId="0" borderId="14" xfId="0" applyFont="1" applyBorder="1" applyAlignment="1">
      <alignment horizontal="left" wrapText="1"/>
    </xf>
    <xf numFmtId="0" fontId="1" fillId="0" borderId="15" xfId="0" applyFont="1" applyBorder="1"/>
    <xf numFmtId="0" fontId="1" fillId="5" borderId="8" xfId="0" applyFont="1" applyFill="1" applyBorder="1" applyAlignment="1">
      <alignment horizontal="right" wrapText="1"/>
    </xf>
    <xf numFmtId="1" fontId="1" fillId="5" borderId="8" xfId="0" applyNumberFormat="1" applyFont="1" applyFill="1" applyBorder="1" applyAlignment="1">
      <alignment horizontal="center" vertical="center" wrapText="1"/>
    </xf>
    <xf numFmtId="164" fontId="1" fillId="5" borderId="8" xfId="0" applyNumberFormat="1" applyFont="1" applyFill="1" applyBorder="1" applyAlignment="1">
      <alignment horizontal="center" vertical="center"/>
    </xf>
    <xf numFmtId="9" fontId="1" fillId="5" borderId="8" xfId="1" applyFont="1" applyFill="1" applyBorder="1" applyAlignment="1">
      <alignment horizontal="center"/>
    </xf>
    <xf numFmtId="9" fontId="1" fillId="5" borderId="8" xfId="1" applyFont="1" applyFill="1" applyBorder="1" applyAlignment="1">
      <alignment horizontal="center" wrapText="1"/>
    </xf>
    <xf numFmtId="0" fontId="1" fillId="0" borderId="16" xfId="0" applyFont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5"/>
  <sheetViews>
    <sheetView tabSelected="1" workbookViewId="0">
      <selection activeCell="D14" sqref="D14"/>
    </sheetView>
  </sheetViews>
  <sheetFormatPr defaultRowHeight="15" x14ac:dyDescent="0.25"/>
  <cols>
    <col min="1" max="1" width="4.5703125" customWidth="1"/>
    <col min="3" max="3" width="47.42578125" style="4" customWidth="1"/>
    <col min="4" max="4" width="11.5703125" style="7" customWidth="1"/>
    <col min="5" max="5" width="11.140625" style="11" customWidth="1"/>
    <col min="6" max="6" width="10.5703125" style="11" customWidth="1"/>
    <col min="7" max="7" width="10.42578125" style="9" bestFit="1" customWidth="1"/>
    <col min="8" max="8" width="25" style="18" customWidth="1"/>
    <col min="9" max="9" width="48.7109375" style="4" customWidth="1"/>
  </cols>
  <sheetData>
    <row r="1" spans="2:9" ht="15.75" thickBot="1" x14ac:dyDescent="0.3"/>
    <row r="2" spans="2:9" x14ac:dyDescent="0.25">
      <c r="B2" s="72"/>
      <c r="C2" s="73" t="s">
        <v>1</v>
      </c>
      <c r="D2" s="74">
        <v>42598</v>
      </c>
      <c r="E2" s="75"/>
      <c r="F2" s="76"/>
      <c r="G2" s="77"/>
      <c r="H2" s="78"/>
      <c r="I2" s="79"/>
    </row>
    <row r="3" spans="2:9" ht="15.75" thickBot="1" x14ac:dyDescent="0.3">
      <c r="B3" s="80"/>
      <c r="C3" s="81" t="s">
        <v>49</v>
      </c>
      <c r="D3" s="82">
        <f>D6+D18+D34+D53+D73</f>
        <v>232.7</v>
      </c>
      <c r="E3" s="83"/>
      <c r="F3" s="83"/>
      <c r="G3" s="84"/>
      <c r="H3" s="85"/>
      <c r="I3" s="86"/>
    </row>
    <row r="4" spans="2:9" s="5" customFormat="1" x14ac:dyDescent="0.3">
      <c r="B4" s="87" t="s">
        <v>15</v>
      </c>
      <c r="C4" s="68" t="s">
        <v>0</v>
      </c>
      <c r="D4" s="69" t="s">
        <v>25</v>
      </c>
      <c r="E4" s="70" t="s">
        <v>1</v>
      </c>
      <c r="F4" s="70" t="s">
        <v>2</v>
      </c>
      <c r="G4" s="71" t="s">
        <v>28</v>
      </c>
      <c r="H4" s="71" t="s">
        <v>34</v>
      </c>
      <c r="I4" s="88" t="s">
        <v>26</v>
      </c>
    </row>
    <row r="5" spans="2:9" s="17" customFormat="1" ht="13.5" x14ac:dyDescent="0.25">
      <c r="B5" s="89"/>
      <c r="C5" s="13" t="s">
        <v>31</v>
      </c>
      <c r="D5" s="14"/>
      <c r="E5" s="15">
        <f>MIN(E6:E77)</f>
        <v>42598</v>
      </c>
      <c r="F5" s="15">
        <f>MAX(F6:F77)</f>
        <v>42730</v>
      </c>
      <c r="G5" s="16"/>
      <c r="H5" s="19"/>
      <c r="I5" s="90"/>
    </row>
    <row r="6" spans="2:9" s="2" customFormat="1" x14ac:dyDescent="0.3">
      <c r="B6" s="91"/>
      <c r="C6" s="55" t="s">
        <v>4</v>
      </c>
      <c r="D6" s="56">
        <f>SUM(D7:D16)</f>
        <v>57</v>
      </c>
      <c r="E6" s="60">
        <f>MIN(E8:E16)</f>
        <v>42601</v>
      </c>
      <c r="F6" s="60">
        <f>MAX(F8:F16)</f>
        <v>42629</v>
      </c>
      <c r="G6" s="58"/>
      <c r="H6" s="59"/>
      <c r="I6" s="92"/>
    </row>
    <row r="7" spans="2:9" s="1" customFormat="1" ht="27" x14ac:dyDescent="0.25">
      <c r="B7" s="93"/>
      <c r="C7" s="50" t="s">
        <v>39</v>
      </c>
      <c r="D7" s="51">
        <v>8</v>
      </c>
      <c r="E7" s="61">
        <f>D2</f>
        <v>42598</v>
      </c>
      <c r="F7" s="61">
        <f>WORKDAY(E7,12)</f>
        <v>42614</v>
      </c>
      <c r="G7" s="53"/>
      <c r="H7" s="54"/>
      <c r="I7" s="94" t="s">
        <v>40</v>
      </c>
    </row>
    <row r="8" spans="2:9" s="1" customFormat="1" ht="13.5" x14ac:dyDescent="0.25">
      <c r="B8" s="93"/>
      <c r="C8" s="50" t="s">
        <v>6</v>
      </c>
      <c r="D8" s="51">
        <v>7</v>
      </c>
      <c r="E8" s="61">
        <f>WORKDAY(E7,3)</f>
        <v>42601</v>
      </c>
      <c r="F8" s="61">
        <f>WORKDAY(E8,12)</f>
        <v>42619</v>
      </c>
      <c r="G8" s="53"/>
      <c r="H8" s="54"/>
      <c r="I8" s="94" t="s">
        <v>41</v>
      </c>
    </row>
    <row r="9" spans="2:9" s="1" customFormat="1" ht="13.5" x14ac:dyDescent="0.25">
      <c r="B9" s="93"/>
      <c r="C9" s="50" t="s">
        <v>7</v>
      </c>
      <c r="D9" s="51">
        <v>10</v>
      </c>
      <c r="E9" s="61">
        <f>WORKDAY(E8,3)</f>
        <v>42606</v>
      </c>
      <c r="F9" s="61">
        <f>WORKDAY(E9,D9)</f>
        <v>42620</v>
      </c>
      <c r="G9" s="53"/>
      <c r="H9" s="54"/>
      <c r="I9" s="94" t="s">
        <v>43</v>
      </c>
    </row>
    <row r="10" spans="2:9" s="1" customFormat="1" ht="13.5" x14ac:dyDescent="0.25">
      <c r="B10" s="93"/>
      <c r="C10" s="50" t="s">
        <v>3</v>
      </c>
      <c r="D10" s="51">
        <v>5</v>
      </c>
      <c r="E10" s="61">
        <f>E9</f>
        <v>42606</v>
      </c>
      <c r="F10" s="61">
        <f>WORKDAY(E10,D10)</f>
        <v>42613</v>
      </c>
      <c r="G10" s="53"/>
      <c r="H10" s="54"/>
      <c r="I10" s="94" t="s">
        <v>44</v>
      </c>
    </row>
    <row r="11" spans="2:9" s="1" customFormat="1" ht="13.5" x14ac:dyDescent="0.25">
      <c r="B11" s="93"/>
      <c r="C11" s="50" t="s">
        <v>42</v>
      </c>
      <c r="D11" s="51">
        <v>10</v>
      </c>
      <c r="E11" s="61">
        <f>WORKDAY(F10,1)</f>
        <v>42614</v>
      </c>
      <c r="F11" s="61">
        <f>WORKDAY(E11,D11)</f>
        <v>42628</v>
      </c>
      <c r="G11" s="53"/>
      <c r="H11" s="54"/>
      <c r="I11" s="94" t="s">
        <v>45</v>
      </c>
    </row>
    <row r="12" spans="2:9" s="1" customFormat="1" ht="13.5" x14ac:dyDescent="0.25">
      <c r="B12" s="93"/>
      <c r="C12" s="50" t="s">
        <v>35</v>
      </c>
      <c r="D12" s="51">
        <v>5</v>
      </c>
      <c r="E12" s="61">
        <f>WORKDAY(E8,2)</f>
        <v>42605</v>
      </c>
      <c r="F12" s="61">
        <f>WORKDAY(E12,10)</f>
        <v>42619</v>
      </c>
      <c r="G12" s="53"/>
      <c r="H12" s="54"/>
      <c r="I12" s="94" t="s">
        <v>46</v>
      </c>
    </row>
    <row r="13" spans="2:9" s="1" customFormat="1" ht="40.5" x14ac:dyDescent="0.25">
      <c r="B13" s="93"/>
      <c r="C13" s="50" t="s">
        <v>36</v>
      </c>
      <c r="D13" s="51">
        <v>5</v>
      </c>
      <c r="E13" s="61">
        <f>WORKDAY(E12,3)</f>
        <v>42608</v>
      </c>
      <c r="F13" s="61">
        <f>WORKDAY(E13,7)</f>
        <v>42619</v>
      </c>
      <c r="G13" s="53"/>
      <c r="H13" s="62" t="s">
        <v>47</v>
      </c>
      <c r="I13" s="94"/>
    </row>
    <row r="14" spans="2:9" s="1" customFormat="1" ht="13.5" x14ac:dyDescent="0.25">
      <c r="B14" s="93"/>
      <c r="C14" s="50" t="s">
        <v>37</v>
      </c>
      <c r="D14" s="51">
        <v>7</v>
      </c>
      <c r="E14" s="61">
        <f>WORKDAY(F13,1)</f>
        <v>42620</v>
      </c>
      <c r="F14" s="61">
        <f>WORKDAY(E14,D14)</f>
        <v>42629</v>
      </c>
      <c r="G14" s="53"/>
      <c r="H14" s="54"/>
      <c r="I14" s="94"/>
    </row>
    <row r="15" spans="2:9" s="12" customFormat="1" x14ac:dyDescent="0.3">
      <c r="B15" s="95"/>
      <c r="C15" s="63" t="s">
        <v>14</v>
      </c>
      <c r="D15" s="64">
        <v>0</v>
      </c>
      <c r="E15" s="65">
        <f>WORKDAY(F14,0)</f>
        <v>42629</v>
      </c>
      <c r="F15" s="65">
        <f>E15</f>
        <v>42629</v>
      </c>
      <c r="G15" s="66"/>
      <c r="H15" s="67"/>
      <c r="I15" s="96" t="s">
        <v>27</v>
      </c>
    </row>
    <row r="16" spans="2:9" s="1" customFormat="1" ht="27" x14ac:dyDescent="0.25">
      <c r="B16" s="93"/>
      <c r="C16" s="50" t="s">
        <v>21</v>
      </c>
      <c r="D16" s="51"/>
      <c r="E16" s="61">
        <f>MIN(E8:E15)</f>
        <v>42601</v>
      </c>
      <c r="F16" s="61">
        <f>MAX(F8:F15)</f>
        <v>42629</v>
      </c>
      <c r="G16" s="53"/>
      <c r="H16" s="54"/>
      <c r="I16" s="94" t="s">
        <v>30</v>
      </c>
    </row>
    <row r="17" spans="2:9" s="2" customFormat="1" x14ac:dyDescent="0.3">
      <c r="B17" s="91"/>
      <c r="C17" s="55" t="s">
        <v>5</v>
      </c>
      <c r="D17" s="56"/>
      <c r="E17" s="60">
        <f>MIN(E18:E72)</f>
        <v>42632</v>
      </c>
      <c r="F17" s="60">
        <f>MAX(F18:F72)</f>
        <v>42704</v>
      </c>
      <c r="G17" s="58"/>
      <c r="H17" s="59"/>
      <c r="I17" s="92"/>
    </row>
    <row r="18" spans="2:9" s="1" customFormat="1" x14ac:dyDescent="0.3">
      <c r="B18" s="93"/>
      <c r="C18" s="33" t="s">
        <v>20</v>
      </c>
      <c r="D18" s="34">
        <f>14*1.3</f>
        <v>18.2</v>
      </c>
      <c r="E18" s="35">
        <f>MIN(E20:E33)</f>
        <v>42632</v>
      </c>
      <c r="F18" s="35">
        <f>MAX(F20:F33)</f>
        <v>42660</v>
      </c>
      <c r="G18" s="36"/>
      <c r="H18" s="37"/>
      <c r="I18" s="92"/>
    </row>
    <row r="19" spans="2:9" s="1" customFormat="1" x14ac:dyDescent="0.3">
      <c r="B19" s="93"/>
      <c r="C19" s="33" t="s">
        <v>53</v>
      </c>
      <c r="D19" s="34"/>
      <c r="E19" s="35"/>
      <c r="F19" s="35"/>
      <c r="G19" s="36"/>
      <c r="H19" s="37"/>
      <c r="I19" s="92"/>
    </row>
    <row r="20" spans="2:9" s="1" customFormat="1" ht="13.5" x14ac:dyDescent="0.25">
      <c r="B20" s="93"/>
      <c r="C20" s="38" t="s">
        <v>10</v>
      </c>
      <c r="D20" s="39">
        <f>D18*G20</f>
        <v>1.82</v>
      </c>
      <c r="E20" s="40">
        <f>WORKDAY(F6,1)</f>
        <v>42632</v>
      </c>
      <c r="F20" s="40">
        <f>WORKDAY(E20,D20)</f>
        <v>42633</v>
      </c>
      <c r="G20" s="36">
        <v>0.1</v>
      </c>
      <c r="H20" s="37"/>
      <c r="I20" s="94"/>
    </row>
    <row r="21" spans="2:9" s="1" customFormat="1" ht="13.5" x14ac:dyDescent="0.25">
      <c r="B21" s="93"/>
      <c r="C21" s="38" t="s">
        <v>48</v>
      </c>
      <c r="D21" s="39">
        <f>D18*G21</f>
        <v>0.91</v>
      </c>
      <c r="E21" s="40">
        <f>WORKDAY(F20,1)</f>
        <v>42634</v>
      </c>
      <c r="F21" s="40">
        <f>WORKDAY(E21,D21)</f>
        <v>42634</v>
      </c>
      <c r="G21" s="36">
        <v>0.05</v>
      </c>
      <c r="H21" s="37"/>
      <c r="I21" s="94"/>
    </row>
    <row r="22" spans="2:9" s="1" customFormat="1" x14ac:dyDescent="0.3">
      <c r="B22" s="93"/>
      <c r="C22" s="33" t="s">
        <v>11</v>
      </c>
      <c r="D22" s="39">
        <f>D18*G22</f>
        <v>9.1</v>
      </c>
      <c r="E22" s="40">
        <f>WORKDAY(F21,1)</f>
        <v>42635</v>
      </c>
      <c r="F22" s="40">
        <f>WORKDAY(E22,D22)</f>
        <v>42648</v>
      </c>
      <c r="G22" s="36">
        <v>0.5</v>
      </c>
      <c r="H22" s="37"/>
      <c r="I22" s="94"/>
    </row>
    <row r="23" spans="2:9" s="1" customFormat="1" ht="13.5" x14ac:dyDescent="0.25">
      <c r="B23" s="93"/>
      <c r="C23" s="106" t="s">
        <v>38</v>
      </c>
      <c r="D23" s="39">
        <v>10</v>
      </c>
      <c r="E23" s="40"/>
      <c r="F23" s="40"/>
      <c r="G23" s="36"/>
      <c r="H23" s="37"/>
      <c r="I23" s="94"/>
    </row>
    <row r="24" spans="2:9" s="1" customFormat="1" ht="13.5" x14ac:dyDescent="0.25">
      <c r="B24" s="93"/>
      <c r="C24" s="104" t="s">
        <v>68</v>
      </c>
      <c r="D24" s="39">
        <v>9</v>
      </c>
      <c r="E24" s="40"/>
      <c r="F24" s="40"/>
      <c r="G24" s="36"/>
      <c r="H24" s="37"/>
      <c r="I24" s="94"/>
    </row>
    <row r="25" spans="2:9" s="1" customFormat="1" x14ac:dyDescent="0.3">
      <c r="B25" s="93"/>
      <c r="C25" s="41" t="s">
        <v>50</v>
      </c>
      <c r="D25" s="39">
        <v>4</v>
      </c>
      <c r="E25" s="40">
        <f>E22</f>
        <v>42635</v>
      </c>
      <c r="F25" s="40">
        <f>WORKDAY(E25,4)</f>
        <v>42641</v>
      </c>
      <c r="G25" s="36"/>
      <c r="H25" s="37"/>
      <c r="I25" s="94"/>
    </row>
    <row r="26" spans="2:9" s="1" customFormat="1" x14ac:dyDescent="0.3">
      <c r="B26" s="93"/>
      <c r="C26" s="41" t="s">
        <v>51</v>
      </c>
      <c r="D26" s="39">
        <v>4</v>
      </c>
      <c r="E26" s="40">
        <f>WORKDAY(F25,0)</f>
        <v>42641</v>
      </c>
      <c r="F26" s="40">
        <f>WORKDAY(E26,D26)</f>
        <v>42647</v>
      </c>
      <c r="G26" s="36"/>
      <c r="H26" s="37"/>
      <c r="I26" s="94"/>
    </row>
    <row r="27" spans="2:9" s="1" customFormat="1" x14ac:dyDescent="0.3">
      <c r="B27" s="93"/>
      <c r="C27" s="41" t="s">
        <v>52</v>
      </c>
      <c r="D27" s="39">
        <v>1</v>
      </c>
      <c r="E27" s="40">
        <f>F26</f>
        <v>42647</v>
      </c>
      <c r="F27" s="40">
        <f>WORKDAY(E27,1)</f>
        <v>42648</v>
      </c>
      <c r="G27" s="36"/>
      <c r="H27" s="37"/>
      <c r="I27" s="94"/>
    </row>
    <row r="28" spans="2:9" s="1" customFormat="1" x14ac:dyDescent="0.3">
      <c r="B28" s="93"/>
      <c r="C28" s="33" t="s">
        <v>66</v>
      </c>
      <c r="D28" s="39"/>
      <c r="E28" s="40"/>
      <c r="F28" s="40"/>
      <c r="G28" s="36"/>
      <c r="H28" s="37"/>
      <c r="I28" s="94"/>
    </row>
    <row r="29" spans="2:9" s="1" customFormat="1" ht="13.5" x14ac:dyDescent="0.25">
      <c r="B29" s="93"/>
      <c r="C29" s="38" t="s">
        <v>12</v>
      </c>
      <c r="D29" s="39">
        <f>D18*G29</f>
        <v>5.46</v>
      </c>
      <c r="E29" s="40">
        <f>WORKDAY(F22,1)</f>
        <v>42649</v>
      </c>
      <c r="F29" s="40">
        <f>WORKDAY(E29,D29)</f>
        <v>42656</v>
      </c>
      <c r="G29" s="36">
        <v>0.3</v>
      </c>
      <c r="H29" s="37"/>
      <c r="I29" s="94"/>
    </row>
    <row r="30" spans="2:9" s="1" customFormat="1" x14ac:dyDescent="0.3">
      <c r="B30" s="93"/>
      <c r="C30" s="33" t="s">
        <v>67</v>
      </c>
      <c r="D30" s="39"/>
      <c r="E30" s="40"/>
      <c r="F30" s="40"/>
      <c r="G30" s="36"/>
      <c r="H30" s="37"/>
      <c r="I30" s="94"/>
    </row>
    <row r="31" spans="2:9" s="1" customFormat="1" ht="13.5" x14ac:dyDescent="0.25">
      <c r="B31" s="93"/>
      <c r="C31" s="38" t="s">
        <v>13</v>
      </c>
      <c r="D31" s="39">
        <v>1</v>
      </c>
      <c r="E31" s="40">
        <f>WORKDAY(F29,D31)</f>
        <v>42657</v>
      </c>
      <c r="F31" s="40">
        <f>E31</f>
        <v>42657</v>
      </c>
      <c r="G31" s="36">
        <v>0.05</v>
      </c>
      <c r="H31" s="37"/>
      <c r="I31" s="94"/>
    </row>
    <row r="32" spans="2:9" s="1" customFormat="1" ht="13.5" x14ac:dyDescent="0.25">
      <c r="B32" s="93"/>
      <c r="C32" s="38" t="s">
        <v>22</v>
      </c>
      <c r="D32" s="39"/>
      <c r="E32" s="40">
        <f>MIN(E20:E31)</f>
        <v>42632</v>
      </c>
      <c r="F32" s="40">
        <f>MAX(F20:F31)</f>
        <v>42657</v>
      </c>
      <c r="G32" s="36"/>
      <c r="H32" s="37"/>
      <c r="I32" s="94"/>
    </row>
    <row r="33" spans="2:9" s="12" customFormat="1" x14ac:dyDescent="0.3">
      <c r="B33" s="95"/>
      <c r="C33" s="41" t="s">
        <v>29</v>
      </c>
      <c r="D33" s="42">
        <v>0</v>
      </c>
      <c r="E33" s="43">
        <f>WORKDAY(F31,1)</f>
        <v>42660</v>
      </c>
      <c r="F33" s="43">
        <f>E33</f>
        <v>42660</v>
      </c>
      <c r="G33" s="44"/>
      <c r="H33" s="45"/>
      <c r="I33" s="96"/>
    </row>
    <row r="34" spans="2:9" s="1" customFormat="1" x14ac:dyDescent="0.3">
      <c r="B34" s="93"/>
      <c r="C34" s="21" t="s">
        <v>9</v>
      </c>
      <c r="D34" s="22">
        <f>30*1.3</f>
        <v>39</v>
      </c>
      <c r="E34" s="23">
        <f>MIN(E36:E50)</f>
        <v>42660</v>
      </c>
      <c r="F34" s="23">
        <f>MAX(F36:F50)</f>
        <v>42691</v>
      </c>
      <c r="G34" s="24"/>
      <c r="H34" s="25"/>
      <c r="I34" s="92"/>
    </row>
    <row r="35" spans="2:9" s="1" customFormat="1" x14ac:dyDescent="0.3">
      <c r="B35" s="93"/>
      <c r="C35" s="21" t="s">
        <v>53</v>
      </c>
      <c r="D35" s="22"/>
      <c r="E35" s="23"/>
      <c r="F35" s="23"/>
      <c r="G35" s="24"/>
      <c r="H35" s="25"/>
      <c r="I35" s="92"/>
    </row>
    <row r="36" spans="2:9" s="1" customFormat="1" ht="13.5" x14ac:dyDescent="0.25">
      <c r="B36" s="93"/>
      <c r="C36" s="26" t="s">
        <v>10</v>
      </c>
      <c r="D36" s="27">
        <f>D34*G36</f>
        <v>3.9000000000000004</v>
      </c>
      <c r="E36" s="28">
        <f>F18</f>
        <v>42660</v>
      </c>
      <c r="F36" s="28">
        <f>WORKDAY(E36,D36)</f>
        <v>42663</v>
      </c>
      <c r="G36" s="24">
        <v>0.1</v>
      </c>
      <c r="H36" s="25"/>
      <c r="I36" s="94"/>
    </row>
    <row r="37" spans="2:9" s="1" customFormat="1" ht="13.5" x14ac:dyDescent="0.25">
      <c r="B37" s="93"/>
      <c r="C37" s="26" t="s">
        <v>48</v>
      </c>
      <c r="D37" s="27">
        <f>D34*G37</f>
        <v>1.9500000000000002</v>
      </c>
      <c r="E37" s="28">
        <f>WORKDAY(F36,1)</f>
        <v>42664</v>
      </c>
      <c r="F37" s="28">
        <f>WORKDAY(E37,D37)</f>
        <v>42667</v>
      </c>
      <c r="G37" s="24">
        <v>0.05</v>
      </c>
      <c r="H37" s="25"/>
      <c r="I37" s="94"/>
    </row>
    <row r="38" spans="2:9" s="1" customFormat="1" x14ac:dyDescent="0.3">
      <c r="B38" s="93"/>
      <c r="C38" s="21" t="s">
        <v>11</v>
      </c>
      <c r="D38" s="27">
        <f>D34*G38</f>
        <v>19.5</v>
      </c>
      <c r="E38" s="28">
        <f>WORKDAY(F37,1)</f>
        <v>42668</v>
      </c>
      <c r="F38" s="28">
        <f>WORKDAY(E38,D38/2)</f>
        <v>42681</v>
      </c>
      <c r="G38" s="24">
        <v>0.5</v>
      </c>
      <c r="H38" s="25"/>
      <c r="I38" s="94"/>
    </row>
    <row r="39" spans="2:9" s="1" customFormat="1" ht="13.5" x14ac:dyDescent="0.25">
      <c r="B39" s="93"/>
      <c r="C39" s="106" t="s">
        <v>38</v>
      </c>
      <c r="D39" s="27">
        <v>14</v>
      </c>
      <c r="E39" s="28"/>
      <c r="F39" s="28"/>
      <c r="G39" s="24"/>
      <c r="H39" s="25"/>
      <c r="I39" s="94"/>
    </row>
    <row r="40" spans="2:9" s="1" customFormat="1" ht="13.5" x14ac:dyDescent="0.25">
      <c r="B40" s="93"/>
      <c r="C40" s="105" t="s">
        <v>68</v>
      </c>
      <c r="D40" s="27">
        <v>20</v>
      </c>
      <c r="E40" s="28"/>
      <c r="F40" s="28"/>
      <c r="G40" s="24"/>
      <c r="H40" s="25"/>
      <c r="I40" s="94"/>
    </row>
    <row r="41" spans="2:9" s="1" customFormat="1" x14ac:dyDescent="0.3">
      <c r="B41" s="93"/>
      <c r="C41" s="29" t="s">
        <v>54</v>
      </c>
      <c r="D41" s="27">
        <v>4</v>
      </c>
      <c r="E41" s="28">
        <f>E38</f>
        <v>42668</v>
      </c>
      <c r="F41" s="28">
        <f>WORKDAY(E41,4)</f>
        <v>42674</v>
      </c>
      <c r="G41" s="24"/>
      <c r="H41" s="25"/>
      <c r="I41" s="94"/>
    </row>
    <row r="42" spans="2:9" s="1" customFormat="1" x14ac:dyDescent="0.3">
      <c r="B42" s="93"/>
      <c r="C42" s="29" t="s">
        <v>55</v>
      </c>
      <c r="D42" s="27">
        <v>4</v>
      </c>
      <c r="E42" s="28">
        <f>F41</f>
        <v>42674</v>
      </c>
      <c r="F42" s="28">
        <f>WORKDAY(E42,D42)</f>
        <v>42678</v>
      </c>
      <c r="G42" s="24"/>
      <c r="H42" s="25"/>
      <c r="I42" s="94"/>
    </row>
    <row r="43" spans="2:9" s="1" customFormat="1" x14ac:dyDescent="0.3">
      <c r="B43" s="93"/>
      <c r="C43" s="29" t="s">
        <v>56</v>
      </c>
      <c r="D43" s="27">
        <v>4</v>
      </c>
      <c r="E43" s="28">
        <f>E38</f>
        <v>42668</v>
      </c>
      <c r="F43" s="28">
        <f>WORKDAY(E43,D43)</f>
        <v>42674</v>
      </c>
      <c r="G43" s="24"/>
      <c r="H43" s="25"/>
      <c r="I43" s="94"/>
    </row>
    <row r="44" spans="2:9" s="1" customFormat="1" x14ac:dyDescent="0.3">
      <c r="B44" s="93"/>
      <c r="C44" s="29" t="s">
        <v>57</v>
      </c>
      <c r="D44" s="27">
        <v>3</v>
      </c>
      <c r="E44" s="28">
        <f>F43</f>
        <v>42674</v>
      </c>
      <c r="F44" s="28">
        <f>WORKDAY(E44,D44)</f>
        <v>42677</v>
      </c>
      <c r="G44" s="24"/>
      <c r="H44" s="25"/>
      <c r="I44" s="94"/>
    </row>
    <row r="45" spans="2:9" s="1" customFormat="1" x14ac:dyDescent="0.3">
      <c r="B45" s="93"/>
      <c r="C45" s="29" t="s">
        <v>58</v>
      </c>
      <c r="D45" s="27">
        <v>3</v>
      </c>
      <c r="E45" s="28">
        <f>F44</f>
        <v>42677</v>
      </c>
      <c r="F45" s="28">
        <f>WORKDAY(E45,D45-1)</f>
        <v>42681</v>
      </c>
      <c r="G45" s="24"/>
      <c r="H45" s="25"/>
      <c r="I45" s="94"/>
    </row>
    <row r="46" spans="2:9" s="1" customFormat="1" x14ac:dyDescent="0.3">
      <c r="B46" s="93"/>
      <c r="C46" s="29" t="s">
        <v>52</v>
      </c>
      <c r="D46" s="27">
        <v>2</v>
      </c>
      <c r="E46" s="28">
        <f>F42</f>
        <v>42678</v>
      </c>
      <c r="F46" s="28">
        <f>WORKDAY(E46,D46-1)</f>
        <v>42681</v>
      </c>
      <c r="G46" s="24"/>
      <c r="H46" s="25"/>
      <c r="I46" s="94"/>
    </row>
    <row r="47" spans="2:9" s="1" customFormat="1" x14ac:dyDescent="0.3">
      <c r="B47" s="93"/>
      <c r="C47" s="21" t="s">
        <v>66</v>
      </c>
      <c r="D47" s="27"/>
      <c r="E47" s="28"/>
      <c r="F47" s="28"/>
      <c r="G47" s="24"/>
      <c r="H47" s="25"/>
      <c r="I47" s="94"/>
    </row>
    <row r="48" spans="2:9" s="1" customFormat="1" ht="13.5" x14ac:dyDescent="0.25">
      <c r="B48" s="93"/>
      <c r="C48" s="26" t="s">
        <v>12</v>
      </c>
      <c r="D48" s="27">
        <f>D34*G48</f>
        <v>11.7</v>
      </c>
      <c r="E48" s="28">
        <f>WORKDAY(F38,1)</f>
        <v>42682</v>
      </c>
      <c r="F48" s="28">
        <f>WORKDAY(E48,D48/2)</f>
        <v>42689</v>
      </c>
      <c r="G48" s="24">
        <v>0.3</v>
      </c>
      <c r="H48" s="25"/>
      <c r="I48" s="94"/>
    </row>
    <row r="49" spans="2:9" s="1" customFormat="1" x14ac:dyDescent="0.3">
      <c r="B49" s="93"/>
      <c r="C49" s="21" t="s">
        <v>67</v>
      </c>
      <c r="D49" s="27"/>
      <c r="E49" s="28"/>
      <c r="F49" s="28"/>
      <c r="G49" s="24"/>
      <c r="H49" s="25"/>
      <c r="I49" s="94"/>
    </row>
    <row r="50" spans="2:9" s="1" customFormat="1" ht="13.5" x14ac:dyDescent="0.25">
      <c r="B50" s="93"/>
      <c r="C50" s="26" t="s">
        <v>13</v>
      </c>
      <c r="D50" s="27">
        <f>D34*G50</f>
        <v>1.9500000000000002</v>
      </c>
      <c r="E50" s="28">
        <f>WORKDAY(F48,1)</f>
        <v>42690</v>
      </c>
      <c r="F50" s="28">
        <f>WORKDAY(E50,D50)</f>
        <v>42691</v>
      </c>
      <c r="G50" s="24">
        <v>0.05</v>
      </c>
      <c r="H50" s="25"/>
      <c r="I50" s="94"/>
    </row>
    <row r="51" spans="2:9" s="1" customFormat="1" ht="13.5" x14ac:dyDescent="0.25">
      <c r="B51" s="93"/>
      <c r="C51" s="26" t="s">
        <v>23</v>
      </c>
      <c r="D51" s="27"/>
      <c r="E51" s="28">
        <f>MIN(E36:E50)</f>
        <v>42660</v>
      </c>
      <c r="F51" s="28">
        <f>MAX(F36:F50)</f>
        <v>42691</v>
      </c>
      <c r="G51" s="24"/>
      <c r="H51" s="25"/>
      <c r="I51" s="94"/>
    </row>
    <row r="52" spans="2:9" s="12" customFormat="1" x14ac:dyDescent="0.3">
      <c r="B52" s="95"/>
      <c r="C52" s="29" t="s">
        <v>29</v>
      </c>
      <c r="D52" s="30">
        <v>0</v>
      </c>
      <c r="E52" s="46">
        <f>WORKDAY(F50,1)</f>
        <v>42692</v>
      </c>
      <c r="F52" s="46">
        <f>E52</f>
        <v>42692</v>
      </c>
      <c r="G52" s="31"/>
      <c r="H52" s="32"/>
      <c r="I52" s="96"/>
    </row>
    <row r="53" spans="2:9" s="1" customFormat="1" x14ac:dyDescent="0.3">
      <c r="B53" s="93"/>
      <c r="C53" s="33" t="s">
        <v>32</v>
      </c>
      <c r="D53" s="34">
        <f>75*1.3</f>
        <v>97.5</v>
      </c>
      <c r="E53" s="47">
        <f>MIN(E55:E71)</f>
        <v>42632</v>
      </c>
      <c r="F53" s="47">
        <f>MAX(F55:F71)</f>
        <v>42704</v>
      </c>
      <c r="G53" s="36"/>
      <c r="H53" s="37"/>
      <c r="I53" s="92" t="s">
        <v>33</v>
      </c>
    </row>
    <row r="54" spans="2:9" s="1" customFormat="1" x14ac:dyDescent="0.3">
      <c r="B54" s="93"/>
      <c r="C54" s="33" t="s">
        <v>53</v>
      </c>
      <c r="D54" s="34"/>
      <c r="E54" s="47"/>
      <c r="F54" s="47"/>
      <c r="G54" s="36"/>
      <c r="H54" s="37"/>
      <c r="I54" s="92"/>
    </row>
    <row r="55" spans="2:9" s="1" customFormat="1" ht="13.5" x14ac:dyDescent="0.25">
      <c r="B55" s="93"/>
      <c r="C55" s="38" t="s">
        <v>10</v>
      </c>
      <c r="D55" s="39">
        <f>D53*G55</f>
        <v>9.75</v>
      </c>
      <c r="E55" s="48">
        <f>WORKDAY(F6,1)</f>
        <v>42632</v>
      </c>
      <c r="F55" s="48">
        <f>WORKDAY(E55,D55/2)</f>
        <v>42636</v>
      </c>
      <c r="G55" s="36">
        <v>0.1</v>
      </c>
      <c r="H55" s="37"/>
      <c r="I55" s="94"/>
    </row>
    <row r="56" spans="2:9" s="1" customFormat="1" ht="13.5" x14ac:dyDescent="0.25">
      <c r="B56" s="93"/>
      <c r="C56" s="38" t="s">
        <v>48</v>
      </c>
      <c r="D56" s="39">
        <f>D53*G56</f>
        <v>4.875</v>
      </c>
      <c r="E56" s="48">
        <f>WORKDAY(F55,1)</f>
        <v>42639</v>
      </c>
      <c r="F56" s="48">
        <f>WORKDAY(E56,D56)</f>
        <v>42643</v>
      </c>
      <c r="G56" s="36">
        <v>0.05</v>
      </c>
      <c r="H56" s="37"/>
      <c r="I56" s="94"/>
    </row>
    <row r="57" spans="2:9" s="1" customFormat="1" x14ac:dyDescent="0.3">
      <c r="B57" s="93"/>
      <c r="C57" s="33" t="s">
        <v>11</v>
      </c>
      <c r="D57" s="39">
        <f>D53*G57</f>
        <v>48.75</v>
      </c>
      <c r="E57" s="48">
        <f>WORKDAY(F56,1)</f>
        <v>42646</v>
      </c>
      <c r="F57" s="48">
        <f>WORKDAY(E57,D57/2)</f>
        <v>42678</v>
      </c>
      <c r="G57" s="36">
        <v>0.5</v>
      </c>
      <c r="H57" s="37"/>
      <c r="I57" s="94"/>
    </row>
    <row r="58" spans="2:9" s="1" customFormat="1" ht="13.5" x14ac:dyDescent="0.25">
      <c r="B58" s="93"/>
      <c r="C58" s="106" t="s">
        <v>38</v>
      </c>
      <c r="D58" s="39">
        <v>21</v>
      </c>
      <c r="E58" s="48"/>
      <c r="F58" s="48"/>
      <c r="G58" s="36"/>
      <c r="H58" s="37"/>
      <c r="I58" s="94"/>
    </row>
    <row r="59" spans="2:9" s="1" customFormat="1" ht="13.5" x14ac:dyDescent="0.25">
      <c r="B59" s="93"/>
      <c r="C59" s="104" t="s">
        <v>68</v>
      </c>
      <c r="D59" s="39">
        <v>49</v>
      </c>
      <c r="E59" s="48"/>
      <c r="F59" s="48"/>
      <c r="G59" s="36"/>
      <c r="H59" s="37"/>
      <c r="I59" s="94"/>
    </row>
    <row r="60" spans="2:9" s="1" customFormat="1" x14ac:dyDescent="0.3">
      <c r="B60" s="93"/>
      <c r="C60" s="41" t="s">
        <v>59</v>
      </c>
      <c r="D60" s="39">
        <v>6</v>
      </c>
      <c r="E60" s="48">
        <f>E57</f>
        <v>42646</v>
      </c>
      <c r="F60" s="48">
        <f t="shared" ref="F60:F65" si="0">WORKDAY(E60,D60)</f>
        <v>42654</v>
      </c>
      <c r="G60" s="36"/>
      <c r="H60" s="37"/>
      <c r="I60" s="94"/>
    </row>
    <row r="61" spans="2:9" s="1" customFormat="1" x14ac:dyDescent="0.3">
      <c r="B61" s="93"/>
      <c r="C61" s="41" t="s">
        <v>60</v>
      </c>
      <c r="D61" s="39">
        <v>6</v>
      </c>
      <c r="E61" s="48">
        <f>WORKDAY(F60,1)</f>
        <v>42655</v>
      </c>
      <c r="F61" s="48">
        <f t="shared" si="0"/>
        <v>42663</v>
      </c>
      <c r="G61" s="36"/>
      <c r="H61" s="37"/>
      <c r="I61" s="94"/>
    </row>
    <row r="62" spans="2:9" s="1" customFormat="1" x14ac:dyDescent="0.3">
      <c r="B62" s="93"/>
      <c r="C62" s="41" t="s">
        <v>61</v>
      </c>
      <c r="D62" s="39">
        <v>6</v>
      </c>
      <c r="E62" s="48">
        <f>WORKDAY(F61,1)</f>
        <v>42664</v>
      </c>
      <c r="F62" s="48">
        <f t="shared" si="0"/>
        <v>42674</v>
      </c>
      <c r="G62" s="36"/>
      <c r="H62" s="37"/>
      <c r="I62" s="94"/>
    </row>
    <row r="63" spans="2:9" s="1" customFormat="1" x14ac:dyDescent="0.3">
      <c r="B63" s="93"/>
      <c r="C63" s="41" t="s">
        <v>62</v>
      </c>
      <c r="D63" s="39">
        <v>6</v>
      </c>
      <c r="E63" s="48">
        <f>E60</f>
        <v>42646</v>
      </c>
      <c r="F63" s="48">
        <f t="shared" si="0"/>
        <v>42654</v>
      </c>
      <c r="G63" s="36"/>
      <c r="H63" s="37"/>
      <c r="I63" s="94"/>
    </row>
    <row r="64" spans="2:9" s="1" customFormat="1" x14ac:dyDescent="0.3">
      <c r="B64" s="93"/>
      <c r="C64" s="41" t="s">
        <v>63</v>
      </c>
      <c r="D64" s="39">
        <v>6</v>
      </c>
      <c r="E64" s="48">
        <f>WORKDAY(F63,1)</f>
        <v>42655</v>
      </c>
      <c r="F64" s="48">
        <f t="shared" si="0"/>
        <v>42663</v>
      </c>
      <c r="G64" s="36"/>
      <c r="H64" s="37"/>
      <c r="I64" s="94"/>
    </row>
    <row r="65" spans="2:9" s="1" customFormat="1" x14ac:dyDescent="0.3">
      <c r="B65" s="93"/>
      <c r="C65" s="41" t="s">
        <v>64</v>
      </c>
      <c r="D65" s="39">
        <v>6</v>
      </c>
      <c r="E65" s="48">
        <f>WORKDAY(F64,1)</f>
        <v>42664</v>
      </c>
      <c r="F65" s="48">
        <f t="shared" si="0"/>
        <v>42674</v>
      </c>
      <c r="G65" s="36"/>
      <c r="H65" s="37"/>
      <c r="I65" s="94"/>
    </row>
    <row r="66" spans="2:9" s="1" customFormat="1" x14ac:dyDescent="0.3">
      <c r="B66" s="93"/>
      <c r="C66" s="41" t="s">
        <v>65</v>
      </c>
      <c r="D66" s="39">
        <v>5</v>
      </c>
      <c r="E66" s="48">
        <f>WORKDAY(F65,1)</f>
        <v>42675</v>
      </c>
      <c r="F66" s="48">
        <f>WORKDAY(E66,D66-2)</f>
        <v>42678</v>
      </c>
      <c r="G66" s="36"/>
      <c r="H66" s="37"/>
      <c r="I66" s="94"/>
    </row>
    <row r="67" spans="2:9" s="1" customFormat="1" x14ac:dyDescent="0.3">
      <c r="B67" s="93"/>
      <c r="C67" s="41" t="s">
        <v>52</v>
      </c>
      <c r="D67" s="39">
        <v>8</v>
      </c>
      <c r="E67" s="48">
        <f>WORKDAY(F66,-8)</f>
        <v>42668</v>
      </c>
      <c r="F67" s="48">
        <f>WORKDAY(E67,D67)</f>
        <v>42678</v>
      </c>
      <c r="G67" s="36"/>
      <c r="H67" s="37"/>
      <c r="I67" s="94"/>
    </row>
    <row r="68" spans="2:9" s="1" customFormat="1" x14ac:dyDescent="0.3">
      <c r="B68" s="93"/>
      <c r="C68" s="33" t="s">
        <v>66</v>
      </c>
      <c r="D68" s="39"/>
      <c r="E68" s="48"/>
      <c r="F68" s="48"/>
      <c r="G68" s="36"/>
      <c r="H68" s="37"/>
      <c r="I68" s="94"/>
    </row>
    <row r="69" spans="2:9" s="1" customFormat="1" ht="13.5" x14ac:dyDescent="0.25">
      <c r="B69" s="93"/>
      <c r="C69" s="38" t="s">
        <v>12</v>
      </c>
      <c r="D69" s="39">
        <f>D53*G69</f>
        <v>29.25</v>
      </c>
      <c r="E69" s="48">
        <f>WORKDAY(F57,1)</f>
        <v>42681</v>
      </c>
      <c r="F69" s="48">
        <f>WORKDAY(E69,D69/2)</f>
        <v>42699</v>
      </c>
      <c r="G69" s="36">
        <v>0.3</v>
      </c>
      <c r="H69" s="37"/>
      <c r="I69" s="94"/>
    </row>
    <row r="70" spans="2:9" s="1" customFormat="1" x14ac:dyDescent="0.3">
      <c r="B70" s="93"/>
      <c r="C70" s="33" t="s">
        <v>67</v>
      </c>
      <c r="D70" s="39"/>
      <c r="E70" s="48"/>
      <c r="F70" s="48"/>
      <c r="G70" s="36"/>
      <c r="H70" s="37"/>
      <c r="I70" s="94"/>
    </row>
    <row r="71" spans="2:9" s="1" customFormat="1" ht="13.5" x14ac:dyDescent="0.25">
      <c r="B71" s="93"/>
      <c r="C71" s="38" t="s">
        <v>13</v>
      </c>
      <c r="D71" s="39">
        <f>D53*G71</f>
        <v>4.875</v>
      </c>
      <c r="E71" s="48">
        <f>WORKDAY(F69,1)</f>
        <v>42702</v>
      </c>
      <c r="F71" s="48">
        <f>WORKDAY(E71,D71/2)</f>
        <v>42704</v>
      </c>
      <c r="G71" s="36">
        <v>0.05</v>
      </c>
      <c r="H71" s="37"/>
      <c r="I71" s="94"/>
    </row>
    <row r="72" spans="2:9" s="12" customFormat="1" x14ac:dyDescent="0.3">
      <c r="B72" s="95"/>
      <c r="C72" s="41" t="s">
        <v>29</v>
      </c>
      <c r="D72" s="42">
        <v>0</v>
      </c>
      <c r="E72" s="49">
        <f>WORKDAY(F69,1)</f>
        <v>42702</v>
      </c>
      <c r="F72" s="49">
        <f>E72</f>
        <v>42702</v>
      </c>
      <c r="G72" s="44"/>
      <c r="H72" s="45"/>
      <c r="I72" s="96"/>
    </row>
    <row r="73" spans="2:9" s="2" customFormat="1" x14ac:dyDescent="0.3">
      <c r="B73" s="91"/>
      <c r="C73" s="55" t="s">
        <v>8</v>
      </c>
      <c r="D73" s="56">
        <f>SUM(D74:D77)</f>
        <v>21</v>
      </c>
      <c r="E73" s="57">
        <f>MIN(E74:E77)</f>
        <v>42705</v>
      </c>
      <c r="F73" s="57">
        <f>MAX(F74:F77)</f>
        <v>42730</v>
      </c>
      <c r="G73" s="58"/>
      <c r="H73" s="59"/>
      <c r="I73" s="92"/>
    </row>
    <row r="74" spans="2:9" s="1" customFormat="1" ht="13.5" x14ac:dyDescent="0.25">
      <c r="B74" s="93"/>
      <c r="C74" s="50" t="s">
        <v>24</v>
      </c>
      <c r="D74" s="51">
        <v>15</v>
      </c>
      <c r="E74" s="52">
        <f>WORKDAY(F53,1)</f>
        <v>42705</v>
      </c>
      <c r="F74" s="52">
        <f>WORKDAY(E74,D74)</f>
        <v>42726</v>
      </c>
      <c r="G74" s="53"/>
      <c r="H74" s="54"/>
      <c r="I74" s="94"/>
    </row>
    <row r="75" spans="2:9" s="1" customFormat="1" ht="13.5" x14ac:dyDescent="0.25">
      <c r="B75" s="93"/>
      <c r="C75" s="50" t="s">
        <v>16</v>
      </c>
      <c r="D75" s="51">
        <v>5</v>
      </c>
      <c r="E75" s="52">
        <f>E74</f>
        <v>42705</v>
      </c>
      <c r="F75" s="52">
        <f>F74</f>
        <v>42726</v>
      </c>
      <c r="G75" s="53"/>
      <c r="H75" s="54"/>
      <c r="I75" s="94"/>
    </row>
    <row r="76" spans="2:9" s="1" customFormat="1" ht="13.5" x14ac:dyDescent="0.25">
      <c r="B76" s="93"/>
      <c r="C76" s="50" t="s">
        <v>17</v>
      </c>
      <c r="D76" s="51">
        <v>0</v>
      </c>
      <c r="E76" s="52">
        <f>WORKDAY(F75,1)</f>
        <v>42727</v>
      </c>
      <c r="F76" s="52">
        <f>E76</f>
        <v>42727</v>
      </c>
      <c r="G76" s="53"/>
      <c r="H76" s="54"/>
      <c r="I76" s="94"/>
    </row>
    <row r="77" spans="2:9" s="1" customFormat="1" ht="13.5" x14ac:dyDescent="0.25">
      <c r="B77" s="93"/>
      <c r="C77" s="50" t="s">
        <v>18</v>
      </c>
      <c r="D77" s="51">
        <v>1</v>
      </c>
      <c r="E77" s="52">
        <f>WORKDAY(F76,1)</f>
        <v>42730</v>
      </c>
      <c r="F77" s="52">
        <f>E77</f>
        <v>42730</v>
      </c>
      <c r="G77" s="53"/>
      <c r="H77" s="54"/>
      <c r="I77" s="94"/>
    </row>
    <row r="78" spans="2:9" s="1" customFormat="1" ht="14.25" thickBot="1" x14ac:dyDescent="0.3">
      <c r="B78" s="97"/>
      <c r="C78" s="98" t="s">
        <v>19</v>
      </c>
      <c r="D78" s="99"/>
      <c r="E78" s="100"/>
      <c r="F78" s="100"/>
      <c r="G78" s="101"/>
      <c r="H78" s="102"/>
      <c r="I78" s="103"/>
    </row>
    <row r="79" spans="2:9" s="1" customFormat="1" ht="13.5" x14ac:dyDescent="0.25">
      <c r="C79" s="3"/>
      <c r="D79" s="6"/>
      <c r="E79" s="10"/>
      <c r="F79" s="10"/>
      <c r="G79" s="8"/>
      <c r="H79" s="20"/>
      <c r="I79" s="3"/>
    </row>
    <row r="80" spans="2:9" s="1" customFormat="1" ht="13.5" x14ac:dyDescent="0.25">
      <c r="C80" s="3"/>
      <c r="D80" s="6"/>
      <c r="E80" s="10"/>
      <c r="F80" s="10"/>
      <c r="G80" s="8"/>
      <c r="H80" s="20"/>
      <c r="I80" s="3"/>
    </row>
    <row r="81" spans="3:9" s="1" customFormat="1" ht="13.5" x14ac:dyDescent="0.25">
      <c r="C81" s="3"/>
      <c r="D81" s="6"/>
      <c r="E81" s="10"/>
      <c r="F81" s="10"/>
      <c r="G81" s="8"/>
      <c r="H81" s="20"/>
      <c r="I81" s="3"/>
    </row>
    <row r="82" spans="3:9" s="1" customFormat="1" ht="13.5" x14ac:dyDescent="0.25">
      <c r="C82" s="3"/>
      <c r="D82" s="6"/>
      <c r="E82" s="10"/>
      <c r="F82" s="10"/>
      <c r="G82" s="8"/>
      <c r="H82" s="20"/>
      <c r="I82" s="3"/>
    </row>
    <row r="83" spans="3:9" s="1" customFormat="1" ht="13.5" x14ac:dyDescent="0.25">
      <c r="C83" s="3"/>
      <c r="D83" s="6"/>
      <c r="E83" s="10"/>
      <c r="F83" s="10"/>
      <c r="G83" s="8"/>
      <c r="H83" s="20"/>
      <c r="I83" s="3"/>
    </row>
    <row r="84" spans="3:9" s="1" customFormat="1" ht="13.5" x14ac:dyDescent="0.25">
      <c r="C84" s="3"/>
      <c r="D84" s="6"/>
      <c r="E84" s="10"/>
      <c r="F84" s="10"/>
      <c r="G84" s="8"/>
      <c r="H84" s="20"/>
      <c r="I84" s="3"/>
    </row>
    <row r="85" spans="3:9" s="1" customFormat="1" ht="13.5" x14ac:dyDescent="0.25">
      <c r="C85" s="3"/>
      <c r="D85" s="6"/>
      <c r="E85" s="10"/>
      <c r="F85" s="10"/>
      <c r="G85" s="8"/>
      <c r="H85" s="20"/>
      <c r="I85" s="3"/>
    </row>
    <row r="86" spans="3:9" s="1" customFormat="1" ht="13.5" x14ac:dyDescent="0.25">
      <c r="C86" s="3"/>
      <c r="D86" s="6"/>
      <c r="E86" s="10"/>
      <c r="F86" s="10"/>
      <c r="G86" s="8"/>
      <c r="H86" s="20"/>
      <c r="I86" s="3"/>
    </row>
    <row r="87" spans="3:9" s="1" customFormat="1" ht="13.5" x14ac:dyDescent="0.25">
      <c r="C87" s="3"/>
      <c r="D87" s="6"/>
      <c r="E87" s="10"/>
      <c r="F87" s="10"/>
      <c r="G87" s="8"/>
      <c r="H87" s="20"/>
      <c r="I87" s="3"/>
    </row>
    <row r="88" spans="3:9" s="1" customFormat="1" ht="13.5" x14ac:dyDescent="0.25">
      <c r="C88" s="3"/>
      <c r="D88" s="6"/>
      <c r="E88" s="10"/>
      <c r="F88" s="10"/>
      <c r="G88" s="8"/>
      <c r="H88" s="20"/>
      <c r="I88" s="3"/>
    </row>
    <row r="89" spans="3:9" s="1" customFormat="1" ht="13.5" x14ac:dyDescent="0.25">
      <c r="C89" s="3"/>
      <c r="D89" s="6"/>
      <c r="E89" s="10"/>
      <c r="F89" s="10"/>
      <c r="G89" s="8"/>
      <c r="H89" s="20"/>
      <c r="I89" s="3"/>
    </row>
    <row r="90" spans="3:9" s="1" customFormat="1" ht="13.5" x14ac:dyDescent="0.25">
      <c r="C90" s="3"/>
      <c r="D90" s="6"/>
      <c r="E90" s="10"/>
      <c r="F90" s="10"/>
      <c r="G90" s="8"/>
      <c r="H90" s="20"/>
      <c r="I90" s="3"/>
    </row>
    <row r="91" spans="3:9" s="1" customFormat="1" ht="13.5" x14ac:dyDescent="0.25">
      <c r="C91" s="3"/>
      <c r="D91" s="6"/>
      <c r="E91" s="10"/>
      <c r="F91" s="10"/>
      <c r="G91" s="8"/>
      <c r="H91" s="20"/>
      <c r="I91" s="3"/>
    </row>
    <row r="92" spans="3:9" s="1" customFormat="1" ht="13.5" x14ac:dyDescent="0.25">
      <c r="C92" s="3"/>
      <c r="D92" s="6"/>
      <c r="E92" s="10"/>
      <c r="F92" s="10"/>
      <c r="G92" s="8"/>
      <c r="H92" s="20"/>
      <c r="I92" s="3"/>
    </row>
    <row r="93" spans="3:9" s="1" customFormat="1" ht="13.5" x14ac:dyDescent="0.25">
      <c r="C93" s="3"/>
      <c r="D93" s="6"/>
      <c r="E93" s="10"/>
      <c r="F93" s="10"/>
      <c r="G93" s="8"/>
      <c r="H93" s="20"/>
      <c r="I93" s="3"/>
    </row>
    <row r="94" spans="3:9" s="1" customFormat="1" ht="13.5" x14ac:dyDescent="0.25">
      <c r="C94" s="3"/>
      <c r="D94" s="6"/>
      <c r="E94" s="10"/>
      <c r="F94" s="10"/>
      <c r="G94" s="8"/>
      <c r="H94" s="20"/>
      <c r="I94" s="3"/>
    </row>
    <row r="95" spans="3:9" s="1" customFormat="1" ht="13.5" x14ac:dyDescent="0.25">
      <c r="C95" s="3"/>
      <c r="D95" s="6"/>
      <c r="E95" s="10"/>
      <c r="F95" s="10"/>
      <c r="G95" s="8"/>
      <c r="H95" s="20"/>
      <c r="I95" s="3"/>
    </row>
    <row r="96" spans="3:9" s="1" customFormat="1" ht="13.5" x14ac:dyDescent="0.25">
      <c r="C96" s="3"/>
      <c r="D96" s="6"/>
      <c r="E96" s="10"/>
      <c r="F96" s="10"/>
      <c r="G96" s="8"/>
      <c r="H96" s="20"/>
      <c r="I96" s="3"/>
    </row>
    <row r="97" spans="3:9" s="1" customFormat="1" ht="13.5" x14ac:dyDescent="0.25">
      <c r="C97" s="3"/>
      <c r="D97" s="6"/>
      <c r="E97" s="10"/>
      <c r="F97" s="10"/>
      <c r="G97" s="8"/>
      <c r="H97" s="20"/>
      <c r="I97" s="3"/>
    </row>
    <row r="98" spans="3:9" s="1" customFormat="1" ht="13.5" x14ac:dyDescent="0.25">
      <c r="C98" s="3"/>
      <c r="D98" s="6"/>
      <c r="E98" s="10"/>
      <c r="F98" s="10"/>
      <c r="G98" s="8"/>
      <c r="H98" s="20"/>
      <c r="I98" s="3"/>
    </row>
    <row r="99" spans="3:9" s="1" customFormat="1" ht="13.5" x14ac:dyDescent="0.25">
      <c r="C99" s="3"/>
      <c r="D99" s="6"/>
      <c r="E99" s="10"/>
      <c r="F99" s="10"/>
      <c r="G99" s="8"/>
      <c r="H99" s="20"/>
      <c r="I99" s="3"/>
    </row>
    <row r="100" spans="3:9" s="1" customFormat="1" ht="13.5" x14ac:dyDescent="0.25">
      <c r="C100" s="3"/>
      <c r="D100" s="6"/>
      <c r="E100" s="10"/>
      <c r="F100" s="10"/>
      <c r="G100" s="8"/>
      <c r="H100" s="20"/>
      <c r="I100" s="3"/>
    </row>
    <row r="101" spans="3:9" s="1" customFormat="1" ht="13.5" x14ac:dyDescent="0.25">
      <c r="C101" s="3"/>
      <c r="D101" s="6"/>
      <c r="E101" s="10"/>
      <c r="F101" s="10"/>
      <c r="G101" s="8"/>
      <c r="H101" s="20"/>
      <c r="I101" s="3"/>
    </row>
    <row r="102" spans="3:9" s="1" customFormat="1" ht="13.5" x14ac:dyDescent="0.25">
      <c r="C102" s="3"/>
      <c r="D102" s="6"/>
      <c r="E102" s="10"/>
      <c r="F102" s="10"/>
      <c r="G102" s="8"/>
      <c r="H102" s="20"/>
      <c r="I102" s="3"/>
    </row>
    <row r="103" spans="3:9" s="1" customFormat="1" ht="13.5" x14ac:dyDescent="0.25">
      <c r="C103" s="3"/>
      <c r="D103" s="6"/>
      <c r="E103" s="10"/>
      <c r="F103" s="10"/>
      <c r="G103" s="8"/>
      <c r="H103" s="20"/>
      <c r="I103" s="3"/>
    </row>
    <row r="104" spans="3:9" s="1" customFormat="1" ht="13.5" x14ac:dyDescent="0.25">
      <c r="C104" s="3"/>
      <c r="D104" s="6"/>
      <c r="E104" s="10"/>
      <c r="F104" s="10"/>
      <c r="G104" s="8"/>
      <c r="H104" s="20"/>
      <c r="I104" s="3"/>
    </row>
    <row r="105" spans="3:9" s="1" customFormat="1" ht="13.5" x14ac:dyDescent="0.25">
      <c r="C105" s="3"/>
      <c r="D105" s="6"/>
      <c r="E105" s="10"/>
      <c r="F105" s="10"/>
      <c r="G105" s="8"/>
      <c r="H105" s="20"/>
      <c r="I105" s="3"/>
    </row>
    <row r="106" spans="3:9" s="1" customFormat="1" ht="13.5" x14ac:dyDescent="0.25">
      <c r="C106" s="3"/>
      <c r="D106" s="6"/>
      <c r="E106" s="10"/>
      <c r="F106" s="10"/>
      <c r="G106" s="8"/>
      <c r="H106" s="20"/>
      <c r="I106" s="3"/>
    </row>
    <row r="107" spans="3:9" s="1" customFormat="1" ht="13.5" x14ac:dyDescent="0.25">
      <c r="C107" s="3"/>
      <c r="D107" s="6"/>
      <c r="E107" s="10"/>
      <c r="F107" s="10"/>
      <c r="G107" s="8"/>
      <c r="H107" s="20"/>
      <c r="I107" s="3"/>
    </row>
    <row r="108" spans="3:9" s="1" customFormat="1" ht="13.5" x14ac:dyDescent="0.25">
      <c r="C108" s="3"/>
      <c r="D108" s="6"/>
      <c r="E108" s="10"/>
      <c r="F108" s="10"/>
      <c r="G108" s="8"/>
      <c r="H108" s="20"/>
      <c r="I108" s="3"/>
    </row>
    <row r="109" spans="3:9" s="1" customFormat="1" ht="13.5" x14ac:dyDescent="0.25">
      <c r="C109" s="3"/>
      <c r="D109" s="6"/>
      <c r="E109" s="10"/>
      <c r="F109" s="10"/>
      <c r="G109" s="8"/>
      <c r="H109" s="20"/>
      <c r="I109" s="3"/>
    </row>
    <row r="110" spans="3:9" s="1" customFormat="1" ht="13.5" x14ac:dyDescent="0.25">
      <c r="C110" s="3"/>
      <c r="D110" s="6"/>
      <c r="E110" s="10"/>
      <c r="F110" s="10"/>
      <c r="G110" s="8"/>
      <c r="H110" s="20"/>
      <c r="I110" s="3"/>
    </row>
    <row r="111" spans="3:9" s="1" customFormat="1" ht="13.5" x14ac:dyDescent="0.25">
      <c r="C111" s="3"/>
      <c r="D111" s="6"/>
      <c r="E111" s="10"/>
      <c r="F111" s="10"/>
      <c r="G111" s="8"/>
      <c r="H111" s="20"/>
      <c r="I111" s="3"/>
    </row>
    <row r="112" spans="3:9" s="1" customFormat="1" ht="13.5" x14ac:dyDescent="0.25">
      <c r="C112" s="3"/>
      <c r="D112" s="6"/>
      <c r="E112" s="10"/>
      <c r="F112" s="10"/>
      <c r="G112" s="8"/>
      <c r="H112" s="20"/>
      <c r="I112" s="3"/>
    </row>
    <row r="113" spans="3:9" s="1" customFormat="1" ht="13.5" x14ac:dyDescent="0.25">
      <c r="C113" s="3"/>
      <c r="D113" s="6"/>
      <c r="E113" s="10"/>
      <c r="F113" s="10"/>
      <c r="G113" s="8"/>
      <c r="H113" s="20"/>
      <c r="I113" s="3"/>
    </row>
    <row r="114" spans="3:9" s="1" customFormat="1" ht="13.5" x14ac:dyDescent="0.25">
      <c r="C114" s="3"/>
      <c r="D114" s="6"/>
      <c r="E114" s="10"/>
      <c r="F114" s="10"/>
      <c r="G114" s="8"/>
      <c r="H114" s="20"/>
      <c r="I114" s="3"/>
    </row>
    <row r="115" spans="3:9" s="1" customFormat="1" ht="13.5" x14ac:dyDescent="0.25">
      <c r="C115" s="3"/>
      <c r="D115" s="6"/>
      <c r="E115" s="10"/>
      <c r="F115" s="10"/>
      <c r="G115" s="8"/>
      <c r="H115" s="20"/>
      <c r="I115" s="3"/>
    </row>
    <row r="116" spans="3:9" s="1" customFormat="1" ht="13.5" x14ac:dyDescent="0.25">
      <c r="C116" s="3"/>
      <c r="D116" s="6"/>
      <c r="E116" s="10"/>
      <c r="F116" s="10"/>
      <c r="G116" s="8"/>
      <c r="H116" s="20"/>
      <c r="I116" s="3"/>
    </row>
    <row r="117" spans="3:9" s="1" customFormat="1" ht="13.5" x14ac:dyDescent="0.25">
      <c r="C117" s="3"/>
      <c r="D117" s="6"/>
      <c r="E117" s="10"/>
      <c r="F117" s="10"/>
      <c r="G117" s="8"/>
      <c r="H117" s="20"/>
      <c r="I117" s="3"/>
    </row>
    <row r="118" spans="3:9" s="1" customFormat="1" ht="13.5" x14ac:dyDescent="0.25">
      <c r="C118" s="3"/>
      <c r="D118" s="6"/>
      <c r="E118" s="10"/>
      <c r="F118" s="10"/>
      <c r="G118" s="8"/>
      <c r="H118" s="20"/>
      <c r="I118" s="3"/>
    </row>
    <row r="119" spans="3:9" s="1" customFormat="1" ht="13.5" x14ac:dyDescent="0.25">
      <c r="C119" s="3"/>
      <c r="D119" s="6"/>
      <c r="E119" s="10"/>
      <c r="F119" s="10"/>
      <c r="G119" s="8"/>
      <c r="H119" s="20"/>
      <c r="I119" s="3"/>
    </row>
    <row r="120" spans="3:9" s="1" customFormat="1" ht="13.5" x14ac:dyDescent="0.25">
      <c r="C120" s="3"/>
      <c r="D120" s="6"/>
      <c r="E120" s="10"/>
      <c r="F120" s="10"/>
      <c r="G120" s="8"/>
      <c r="H120" s="20"/>
      <c r="I120" s="3"/>
    </row>
    <row r="121" spans="3:9" s="1" customFormat="1" ht="13.5" x14ac:dyDescent="0.25">
      <c r="C121" s="3"/>
      <c r="D121" s="6"/>
      <c r="E121" s="10"/>
      <c r="F121" s="10"/>
      <c r="G121" s="8"/>
      <c r="H121" s="20"/>
      <c r="I121" s="3"/>
    </row>
    <row r="122" spans="3:9" s="1" customFormat="1" ht="13.5" x14ac:dyDescent="0.25">
      <c r="C122" s="3"/>
      <c r="D122" s="6"/>
      <c r="E122" s="10"/>
      <c r="F122" s="10"/>
      <c r="G122" s="8"/>
      <c r="H122" s="20"/>
      <c r="I122" s="3"/>
    </row>
    <row r="123" spans="3:9" s="1" customFormat="1" ht="13.5" x14ac:dyDescent="0.25">
      <c r="C123" s="3"/>
      <c r="D123" s="6"/>
      <c r="E123" s="10"/>
      <c r="F123" s="10"/>
      <c r="G123" s="8"/>
      <c r="H123" s="20"/>
      <c r="I123" s="3"/>
    </row>
    <row r="124" spans="3:9" s="1" customFormat="1" ht="13.5" x14ac:dyDescent="0.25">
      <c r="C124" s="3"/>
      <c r="D124" s="6"/>
      <c r="E124" s="10"/>
      <c r="F124" s="10"/>
      <c r="G124" s="8"/>
      <c r="H124" s="20"/>
      <c r="I124" s="3"/>
    </row>
    <row r="125" spans="3:9" s="1" customFormat="1" ht="13.5" x14ac:dyDescent="0.25">
      <c r="C125" s="3"/>
      <c r="D125" s="6"/>
      <c r="E125" s="10"/>
      <c r="F125" s="10"/>
      <c r="G125" s="8"/>
      <c r="H125" s="20"/>
      <c r="I125" s="3"/>
    </row>
    <row r="126" spans="3:9" s="1" customFormat="1" ht="13.5" x14ac:dyDescent="0.25">
      <c r="C126" s="3"/>
      <c r="D126" s="6"/>
      <c r="E126" s="10"/>
      <c r="F126" s="10"/>
      <c r="G126" s="8"/>
      <c r="H126" s="20"/>
      <c r="I126" s="3"/>
    </row>
    <row r="127" spans="3:9" s="1" customFormat="1" ht="13.5" x14ac:dyDescent="0.25">
      <c r="C127" s="3"/>
      <c r="D127" s="6"/>
      <c r="E127" s="10"/>
      <c r="F127" s="10"/>
      <c r="G127" s="8"/>
      <c r="H127" s="20"/>
      <c r="I127" s="3"/>
    </row>
    <row r="128" spans="3:9" s="1" customFormat="1" ht="13.5" x14ac:dyDescent="0.25">
      <c r="C128" s="3"/>
      <c r="D128" s="6"/>
      <c r="E128" s="10"/>
      <c r="F128" s="10"/>
      <c r="G128" s="8"/>
      <c r="H128" s="20"/>
      <c r="I128" s="3"/>
    </row>
    <row r="129" spans="3:9" s="1" customFormat="1" ht="13.5" x14ac:dyDescent="0.25">
      <c r="C129" s="3"/>
      <c r="D129" s="6"/>
      <c r="E129" s="10"/>
      <c r="F129" s="10"/>
      <c r="G129" s="8"/>
      <c r="H129" s="20"/>
      <c r="I129" s="3"/>
    </row>
    <row r="130" spans="3:9" s="1" customFormat="1" ht="13.5" x14ac:dyDescent="0.25">
      <c r="C130" s="3"/>
      <c r="D130" s="6"/>
      <c r="E130" s="10"/>
      <c r="F130" s="10"/>
      <c r="G130" s="8"/>
      <c r="H130" s="20"/>
      <c r="I130" s="3"/>
    </row>
    <row r="131" spans="3:9" s="1" customFormat="1" ht="13.5" x14ac:dyDescent="0.25">
      <c r="C131" s="3"/>
      <c r="D131" s="6"/>
      <c r="E131" s="10"/>
      <c r="F131" s="10"/>
      <c r="G131" s="8"/>
      <c r="H131" s="20"/>
      <c r="I131" s="3"/>
    </row>
    <row r="132" spans="3:9" s="1" customFormat="1" ht="13.5" x14ac:dyDescent="0.25">
      <c r="C132" s="3"/>
      <c r="D132" s="6"/>
      <c r="E132" s="10"/>
      <c r="F132" s="10"/>
      <c r="G132" s="8"/>
      <c r="H132" s="20"/>
      <c r="I132" s="3"/>
    </row>
    <row r="133" spans="3:9" s="1" customFormat="1" ht="13.5" x14ac:dyDescent="0.25">
      <c r="C133" s="3"/>
      <c r="D133" s="6"/>
      <c r="E133" s="10"/>
      <c r="F133" s="10"/>
      <c r="G133" s="8"/>
      <c r="H133" s="20"/>
      <c r="I133" s="3"/>
    </row>
    <row r="134" spans="3:9" s="1" customFormat="1" ht="13.5" x14ac:dyDescent="0.25">
      <c r="C134" s="3"/>
      <c r="D134" s="6"/>
      <c r="E134" s="10"/>
      <c r="F134" s="10"/>
      <c r="G134" s="8"/>
      <c r="H134" s="20"/>
      <c r="I134" s="3"/>
    </row>
    <row r="135" spans="3:9" s="1" customFormat="1" ht="13.5" x14ac:dyDescent="0.25">
      <c r="C135" s="3"/>
      <c r="D135" s="6"/>
      <c r="E135" s="10"/>
      <c r="F135" s="10"/>
      <c r="G135" s="8"/>
      <c r="H135" s="20"/>
      <c r="I135" s="3"/>
    </row>
    <row r="136" spans="3:9" s="1" customFormat="1" ht="13.5" x14ac:dyDescent="0.25">
      <c r="C136" s="3"/>
      <c r="D136" s="6"/>
      <c r="E136" s="10"/>
      <c r="F136" s="10"/>
      <c r="G136" s="8"/>
      <c r="H136" s="20"/>
      <c r="I136" s="3"/>
    </row>
    <row r="137" spans="3:9" s="1" customFormat="1" ht="13.5" x14ac:dyDescent="0.25">
      <c r="C137" s="3"/>
      <c r="D137" s="6"/>
      <c r="E137" s="10"/>
      <c r="F137" s="10"/>
      <c r="G137" s="8"/>
      <c r="H137" s="20"/>
      <c r="I137" s="3"/>
    </row>
    <row r="138" spans="3:9" s="1" customFormat="1" ht="13.5" x14ac:dyDescent="0.25">
      <c r="C138" s="3"/>
      <c r="D138" s="6"/>
      <c r="E138" s="10"/>
      <c r="F138" s="10"/>
      <c r="G138" s="8"/>
      <c r="H138" s="20"/>
      <c r="I138" s="3"/>
    </row>
    <row r="139" spans="3:9" s="1" customFormat="1" ht="13.5" x14ac:dyDescent="0.25">
      <c r="C139" s="3"/>
      <c r="D139" s="6"/>
      <c r="E139" s="10"/>
      <c r="F139" s="10"/>
      <c r="G139" s="8"/>
      <c r="H139" s="20"/>
      <c r="I139" s="3"/>
    </row>
    <row r="140" spans="3:9" s="1" customFormat="1" ht="13.5" x14ac:dyDescent="0.25">
      <c r="C140" s="3"/>
      <c r="D140" s="6"/>
      <c r="E140" s="10"/>
      <c r="F140" s="10"/>
      <c r="G140" s="8"/>
      <c r="H140" s="20"/>
      <c r="I140" s="3"/>
    </row>
    <row r="141" spans="3:9" s="1" customFormat="1" ht="13.5" x14ac:dyDescent="0.25">
      <c r="C141" s="3"/>
      <c r="D141" s="6"/>
      <c r="E141" s="10"/>
      <c r="F141" s="10"/>
      <c r="G141" s="8"/>
      <c r="H141" s="20"/>
      <c r="I141" s="3"/>
    </row>
    <row r="142" spans="3:9" s="1" customFormat="1" ht="13.5" x14ac:dyDescent="0.25">
      <c r="C142" s="3"/>
      <c r="D142" s="6"/>
      <c r="E142" s="10"/>
      <c r="F142" s="10"/>
      <c r="G142" s="8"/>
      <c r="H142" s="20"/>
      <c r="I142" s="3"/>
    </row>
    <row r="143" spans="3:9" s="1" customFormat="1" ht="13.5" x14ac:dyDescent="0.25">
      <c r="C143" s="3"/>
      <c r="D143" s="6"/>
      <c r="E143" s="10"/>
      <c r="F143" s="10"/>
      <c r="G143" s="8"/>
      <c r="H143" s="20"/>
      <c r="I143" s="3"/>
    </row>
    <row r="144" spans="3:9" s="1" customFormat="1" ht="13.5" x14ac:dyDescent="0.25">
      <c r="C144" s="3"/>
      <c r="D144" s="6"/>
      <c r="E144" s="10"/>
      <c r="F144" s="10"/>
      <c r="G144" s="8"/>
      <c r="H144" s="20"/>
      <c r="I144" s="3"/>
    </row>
    <row r="145" spans="3:9" s="1" customFormat="1" ht="13.5" x14ac:dyDescent="0.25">
      <c r="C145" s="3"/>
      <c r="D145" s="6"/>
      <c r="E145" s="10"/>
      <c r="F145" s="10"/>
      <c r="G145" s="8"/>
      <c r="H145" s="20"/>
      <c r="I145" s="3"/>
    </row>
    <row r="146" spans="3:9" s="1" customFormat="1" ht="13.5" x14ac:dyDescent="0.25">
      <c r="C146" s="3"/>
      <c r="D146" s="6"/>
      <c r="E146" s="10"/>
      <c r="F146" s="10"/>
      <c r="G146" s="8"/>
      <c r="H146" s="20"/>
      <c r="I146" s="3"/>
    </row>
    <row r="147" spans="3:9" s="1" customFormat="1" ht="13.5" x14ac:dyDescent="0.25">
      <c r="C147" s="3"/>
      <c r="D147" s="6"/>
      <c r="E147" s="10"/>
      <c r="F147" s="10"/>
      <c r="G147" s="8"/>
      <c r="H147" s="20"/>
      <c r="I147" s="3"/>
    </row>
    <row r="148" spans="3:9" s="1" customFormat="1" ht="13.5" x14ac:dyDescent="0.25">
      <c r="C148" s="3"/>
      <c r="D148" s="6"/>
      <c r="E148" s="10"/>
      <c r="F148" s="10"/>
      <c r="G148" s="8"/>
      <c r="H148" s="20"/>
      <c r="I148" s="3"/>
    </row>
    <row r="149" spans="3:9" s="1" customFormat="1" ht="13.5" x14ac:dyDescent="0.25">
      <c r="C149" s="3"/>
      <c r="D149" s="6"/>
      <c r="E149" s="10"/>
      <c r="F149" s="10"/>
      <c r="G149" s="8"/>
      <c r="H149" s="20"/>
      <c r="I149" s="3"/>
    </row>
    <row r="150" spans="3:9" s="1" customFormat="1" ht="13.5" x14ac:dyDescent="0.25">
      <c r="C150" s="3"/>
      <c r="D150" s="6"/>
      <c r="E150" s="10"/>
      <c r="F150" s="10"/>
      <c r="G150" s="8"/>
      <c r="H150" s="20"/>
      <c r="I150" s="3"/>
    </row>
    <row r="151" spans="3:9" s="1" customFormat="1" ht="13.5" x14ac:dyDescent="0.25">
      <c r="C151" s="3"/>
      <c r="D151" s="6"/>
      <c r="E151" s="10"/>
      <c r="F151" s="10"/>
      <c r="G151" s="8"/>
      <c r="H151" s="20"/>
      <c r="I151" s="3"/>
    </row>
    <row r="152" spans="3:9" s="1" customFormat="1" ht="13.5" x14ac:dyDescent="0.25">
      <c r="C152" s="3"/>
      <c r="D152" s="6"/>
      <c r="E152" s="10"/>
      <c r="F152" s="10"/>
      <c r="G152" s="8"/>
      <c r="H152" s="20"/>
      <c r="I152" s="3"/>
    </row>
    <row r="153" spans="3:9" s="1" customFormat="1" ht="13.5" x14ac:dyDescent="0.25">
      <c r="C153" s="3"/>
      <c r="D153" s="6"/>
      <c r="E153" s="10"/>
      <c r="F153" s="10"/>
      <c r="G153" s="8"/>
      <c r="H153" s="20"/>
      <c r="I153" s="3"/>
    </row>
    <row r="154" spans="3:9" s="1" customFormat="1" ht="13.5" x14ac:dyDescent="0.25">
      <c r="C154" s="3"/>
      <c r="D154" s="6"/>
      <c r="E154" s="10"/>
      <c r="F154" s="10"/>
      <c r="G154" s="8"/>
      <c r="H154" s="20"/>
      <c r="I154" s="3"/>
    </row>
    <row r="155" spans="3:9" s="1" customFormat="1" ht="13.5" x14ac:dyDescent="0.25">
      <c r="C155" s="3"/>
      <c r="D155" s="6"/>
      <c r="E155" s="10"/>
      <c r="F155" s="10"/>
      <c r="G155" s="8"/>
      <c r="H155" s="20"/>
      <c r="I155" s="3"/>
    </row>
    <row r="156" spans="3:9" s="1" customFormat="1" ht="13.5" x14ac:dyDescent="0.25">
      <c r="C156" s="3"/>
      <c r="D156" s="6"/>
      <c r="E156" s="10"/>
      <c r="F156" s="10"/>
      <c r="G156" s="8"/>
      <c r="H156" s="20"/>
      <c r="I156" s="3"/>
    </row>
    <row r="157" spans="3:9" s="1" customFormat="1" ht="13.5" x14ac:dyDescent="0.25">
      <c r="C157" s="3"/>
      <c r="D157" s="6"/>
      <c r="E157" s="10"/>
      <c r="F157" s="10"/>
      <c r="G157" s="8"/>
      <c r="H157" s="20"/>
      <c r="I157" s="3"/>
    </row>
    <row r="158" spans="3:9" s="1" customFormat="1" ht="13.5" x14ac:dyDescent="0.25">
      <c r="C158" s="3"/>
      <c r="D158" s="6"/>
      <c r="E158" s="10"/>
      <c r="F158" s="10"/>
      <c r="G158" s="8"/>
      <c r="H158" s="20"/>
      <c r="I158" s="3"/>
    </row>
    <row r="159" spans="3:9" s="1" customFormat="1" ht="13.5" x14ac:dyDescent="0.25">
      <c r="C159" s="3"/>
      <c r="D159" s="6"/>
      <c r="E159" s="10"/>
      <c r="F159" s="10"/>
      <c r="G159" s="8"/>
      <c r="H159" s="20"/>
      <c r="I159" s="3"/>
    </row>
    <row r="160" spans="3:9" s="1" customFormat="1" ht="13.5" x14ac:dyDescent="0.25">
      <c r="C160" s="3"/>
      <c r="D160" s="6"/>
      <c r="E160" s="10"/>
      <c r="F160" s="10"/>
      <c r="G160" s="8"/>
      <c r="H160" s="20"/>
      <c r="I160" s="3"/>
    </row>
    <row r="161" spans="3:9" s="1" customFormat="1" ht="13.5" x14ac:dyDescent="0.25">
      <c r="C161" s="3"/>
      <c r="D161" s="6"/>
      <c r="E161" s="10"/>
      <c r="F161" s="10"/>
      <c r="G161" s="8"/>
      <c r="H161" s="20"/>
      <c r="I161" s="3"/>
    </row>
    <row r="162" spans="3:9" s="1" customFormat="1" ht="13.5" x14ac:dyDescent="0.25">
      <c r="C162" s="3"/>
      <c r="D162" s="6"/>
      <c r="E162" s="10"/>
      <c r="F162" s="10"/>
      <c r="G162" s="8"/>
      <c r="H162" s="20"/>
      <c r="I162" s="3"/>
    </row>
    <row r="163" spans="3:9" s="1" customFormat="1" ht="13.5" x14ac:dyDescent="0.25">
      <c r="C163" s="3"/>
      <c r="D163" s="6"/>
      <c r="E163" s="10"/>
      <c r="F163" s="10"/>
      <c r="G163" s="8"/>
      <c r="H163" s="20"/>
      <c r="I163" s="3"/>
    </row>
    <row r="164" spans="3:9" s="1" customFormat="1" ht="13.5" x14ac:dyDescent="0.25">
      <c r="C164" s="3"/>
      <c r="D164" s="6"/>
      <c r="E164" s="10"/>
      <c r="F164" s="10"/>
      <c r="G164" s="8"/>
      <c r="H164" s="20"/>
      <c r="I164" s="3"/>
    </row>
    <row r="165" spans="3:9" s="1" customFormat="1" ht="13.5" x14ac:dyDescent="0.25">
      <c r="C165" s="3"/>
      <c r="D165" s="6"/>
      <c r="E165" s="10"/>
      <c r="F165" s="10"/>
      <c r="G165" s="8"/>
      <c r="H165" s="20"/>
      <c r="I165" s="3"/>
    </row>
    <row r="166" spans="3:9" s="1" customFormat="1" ht="13.5" x14ac:dyDescent="0.25">
      <c r="C166" s="3"/>
      <c r="D166" s="6"/>
      <c r="E166" s="10"/>
      <c r="F166" s="10"/>
      <c r="G166" s="8"/>
      <c r="H166" s="20"/>
      <c r="I166" s="3"/>
    </row>
    <row r="167" spans="3:9" s="1" customFormat="1" ht="13.5" x14ac:dyDescent="0.25">
      <c r="C167" s="3"/>
      <c r="D167" s="6"/>
      <c r="E167" s="10"/>
      <c r="F167" s="10"/>
      <c r="G167" s="8"/>
      <c r="H167" s="20"/>
      <c r="I167" s="3"/>
    </row>
    <row r="168" spans="3:9" s="1" customFormat="1" ht="13.5" x14ac:dyDescent="0.25">
      <c r="C168" s="3"/>
      <c r="D168" s="6"/>
      <c r="E168" s="10"/>
      <c r="F168" s="10"/>
      <c r="G168" s="8"/>
      <c r="H168" s="20"/>
      <c r="I168" s="3"/>
    </row>
    <row r="169" spans="3:9" s="1" customFormat="1" ht="13.5" x14ac:dyDescent="0.25">
      <c r="C169" s="3"/>
      <c r="D169" s="6"/>
      <c r="E169" s="10"/>
      <c r="F169" s="10"/>
      <c r="G169" s="8"/>
      <c r="H169" s="20"/>
      <c r="I169" s="3"/>
    </row>
    <row r="170" spans="3:9" s="1" customFormat="1" ht="13.5" x14ac:dyDescent="0.25">
      <c r="C170" s="3"/>
      <c r="D170" s="6"/>
      <c r="E170" s="10"/>
      <c r="F170" s="10"/>
      <c r="G170" s="8"/>
      <c r="H170" s="20"/>
      <c r="I170" s="3"/>
    </row>
    <row r="171" spans="3:9" s="1" customFormat="1" ht="13.5" x14ac:dyDescent="0.25">
      <c r="C171" s="3"/>
      <c r="D171" s="6"/>
      <c r="E171" s="10"/>
      <c r="F171" s="10"/>
      <c r="G171" s="8"/>
      <c r="H171" s="20"/>
      <c r="I171" s="3"/>
    </row>
    <row r="172" spans="3:9" s="1" customFormat="1" ht="13.5" x14ac:dyDescent="0.25">
      <c r="C172" s="3"/>
      <c r="D172" s="6"/>
      <c r="E172" s="10"/>
      <c r="F172" s="10"/>
      <c r="G172" s="8"/>
      <c r="H172" s="20"/>
      <c r="I172" s="3"/>
    </row>
    <row r="173" spans="3:9" s="1" customFormat="1" ht="13.5" x14ac:dyDescent="0.25">
      <c r="C173" s="3"/>
      <c r="D173" s="6"/>
      <c r="E173" s="10"/>
      <c r="F173" s="10"/>
      <c r="G173" s="8"/>
      <c r="H173" s="20"/>
      <c r="I173" s="3"/>
    </row>
    <row r="174" spans="3:9" s="1" customFormat="1" ht="13.5" x14ac:dyDescent="0.25">
      <c r="C174" s="3"/>
      <c r="D174" s="6"/>
      <c r="E174" s="10"/>
      <c r="F174" s="10"/>
      <c r="G174" s="8"/>
      <c r="H174" s="20"/>
      <c r="I174" s="3"/>
    </row>
    <row r="175" spans="3:9" s="1" customFormat="1" ht="13.5" x14ac:dyDescent="0.25">
      <c r="C175" s="3"/>
      <c r="D175" s="6"/>
      <c r="E175" s="10"/>
      <c r="F175" s="10"/>
      <c r="G175" s="8"/>
      <c r="H175" s="20"/>
      <c r="I175" s="3"/>
    </row>
    <row r="176" spans="3:9" s="1" customFormat="1" ht="13.5" x14ac:dyDescent="0.25">
      <c r="C176" s="3"/>
      <c r="D176" s="6"/>
      <c r="E176" s="10"/>
      <c r="F176" s="10"/>
      <c r="G176" s="8"/>
      <c r="H176" s="20"/>
      <c r="I176" s="3"/>
    </row>
    <row r="177" spans="3:9" s="1" customFormat="1" ht="13.5" x14ac:dyDescent="0.25">
      <c r="C177" s="3"/>
      <c r="D177" s="6"/>
      <c r="E177" s="10"/>
      <c r="F177" s="10"/>
      <c r="G177" s="8"/>
      <c r="H177" s="20"/>
      <c r="I177" s="3"/>
    </row>
    <row r="178" spans="3:9" s="1" customFormat="1" ht="13.5" x14ac:dyDescent="0.25">
      <c r="C178" s="3"/>
      <c r="D178" s="6"/>
      <c r="E178" s="10"/>
      <c r="F178" s="10"/>
      <c r="G178" s="8"/>
      <c r="H178" s="20"/>
      <c r="I178" s="3"/>
    </row>
    <row r="179" spans="3:9" s="1" customFormat="1" ht="13.5" x14ac:dyDescent="0.25">
      <c r="C179" s="3"/>
      <c r="D179" s="6"/>
      <c r="E179" s="10"/>
      <c r="F179" s="10"/>
      <c r="G179" s="8"/>
      <c r="H179" s="20"/>
      <c r="I179" s="3"/>
    </row>
    <row r="180" spans="3:9" s="1" customFormat="1" ht="13.5" x14ac:dyDescent="0.25">
      <c r="C180" s="3"/>
      <c r="D180" s="6"/>
      <c r="E180" s="10"/>
      <c r="F180" s="10"/>
      <c r="G180" s="8"/>
      <c r="H180" s="20"/>
      <c r="I180" s="3"/>
    </row>
    <row r="181" spans="3:9" s="1" customFormat="1" ht="13.5" x14ac:dyDescent="0.25">
      <c r="C181" s="3"/>
      <c r="D181" s="6"/>
      <c r="E181" s="10"/>
      <c r="F181" s="10"/>
      <c r="G181" s="8"/>
      <c r="H181" s="20"/>
      <c r="I181" s="3"/>
    </row>
    <row r="182" spans="3:9" s="1" customFormat="1" ht="13.5" x14ac:dyDescent="0.25">
      <c r="C182" s="3"/>
      <c r="D182" s="6"/>
      <c r="E182" s="10"/>
      <c r="F182" s="10"/>
      <c r="G182" s="8"/>
      <c r="H182" s="20"/>
      <c r="I182" s="3"/>
    </row>
    <row r="183" spans="3:9" s="1" customFormat="1" ht="13.5" x14ac:dyDescent="0.25">
      <c r="C183" s="3"/>
      <c r="D183" s="6"/>
      <c r="E183" s="10"/>
      <c r="F183" s="10"/>
      <c r="G183" s="8"/>
      <c r="H183" s="20"/>
      <c r="I183" s="3"/>
    </row>
    <row r="184" spans="3:9" s="1" customFormat="1" ht="13.5" x14ac:dyDescent="0.25">
      <c r="C184" s="3"/>
      <c r="D184" s="6"/>
      <c r="E184" s="10"/>
      <c r="F184" s="10"/>
      <c r="G184" s="8"/>
      <c r="H184" s="20"/>
      <c r="I184" s="3"/>
    </row>
    <row r="185" spans="3:9" s="1" customFormat="1" ht="13.5" x14ac:dyDescent="0.25">
      <c r="C185" s="3"/>
      <c r="D185" s="6"/>
      <c r="E185" s="10"/>
      <c r="F185" s="10"/>
      <c r="G185" s="8"/>
      <c r="H185" s="20"/>
      <c r="I185" s="3"/>
    </row>
    <row r="186" spans="3:9" s="1" customFormat="1" ht="13.5" x14ac:dyDescent="0.25">
      <c r="C186" s="3"/>
      <c r="D186" s="6"/>
      <c r="E186" s="10"/>
      <c r="F186" s="10"/>
      <c r="G186" s="8"/>
      <c r="H186" s="20"/>
      <c r="I186" s="3"/>
    </row>
    <row r="187" spans="3:9" s="1" customFormat="1" ht="13.5" x14ac:dyDescent="0.25">
      <c r="C187" s="3"/>
      <c r="D187" s="6"/>
      <c r="E187" s="10"/>
      <c r="F187" s="10"/>
      <c r="G187" s="8"/>
      <c r="H187" s="20"/>
      <c r="I187" s="3"/>
    </row>
    <row r="188" spans="3:9" s="1" customFormat="1" ht="13.5" x14ac:dyDescent="0.25">
      <c r="C188" s="3"/>
      <c r="D188" s="6"/>
      <c r="E188" s="10"/>
      <c r="F188" s="10"/>
      <c r="G188" s="8"/>
      <c r="H188" s="20"/>
      <c r="I188" s="3"/>
    </row>
    <row r="189" spans="3:9" s="1" customFormat="1" ht="13.5" x14ac:dyDescent="0.25">
      <c r="C189" s="3"/>
      <c r="D189" s="6"/>
      <c r="E189" s="10"/>
      <c r="F189" s="10"/>
      <c r="G189" s="8"/>
      <c r="H189" s="20"/>
      <c r="I189" s="3"/>
    </row>
    <row r="190" spans="3:9" s="1" customFormat="1" ht="13.5" x14ac:dyDescent="0.25">
      <c r="C190" s="3"/>
      <c r="D190" s="6"/>
      <c r="E190" s="10"/>
      <c r="F190" s="10"/>
      <c r="G190" s="8"/>
      <c r="H190" s="20"/>
      <c r="I190" s="3"/>
    </row>
    <row r="191" spans="3:9" s="1" customFormat="1" ht="13.5" x14ac:dyDescent="0.25">
      <c r="C191" s="3"/>
      <c r="D191" s="6"/>
      <c r="E191" s="10"/>
      <c r="F191" s="10"/>
      <c r="G191" s="8"/>
      <c r="H191" s="20"/>
      <c r="I191" s="3"/>
    </row>
    <row r="192" spans="3:9" s="1" customFormat="1" ht="13.5" x14ac:dyDescent="0.25">
      <c r="C192" s="3"/>
      <c r="D192" s="6"/>
      <c r="E192" s="10"/>
      <c r="F192" s="10"/>
      <c r="G192" s="8"/>
      <c r="H192" s="20"/>
      <c r="I192" s="3"/>
    </row>
    <row r="193" spans="3:9" s="1" customFormat="1" ht="13.5" x14ac:dyDescent="0.25">
      <c r="C193" s="3"/>
      <c r="D193" s="6"/>
      <c r="E193" s="10"/>
      <c r="F193" s="10"/>
      <c r="G193" s="8"/>
      <c r="H193" s="20"/>
      <c r="I193" s="3"/>
    </row>
    <row r="194" spans="3:9" s="1" customFormat="1" ht="13.5" x14ac:dyDescent="0.25">
      <c r="C194" s="3"/>
      <c r="D194" s="6"/>
      <c r="E194" s="10"/>
      <c r="F194" s="10"/>
      <c r="G194" s="8"/>
      <c r="H194" s="20"/>
      <c r="I194" s="3"/>
    </row>
    <row r="195" spans="3:9" s="1" customFormat="1" ht="13.5" x14ac:dyDescent="0.25">
      <c r="C195" s="3"/>
      <c r="D195" s="6"/>
      <c r="E195" s="10"/>
      <c r="F195" s="10"/>
      <c r="G195" s="8"/>
      <c r="H195" s="20"/>
      <c r="I195" s="3"/>
    </row>
    <row r="196" spans="3:9" s="1" customFormat="1" ht="13.5" x14ac:dyDescent="0.25">
      <c r="C196" s="3"/>
      <c r="D196" s="6"/>
      <c r="E196" s="10"/>
      <c r="F196" s="10"/>
      <c r="G196" s="8"/>
      <c r="H196" s="20"/>
      <c r="I196" s="3"/>
    </row>
    <row r="197" spans="3:9" s="1" customFormat="1" ht="13.5" x14ac:dyDescent="0.25">
      <c r="C197" s="3"/>
      <c r="D197" s="6"/>
      <c r="E197" s="10"/>
      <c r="F197" s="10"/>
      <c r="G197" s="8"/>
      <c r="H197" s="20"/>
      <c r="I197" s="3"/>
    </row>
    <row r="198" spans="3:9" s="1" customFormat="1" ht="13.5" x14ac:dyDescent="0.25">
      <c r="C198" s="3"/>
      <c r="D198" s="6"/>
      <c r="E198" s="10"/>
      <c r="F198" s="10"/>
      <c r="G198" s="8"/>
      <c r="H198" s="20"/>
      <c r="I198" s="3"/>
    </row>
    <row r="199" spans="3:9" s="1" customFormat="1" ht="13.5" x14ac:dyDescent="0.25">
      <c r="C199" s="3"/>
      <c r="D199" s="6"/>
      <c r="E199" s="10"/>
      <c r="F199" s="10"/>
      <c r="G199" s="8"/>
      <c r="H199" s="20"/>
      <c r="I199" s="3"/>
    </row>
    <row r="200" spans="3:9" s="1" customFormat="1" ht="13.5" x14ac:dyDescent="0.25">
      <c r="C200" s="3"/>
      <c r="D200" s="6"/>
      <c r="E200" s="10"/>
      <c r="F200" s="10"/>
      <c r="G200" s="8"/>
      <c r="H200" s="20"/>
      <c r="I200" s="3"/>
    </row>
    <row r="201" spans="3:9" s="1" customFormat="1" ht="13.5" x14ac:dyDescent="0.25">
      <c r="C201" s="3"/>
      <c r="D201" s="6"/>
      <c r="E201" s="10"/>
      <c r="F201" s="10"/>
      <c r="G201" s="8"/>
      <c r="H201" s="20"/>
      <c r="I201" s="3"/>
    </row>
    <row r="202" spans="3:9" s="1" customFormat="1" ht="13.5" x14ac:dyDescent="0.25">
      <c r="C202" s="3"/>
      <c r="D202" s="6"/>
      <c r="E202" s="10"/>
      <c r="F202" s="10"/>
      <c r="G202" s="8"/>
      <c r="H202" s="20"/>
      <c r="I202" s="3"/>
    </row>
    <row r="203" spans="3:9" s="1" customFormat="1" ht="13.5" x14ac:dyDescent="0.25">
      <c r="C203" s="3"/>
      <c r="D203" s="6"/>
      <c r="E203" s="10"/>
      <c r="F203" s="10"/>
      <c r="G203" s="8"/>
      <c r="H203" s="20"/>
      <c r="I203" s="3"/>
    </row>
    <row r="204" spans="3:9" s="1" customFormat="1" ht="13.5" x14ac:dyDescent="0.25">
      <c r="C204" s="3"/>
      <c r="D204" s="6"/>
      <c r="E204" s="10"/>
      <c r="F204" s="10"/>
      <c r="G204" s="8"/>
      <c r="H204" s="20"/>
      <c r="I204" s="3"/>
    </row>
    <row r="205" spans="3:9" s="1" customFormat="1" ht="13.5" x14ac:dyDescent="0.25">
      <c r="C205" s="3"/>
      <c r="D205" s="6"/>
      <c r="E205" s="10"/>
      <c r="F205" s="10"/>
      <c r="G205" s="8"/>
      <c r="H205" s="20"/>
      <c r="I205" s="3"/>
    </row>
    <row r="206" spans="3:9" s="1" customFormat="1" ht="13.5" x14ac:dyDescent="0.25">
      <c r="C206" s="3"/>
      <c r="D206" s="6"/>
      <c r="E206" s="10"/>
      <c r="F206" s="10"/>
      <c r="G206" s="8"/>
      <c r="H206" s="20"/>
      <c r="I206" s="3"/>
    </row>
    <row r="207" spans="3:9" s="1" customFormat="1" ht="13.5" x14ac:dyDescent="0.25">
      <c r="C207" s="3"/>
      <c r="D207" s="6"/>
      <c r="E207" s="10"/>
      <c r="F207" s="10"/>
      <c r="G207" s="8"/>
      <c r="H207" s="20"/>
      <c r="I207" s="3"/>
    </row>
    <row r="208" spans="3:9" s="1" customFormat="1" ht="13.5" x14ac:dyDescent="0.25">
      <c r="C208" s="3"/>
      <c r="D208" s="6"/>
      <c r="E208" s="10"/>
      <c r="F208" s="10"/>
      <c r="G208" s="8"/>
      <c r="H208" s="20"/>
      <c r="I208" s="3"/>
    </row>
    <row r="209" spans="3:9" s="1" customFormat="1" ht="13.5" x14ac:dyDescent="0.25">
      <c r="C209" s="3"/>
      <c r="D209" s="6"/>
      <c r="E209" s="10"/>
      <c r="F209" s="10"/>
      <c r="G209" s="8"/>
      <c r="H209" s="20"/>
      <c r="I209" s="3"/>
    </row>
    <row r="210" spans="3:9" s="1" customFormat="1" ht="13.5" x14ac:dyDescent="0.25">
      <c r="C210" s="3"/>
      <c r="D210" s="6"/>
      <c r="E210" s="10"/>
      <c r="F210" s="10"/>
      <c r="G210" s="8"/>
      <c r="H210" s="20"/>
      <c r="I210" s="3"/>
    </row>
    <row r="211" spans="3:9" s="1" customFormat="1" ht="13.5" x14ac:dyDescent="0.25">
      <c r="C211" s="3"/>
      <c r="D211" s="6"/>
      <c r="E211" s="10"/>
      <c r="F211" s="10"/>
      <c r="G211" s="8"/>
      <c r="H211" s="20"/>
      <c r="I211" s="3"/>
    </row>
    <row r="212" spans="3:9" s="1" customFormat="1" ht="13.5" x14ac:dyDescent="0.25">
      <c r="C212" s="3"/>
      <c r="D212" s="6"/>
      <c r="E212" s="10"/>
      <c r="F212" s="10"/>
      <c r="G212" s="8"/>
      <c r="H212" s="20"/>
      <c r="I212" s="3"/>
    </row>
    <row r="213" spans="3:9" s="1" customFormat="1" ht="13.5" x14ac:dyDescent="0.25">
      <c r="C213" s="3"/>
      <c r="D213" s="6"/>
      <c r="E213" s="10"/>
      <c r="F213" s="10"/>
      <c r="G213" s="8"/>
      <c r="H213" s="20"/>
      <c r="I213" s="3"/>
    </row>
    <row r="214" spans="3:9" s="1" customFormat="1" ht="13.5" x14ac:dyDescent="0.25">
      <c r="C214" s="3"/>
      <c r="D214" s="6"/>
      <c r="E214" s="10"/>
      <c r="F214" s="10"/>
      <c r="G214" s="8"/>
      <c r="H214" s="20"/>
      <c r="I214" s="3"/>
    </row>
    <row r="215" spans="3:9" s="1" customFormat="1" ht="13.5" x14ac:dyDescent="0.25">
      <c r="C215" s="3"/>
      <c r="D215" s="6"/>
      <c r="E215" s="10"/>
      <c r="F215" s="10"/>
      <c r="G215" s="8"/>
      <c r="H215" s="20"/>
      <c r="I215" s="3"/>
    </row>
    <row r="216" spans="3:9" s="1" customFormat="1" ht="13.5" x14ac:dyDescent="0.25">
      <c r="C216" s="3"/>
      <c r="D216" s="6"/>
      <c r="E216" s="10"/>
      <c r="F216" s="10"/>
      <c r="G216" s="8"/>
      <c r="H216" s="20"/>
      <c r="I216" s="3"/>
    </row>
    <row r="217" spans="3:9" s="1" customFormat="1" ht="13.5" x14ac:dyDescent="0.25">
      <c r="C217" s="3"/>
      <c r="D217" s="6"/>
      <c r="E217" s="10"/>
      <c r="F217" s="10"/>
      <c r="G217" s="8"/>
      <c r="H217" s="20"/>
      <c r="I217" s="3"/>
    </row>
    <row r="218" spans="3:9" s="1" customFormat="1" ht="13.5" x14ac:dyDescent="0.25">
      <c r="C218" s="3"/>
      <c r="D218" s="6"/>
      <c r="E218" s="10"/>
      <c r="F218" s="10"/>
      <c r="G218" s="8"/>
      <c r="H218" s="20"/>
      <c r="I218" s="3"/>
    </row>
    <row r="219" spans="3:9" s="1" customFormat="1" ht="13.5" x14ac:dyDescent="0.25">
      <c r="C219" s="3"/>
      <c r="D219" s="6"/>
      <c r="E219" s="10"/>
      <c r="F219" s="10"/>
      <c r="G219" s="8"/>
      <c r="H219" s="20"/>
      <c r="I219" s="3"/>
    </row>
    <row r="220" spans="3:9" s="1" customFormat="1" ht="13.5" x14ac:dyDescent="0.25">
      <c r="C220" s="3"/>
      <c r="D220" s="6"/>
      <c r="E220" s="10"/>
      <c r="F220" s="10"/>
      <c r="G220" s="8"/>
      <c r="H220" s="20"/>
      <c r="I220" s="3"/>
    </row>
    <row r="221" spans="3:9" s="1" customFormat="1" ht="13.5" x14ac:dyDescent="0.25">
      <c r="C221" s="3"/>
      <c r="D221" s="6"/>
      <c r="E221" s="10"/>
      <c r="F221" s="10"/>
      <c r="G221" s="8"/>
      <c r="H221" s="20"/>
      <c r="I221" s="3"/>
    </row>
    <row r="222" spans="3:9" s="1" customFormat="1" ht="13.5" x14ac:dyDescent="0.25">
      <c r="C222" s="3"/>
      <c r="D222" s="6"/>
      <c r="E222" s="10"/>
      <c r="F222" s="10"/>
      <c r="G222" s="8"/>
      <c r="H222" s="20"/>
      <c r="I222" s="3"/>
    </row>
    <row r="223" spans="3:9" s="1" customFormat="1" ht="13.5" x14ac:dyDescent="0.25">
      <c r="C223" s="3"/>
      <c r="D223" s="6"/>
      <c r="E223" s="10"/>
      <c r="F223" s="10"/>
      <c r="G223" s="8"/>
      <c r="H223" s="20"/>
      <c r="I223" s="3"/>
    </row>
    <row r="224" spans="3:9" s="1" customFormat="1" ht="13.5" x14ac:dyDescent="0.25">
      <c r="C224" s="3"/>
      <c r="D224" s="6"/>
      <c r="E224" s="10"/>
      <c r="F224" s="10"/>
      <c r="G224" s="8"/>
      <c r="H224" s="20"/>
      <c r="I224" s="3"/>
    </row>
    <row r="225" spans="3:9" s="1" customFormat="1" ht="13.5" x14ac:dyDescent="0.25">
      <c r="C225" s="3"/>
      <c r="D225" s="6"/>
      <c r="E225" s="10"/>
      <c r="F225" s="10"/>
      <c r="G225" s="8"/>
      <c r="H225" s="20"/>
      <c r="I225" s="3"/>
    </row>
    <row r="226" spans="3:9" s="1" customFormat="1" ht="13.5" x14ac:dyDescent="0.25">
      <c r="C226" s="3"/>
      <c r="D226" s="6"/>
      <c r="E226" s="10"/>
      <c r="F226" s="10"/>
      <c r="G226" s="8"/>
      <c r="H226" s="20"/>
      <c r="I226" s="3"/>
    </row>
    <row r="227" spans="3:9" s="1" customFormat="1" ht="13.5" x14ac:dyDescent="0.25">
      <c r="C227" s="3"/>
      <c r="D227" s="6"/>
      <c r="E227" s="10"/>
      <c r="F227" s="10"/>
      <c r="G227" s="8"/>
      <c r="H227" s="20"/>
      <c r="I227" s="3"/>
    </row>
    <row r="228" spans="3:9" s="1" customFormat="1" ht="13.5" x14ac:dyDescent="0.25">
      <c r="C228" s="3"/>
      <c r="D228" s="6"/>
      <c r="E228" s="10"/>
      <c r="F228" s="10"/>
      <c r="G228" s="8"/>
      <c r="H228" s="20"/>
      <c r="I228" s="3"/>
    </row>
    <row r="229" spans="3:9" s="1" customFormat="1" ht="13.5" x14ac:dyDescent="0.25">
      <c r="C229" s="3"/>
      <c r="D229" s="6"/>
      <c r="E229" s="10"/>
      <c r="F229" s="10"/>
      <c r="G229" s="8"/>
      <c r="H229" s="20"/>
      <c r="I229" s="3"/>
    </row>
    <row r="230" spans="3:9" s="1" customFormat="1" ht="13.5" x14ac:dyDescent="0.25">
      <c r="C230" s="3"/>
      <c r="D230" s="6"/>
      <c r="E230" s="10"/>
      <c r="F230" s="10"/>
      <c r="G230" s="8"/>
      <c r="H230" s="20"/>
      <c r="I230" s="3"/>
    </row>
    <row r="231" spans="3:9" s="1" customFormat="1" ht="13.5" x14ac:dyDescent="0.25">
      <c r="C231" s="3"/>
      <c r="D231" s="6"/>
      <c r="E231" s="10"/>
      <c r="F231" s="10"/>
      <c r="G231" s="8"/>
      <c r="H231" s="20"/>
      <c r="I231" s="3"/>
    </row>
    <row r="232" spans="3:9" s="1" customFormat="1" ht="13.5" x14ac:dyDescent="0.25">
      <c r="C232" s="3"/>
      <c r="D232" s="6"/>
      <c r="E232" s="10"/>
      <c r="F232" s="10"/>
      <c r="G232" s="8"/>
      <c r="H232" s="20"/>
      <c r="I232" s="3"/>
    </row>
    <row r="233" spans="3:9" s="1" customFormat="1" ht="13.5" x14ac:dyDescent="0.25">
      <c r="C233" s="3"/>
      <c r="D233" s="6"/>
      <c r="E233" s="10"/>
      <c r="F233" s="10"/>
      <c r="G233" s="8"/>
      <c r="H233" s="20"/>
      <c r="I233" s="3"/>
    </row>
    <row r="234" spans="3:9" s="1" customFormat="1" ht="13.5" x14ac:dyDescent="0.25">
      <c r="C234" s="3"/>
      <c r="D234" s="6"/>
      <c r="E234" s="10"/>
      <c r="F234" s="10"/>
      <c r="G234" s="8"/>
      <c r="H234" s="20"/>
      <c r="I234" s="3"/>
    </row>
    <row r="235" spans="3:9" s="1" customFormat="1" ht="13.5" x14ac:dyDescent="0.25">
      <c r="C235" s="3"/>
      <c r="D235" s="6"/>
      <c r="E235" s="10"/>
      <c r="F235" s="10"/>
      <c r="G235" s="8"/>
      <c r="H235" s="20"/>
      <c r="I235" s="3"/>
    </row>
  </sheetData>
  <pageMargins left="0.7" right="0.7" top="0.75" bottom="0.75" header="0.3" footer="0.3"/>
  <pageSetup orientation="portrait" r:id="rId1"/>
  <ignoredErrors>
    <ignoredError sqref="F15 F32 F25 F66 E6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UIA 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Chauhan</dc:creator>
  <cp:lastModifiedBy>Amit Chandel</cp:lastModifiedBy>
  <dcterms:created xsi:type="dcterms:W3CDTF">2016-07-28T06:48:00Z</dcterms:created>
  <dcterms:modified xsi:type="dcterms:W3CDTF">2016-08-02T11:43:30Z</dcterms:modified>
</cp:coreProperties>
</file>