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HAVIOURABILITY" sheetId="1" r:id="rId4"/>
    <sheet state="visible" name="Risultati" sheetId="2" r:id="rId5"/>
    <sheet state="visible" name="Medie" sheetId="3" r:id="rId6"/>
    <sheet state="visible" name="Quest.Utente1" sheetId="4" r:id="rId7"/>
    <sheet state="visible" name="Quest.Utente2" sheetId="5" r:id="rId8"/>
    <sheet state="visible" name="Quest.Utente3" sheetId="6" r:id="rId9"/>
  </sheets>
  <definedNames/>
  <calcPr/>
  <extLst>
    <ext uri="GoogleSheetsCustomDataVersion1">
      <go:sheetsCustomData xmlns:go="http://customooxmlschemas.google.com/" r:id="rId10" roundtripDataSignature="AMtx7mh1xUSeVE8Q+QG9c+nROnRkfhgiMQ=="/>
    </ext>
  </extLst>
</workbook>
</file>

<file path=xl/sharedStrings.xml><?xml version="1.0" encoding="utf-8"?>
<sst xmlns="http://schemas.openxmlformats.org/spreadsheetml/2006/main" count="346" uniqueCount="92">
  <si>
    <t>Decision Making</t>
  </si>
  <si>
    <t xml:space="preserve">Self-Management </t>
  </si>
  <si>
    <t xml:space="preserve">Communication </t>
  </si>
  <si>
    <t>Engagement</t>
  </si>
  <si>
    <t>T1 &lt;Analisi del rischio di un dp su un sito web&gt;</t>
  </si>
  <si>
    <t xml:space="preserve"> </t>
  </si>
  <si>
    <t>PC</t>
  </si>
  <si>
    <t>MOT</t>
  </si>
  <si>
    <t>T2 &lt;Segnalazione rischio dp su un sito web&gt;</t>
  </si>
  <si>
    <t>K&amp;S</t>
  </si>
  <si>
    <t>SE</t>
  </si>
  <si>
    <t>T3 &lt;Condivisione risultati&gt;</t>
  </si>
  <si>
    <t>T4 &lt;Ricordare siti recenti contenenti dp&gt;</t>
  </si>
  <si>
    <t>T5 &lt;Elenco dp&gt;</t>
  </si>
  <si>
    <t>T6 &lt;Discutere dei dp&gt;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</si>
  <si>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</si>
  <si>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</si>
  <si>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</si>
  <si>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</si>
  <si>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</si>
  <si>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</si>
  <si>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</si>
  <si>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</si>
  <si>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</si>
  <si>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</si>
  <si>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</si>
  <si>
    <t>Scarso</t>
  </si>
  <si>
    <t>Sufficiente</t>
  </si>
  <si>
    <t>Buono</t>
  </si>
  <si>
    <t>Molto Buono</t>
  </si>
  <si>
    <t>Eccellente</t>
  </si>
  <si>
    <t>Valore</t>
  </si>
  <si>
    <t>Personal Control</t>
  </si>
  <si>
    <t>T1_PC1</t>
  </si>
  <si>
    <t>T1_PC2</t>
  </si>
  <si>
    <t>Motivation</t>
  </si>
  <si>
    <t>T1_MOT1</t>
  </si>
  <si>
    <t>T1_MOT2</t>
  </si>
  <si>
    <t>Self Efficacy</t>
  </si>
  <si>
    <t>T2_SE1</t>
  </si>
  <si>
    <t>T2_SE2</t>
  </si>
  <si>
    <t>T2_SE3</t>
  </si>
  <si>
    <t>Knowledge&amp;Skills</t>
  </si>
  <si>
    <t>T2_KS1</t>
  </si>
  <si>
    <t>T2_KS2</t>
  </si>
  <si>
    <t>T2_KS3</t>
  </si>
  <si>
    <t>T2_MOT1</t>
  </si>
  <si>
    <t>T2_MOT2</t>
  </si>
  <si>
    <t>T3_MOT1</t>
  </si>
  <si>
    <t>T3_MOT2</t>
  </si>
  <si>
    <t>T4_SE1</t>
  </si>
  <si>
    <t>T4_SE2</t>
  </si>
  <si>
    <t>T4_SE3</t>
  </si>
  <si>
    <t>T4_MOT1</t>
  </si>
  <si>
    <t>T5_MOT1</t>
  </si>
  <si>
    <t>Self Efficiency</t>
  </si>
  <si>
    <t>T6_SE1</t>
  </si>
  <si>
    <t>T6_SE2</t>
  </si>
  <si>
    <t>T6_SE3</t>
  </si>
  <si>
    <t>T6_KS1</t>
  </si>
  <si>
    <t>T6_KS2</t>
  </si>
  <si>
    <t>T6_KS3</t>
  </si>
  <si>
    <t>T6_MOT1</t>
  </si>
  <si>
    <t>Come valuti il tuo livello di disinvoltura nel segnalare la presenza di un DP in un sito web?</t>
  </si>
  <si>
    <t>X</t>
  </si>
  <si>
    <t>Come valuti la tua capacità di riuscire a segnalare la presenza di un dark pattern in  un sito web?</t>
  </si>
  <si>
    <t>Come valuti il livello di supporto che ricevi da strumenti  informatici per riuscire a segnalare un DP in un sito web?</t>
  </si>
  <si>
    <t>Come valuti il tuo livello di disinvoltura nel riuscire a ricordare su quali siti hai trovato un DP?</t>
  </si>
  <si>
    <t>Come valuti la tua capacità di ricordare quali siti contengono dark pattern?</t>
  </si>
  <si>
    <t>Come valuti il livello di supporto che ricevi da strumenti  informatici per ricordare i siti che contengono dark pattern?</t>
  </si>
  <si>
    <t>Come valuti il tuo livello di disinvoltura nel discutere con altri utenti dell'argomento dark pattern?</t>
  </si>
  <si>
    <t>Come valuti la tua capacità di riuscire a discutere sui DP con altre persone?</t>
  </si>
  <si>
    <t>Come valuti il livello di supporto che ricevi da strumenti  informatici nel discutere della tematica dei dark pattern con altre persone?</t>
  </si>
  <si>
    <t>Che livello di conoscenza hai relativamente ai DP, saresti ingrado di segnalarne uno?</t>
  </si>
  <si>
    <t>Come valuti la tua competenza in relazione al riuscire a segnalare un DP?</t>
  </si>
  <si>
    <t>Come valuti la tua comprensione relativa ai DP? Di conseguenza saresti ingrado di sagnalarne una?</t>
  </si>
  <si>
    <t>Che livello di conoscenza hai in relazione ai DP? Saresti ingrado di discuterne con qualcun'altro?</t>
  </si>
  <si>
    <t>Come valuti la tua competenza in relazione ai DP per poterne discutere con altre persone?</t>
  </si>
  <si>
    <t>Come valuti la tua comprensione dei DP per poterne discutere con altre persone?</t>
  </si>
  <si>
    <t>Come giudichi la tua abilità di gestire situazioni inattese che possono verificarsi a seguito della valutazione del rischio di un dark pattern in un sito web (es: errori, risultato non chiaro...)</t>
  </si>
  <si>
    <t>Pensi di avere il controllo sulla valutazione del rischio derivante da un dark pattern?</t>
  </si>
  <si>
    <t>x</t>
  </si>
  <si>
    <t>Quanto è facile per te analizzare la presenza di un dark pattern in un sito web?</t>
  </si>
  <si>
    <t>Quanto è facile per te recuperare da un errore commesso durante l'analisi della presenza di un dark pattern in un sito web?</t>
  </si>
  <si>
    <t>Quanto è facile per te segnalare la presenza di un dark pattern in un sito web?</t>
  </si>
  <si>
    <t>Quanto è facile per te recuperare da un errore commesso durante la segnalazione della presenza di un dark pattern in un sito web?</t>
  </si>
  <si>
    <t>Quanto è facile per te condividere la presenza di un dark pattern in un sito web?</t>
  </si>
  <si>
    <t>Quanto è facile per te recuperare da un errore commesso durante la condivisione della presenza di un dark pattern in un sito web?</t>
  </si>
  <si>
    <t>Quanto è facile per te ricordare quale sito web contiene un dark pattern?</t>
  </si>
  <si>
    <t>Quanto è facile per te consultare un elenco di dark pattern con la relativa spiegazione?</t>
  </si>
  <si>
    <t>Quanto è facile per te discutere dei dark pattern?</t>
  </si>
  <si>
    <t>Segnare la risposta con una X maiuscola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</si>
</sst>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2.0"/>
      <color theme="1"/>
      <name val="Calibri"/>
      <scheme val="minor"/>
    </font>
    <font>
      <sz val="12.0"/>
      <color theme="1"/>
      <name val="Inter"/>
    </font>
    <font>
      <b/>
      <sz val="16.0"/>
      <color rgb="FF003366"/>
      <name val="Inter"/>
    </font>
    <font>
      <color theme="1"/>
      <name val="Inter"/>
    </font>
    <font>
      <i/>
      <sz val="12.0"/>
      <color theme="1"/>
      <name val="Inter"/>
    </font>
    <font>
      <b/>
      <i/>
      <sz val="16.0"/>
      <color rgb="FF000000"/>
      <name val="Inter"/>
    </font>
    <font>
      <sz val="16.0"/>
      <color rgb="FF000000"/>
      <name val="Inter"/>
    </font>
    <font>
      <sz val="16.0"/>
      <color rgb="FF003366"/>
      <name val="Inter"/>
    </font>
    <font>
      <b/>
      <sz val="12.0"/>
      <color theme="1"/>
      <name val="Inter"/>
    </font>
    <font>
      <sz val="12.0"/>
      <color rgb="FF000000"/>
      <name val="Inter"/>
    </font>
    <font>
      <b/>
      <sz val="12.0"/>
      <color rgb="FF000000"/>
      <name val="Inter"/>
    </font>
    <font>
      <sz val="14.0"/>
      <color theme="1"/>
      <name val="Inter"/>
    </font>
  </fonts>
  <fills count="8">
    <fill>
      <patternFill patternType="none"/>
    </fill>
    <fill>
      <patternFill patternType="lightGray"/>
    </fill>
    <fill>
      <patternFill patternType="solid">
        <fgColor rgb="FFCBDEDE"/>
        <bgColor rgb="FFCBDEDE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7EFEF"/>
        <bgColor rgb="FFE7EFEF"/>
      </patternFill>
    </fill>
  </fills>
  <borders count="5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/>
      <bottom/>
    </border>
    <border>
      <left/>
      <right/>
      <top/>
      <bottom/>
    </border>
    <border>
      <left style="medium">
        <color rgb="FFFFFFFF"/>
      </left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horizontal="center" readingOrder="1" shrinkToFit="0" vertical="center" wrapText="1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Font="1"/>
    <xf borderId="1" fillId="3" fontId="5" numFmtId="0" xfId="0" applyAlignment="1" applyBorder="1" applyFill="1" applyFont="1">
      <alignment horizontal="center" readingOrder="1" shrinkToFit="0" vertical="center" wrapText="1"/>
    </xf>
    <xf borderId="1" fillId="4" fontId="6" numFmtId="0" xfId="0" applyAlignment="1" applyBorder="1" applyFill="1" applyFont="1">
      <alignment horizontal="left" readingOrder="1" shrinkToFit="0" vertical="center" wrapText="1"/>
    </xf>
    <xf borderId="1" fillId="4" fontId="6" numFmtId="164" xfId="0" applyAlignment="1" applyBorder="1" applyFont="1" applyNumberFormat="1">
      <alignment horizontal="left" readingOrder="1" shrinkToFit="0" vertical="center" wrapText="1"/>
    </xf>
    <xf borderId="1" fillId="3" fontId="6" numFmtId="0" xfId="0" applyAlignment="1" applyBorder="1" applyFont="1">
      <alignment horizontal="left" readingOrder="1" shrinkToFit="0" vertical="center" wrapText="1"/>
    </xf>
    <xf borderId="1" fillId="3" fontId="6" numFmtId="164" xfId="0" applyAlignment="1" applyBorder="1" applyFont="1" applyNumberFormat="1">
      <alignment horizontal="left" readingOrder="1" shrinkToFit="0" vertical="center" wrapText="1"/>
    </xf>
    <xf borderId="1" fillId="2" fontId="7" numFmtId="0" xfId="0" applyAlignment="1" applyBorder="1" applyFont="1">
      <alignment horizontal="center" readingOrder="1" shrinkToFit="0" vertical="center" wrapText="1"/>
    </xf>
    <xf borderId="2" fillId="2" fontId="7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shrinkToFit="0" wrapText="1"/>
    </xf>
    <xf borderId="0" fillId="0" fontId="8" numFmtId="164" xfId="0" applyFont="1" applyNumberFormat="1"/>
    <xf borderId="1" fillId="2" fontId="7" numFmtId="164" xfId="0" applyAlignment="1" applyBorder="1" applyFont="1" applyNumberFormat="1">
      <alignment horizontal="right" readingOrder="1" shrinkToFit="0" vertical="center" wrapText="1"/>
    </xf>
    <xf borderId="3" fillId="2" fontId="7" numFmtId="0" xfId="0" applyAlignment="1" applyBorder="1" applyFont="1">
      <alignment horizontal="center" readingOrder="1" shrinkToFit="0" vertical="center" wrapText="1"/>
    </xf>
    <xf borderId="0" fillId="0" fontId="1" numFmtId="0" xfId="0" applyAlignment="1" applyFont="1">
      <alignment readingOrder="0" shrinkToFit="0" wrapText="1"/>
    </xf>
    <xf borderId="0" fillId="0" fontId="8" numFmtId="0" xfId="0" applyFont="1"/>
    <xf borderId="0" fillId="0" fontId="1" numFmtId="164" xfId="0" applyAlignment="1" applyFont="1" applyNumberFormat="1">
      <alignment shrinkToFit="0" wrapText="1"/>
    </xf>
    <xf borderId="1" fillId="2" fontId="7" numFmtId="0" xfId="0" applyAlignment="1" applyBorder="1" applyFont="1">
      <alignment horizontal="center" readingOrder="1" shrinkToFit="0" vertical="center" wrapText="1"/>
    </xf>
    <xf borderId="0" fillId="5" fontId="9" numFmtId="0" xfId="0" applyAlignment="1" applyFill="1" applyFont="1">
      <alignment horizontal="left" shrinkToFit="0" wrapText="1"/>
    </xf>
    <xf borderId="0" fillId="2" fontId="7" numFmtId="0" xfId="0" applyAlignment="1" applyFont="1">
      <alignment horizontal="center" readingOrder="1" shrinkToFit="0" vertical="center" wrapText="1"/>
    </xf>
    <xf borderId="3" fillId="2" fontId="7" numFmtId="0" xfId="0" applyAlignment="1" applyBorder="1" applyFont="1">
      <alignment horizontal="center" readingOrder="1" shrinkToFit="0" vertical="center" wrapText="1"/>
    </xf>
    <xf borderId="0" fillId="5" fontId="10" numFmtId="164" xfId="0" applyFont="1" applyNumberFormat="1"/>
    <xf borderId="0" fillId="5" fontId="9" numFmtId="0" xfId="0" applyAlignment="1" applyFont="1">
      <alignment horizontal="left" shrinkToFit="0" wrapText="1"/>
    </xf>
    <xf borderId="0" fillId="0" fontId="1" numFmtId="0" xfId="0" applyAlignment="1" applyFont="1">
      <alignment horizontal="left"/>
    </xf>
    <xf borderId="4" fillId="2" fontId="7" numFmtId="0" xfId="0" applyAlignment="1" applyBorder="1" applyFont="1">
      <alignment horizontal="center" readingOrder="1" shrinkToFit="0" vertical="center" wrapText="1"/>
    </xf>
    <xf borderId="0" fillId="6" fontId="7" numFmtId="0" xfId="0" applyAlignment="1" applyFill="1" applyFont="1">
      <alignment horizontal="center" readingOrder="1" shrinkToFit="0" vertical="center" wrapText="1"/>
    </xf>
    <xf borderId="0" fillId="0" fontId="11" numFmtId="0" xfId="0" applyAlignment="1" applyFont="1">
      <alignment horizontal="center" readingOrder="0"/>
    </xf>
    <xf borderId="0" fillId="0" fontId="11" numFmtId="0" xfId="0" applyAlignment="1" applyFont="1">
      <alignment horizontal="center"/>
    </xf>
    <xf borderId="1" fillId="7" fontId="7" numFmtId="0" xfId="0" applyAlignment="1" applyBorder="1" applyFill="1" applyFont="1">
      <alignment horizontal="center" readingOrder="1" shrinkToFit="0" vertical="center" wrapText="1"/>
    </xf>
    <xf borderId="1" fillId="7" fontId="7" numFmtId="0" xfId="0" applyAlignment="1" applyBorder="1" applyFont="1">
      <alignment horizontal="center" readingOrder="1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6" width="22.0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3" t="s">
        <v>4</v>
      </c>
      <c r="B2" s="4" t="s">
        <v>5</v>
      </c>
      <c r="C2" s="4" t="s">
        <v>6</v>
      </c>
      <c r="D2" s="5"/>
      <c r="E2" s="5" t="s">
        <v>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8</v>
      </c>
      <c r="B3" s="4" t="s">
        <v>9</v>
      </c>
      <c r="C3" s="4" t="s">
        <v>10</v>
      </c>
      <c r="D3" s="5"/>
      <c r="E3" s="4" t="s">
        <v>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11</v>
      </c>
      <c r="B4" s="5" t="s">
        <v>5</v>
      </c>
      <c r="C4" s="4"/>
      <c r="D4" s="5"/>
      <c r="E4" s="4" t="s">
        <v>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3" t="s">
        <v>12</v>
      </c>
      <c r="B5" s="4"/>
      <c r="C5" s="4" t="s">
        <v>10</v>
      </c>
      <c r="D5" s="5"/>
      <c r="E5" s="4" t="s">
        <v>7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3" t="s">
        <v>13</v>
      </c>
      <c r="B6" s="5" t="s">
        <v>5</v>
      </c>
      <c r="C6" s="4"/>
      <c r="D6" s="4"/>
      <c r="E6" s="3" t="s">
        <v>7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3" t="s">
        <v>14</v>
      </c>
      <c r="B7" s="5" t="s">
        <v>9</v>
      </c>
      <c r="C7" s="4" t="s">
        <v>10</v>
      </c>
      <c r="D7" s="3" t="s">
        <v>9</v>
      </c>
      <c r="E7" s="4" t="s">
        <v>7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3" width="12.11"/>
    <col customWidth="1" min="4" max="4" width="9.11"/>
    <col customWidth="1" min="5" max="5" width="12.11"/>
    <col customWidth="1" min="6" max="26" width="8.56"/>
  </cols>
  <sheetData>
    <row r="1" ht="15.75" customHeight="1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</row>
    <row r="2" ht="15.75" customHeight="1">
      <c r="A2" s="7" t="s">
        <v>20</v>
      </c>
      <c r="B2" s="8"/>
      <c r="C2" s="8"/>
      <c r="D2" s="8">
        <f>AVERAGE(Medie!H3:H4)</f>
        <v>2.25</v>
      </c>
      <c r="E2" s="8">
        <f>AVERAGE(Medie!H7:H8)</f>
        <v>2.666666667</v>
      </c>
    </row>
    <row r="3" ht="15.75" customHeight="1">
      <c r="A3" s="9" t="s">
        <v>21</v>
      </c>
      <c r="B3" s="10">
        <f>AVERAGE(Medie!H11,Medie!H13)</f>
        <v>2.333333333</v>
      </c>
      <c r="C3" s="10">
        <f>AVERAGE(Medie!H16,Medie!H18)</f>
        <v>2.666666667</v>
      </c>
      <c r="D3" s="10"/>
      <c r="E3" s="10">
        <f>AVERAGE(Medie!H21,Medie!H22)</f>
        <v>3.166666667</v>
      </c>
    </row>
    <row r="4" ht="15.75" customHeight="1">
      <c r="A4" s="7" t="s">
        <v>22</v>
      </c>
      <c r="B4" s="8"/>
      <c r="C4" s="8"/>
      <c r="D4" s="8"/>
      <c r="E4" s="8">
        <f>AVERAGE(Medie!H25,Medie!H26)</f>
        <v>3</v>
      </c>
    </row>
    <row r="5" ht="15.75" customHeight="1">
      <c r="A5" s="9" t="s">
        <v>23</v>
      </c>
      <c r="B5" s="10">
        <f>AVERAGE(Medie!H29,Medie!H29:H31)</f>
        <v>1.833333333</v>
      </c>
      <c r="C5" s="10"/>
      <c r="D5" s="10"/>
      <c r="E5" s="10">
        <f>AVERAGE(Medie!H34)</f>
        <v>2</v>
      </c>
    </row>
    <row r="6" ht="15.75" customHeight="1">
      <c r="A6" s="7" t="s">
        <v>24</v>
      </c>
      <c r="B6" s="8"/>
      <c r="C6" s="8"/>
      <c r="D6" s="8"/>
      <c r="E6" s="8">
        <f>Medie!H38</f>
        <v>3</v>
      </c>
    </row>
    <row r="7" ht="15.75" customHeight="1">
      <c r="A7" s="9" t="s">
        <v>25</v>
      </c>
      <c r="B7" s="10">
        <f>AVERAGE(Medie!H38:H42)</f>
        <v>2.833333333</v>
      </c>
      <c r="C7" s="10">
        <f>AVERAGE(Medie!H45:H47)</f>
        <v>2.333333333</v>
      </c>
      <c r="D7" s="10"/>
      <c r="E7" s="10">
        <f>AVERAGE(Medie!H50)</f>
        <v>3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E7">
    <cfRule type="cellIs" dxfId="0" priority="1" operator="lessThan">
      <formula>3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4.67"/>
    <col customWidth="1" min="5" max="6" width="8.56"/>
    <col customWidth="1" min="7" max="7" width="13.89"/>
    <col customWidth="1" min="8" max="8" width="14.67"/>
    <col customWidth="1" min="9" max="9" width="20.67"/>
    <col customWidth="1" min="10" max="26" width="8.56"/>
  </cols>
  <sheetData>
    <row r="1" ht="15.75" customHeight="1">
      <c r="A1" s="5"/>
      <c r="B1" s="11"/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2" t="s">
        <v>31</v>
      </c>
      <c r="I1" s="12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5"/>
      <c r="B2" s="11" t="s">
        <v>32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1" t="s">
        <v>33</v>
      </c>
      <c r="B3" s="13" t="str">
        <f>Quest.Utente1!B19</f>
        <v>Come giudichi la tua abilità di gestire situazioni inattese che possono verificarsi a seguito della valutazione del rischio di un dark pattern in un sito web (es: errori, risultato non chiaro...)</v>
      </c>
      <c r="C3" s="5"/>
      <c r="D3" s="5"/>
      <c r="E3" s="5"/>
      <c r="F3" s="5"/>
      <c r="G3" s="5"/>
      <c r="H3" s="14">
        <f>AVERAGE(Quest.Utente1!H19,Quest.Utente2!H9,Quest.Utente3!H19,)</f>
        <v>2.25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1" t="s">
        <v>34</v>
      </c>
      <c r="B4" s="13" t="str">
        <f>Quest.Utente1!B20</f>
        <v>Pensi di avere il controllo sulla valutazione del rischio derivante da un dark pattern?</v>
      </c>
      <c r="C4" s="5"/>
      <c r="D4" s="5"/>
      <c r="E4" s="5"/>
      <c r="F4" s="5"/>
      <c r="G4" s="5"/>
      <c r="H4" s="14">
        <f>AVERAGE(Quest.Utente1!H20,Quest.Utente2!H10,Quest.Utente3!H20,)</f>
        <v>2.25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5"/>
      <c r="B5" s="5"/>
      <c r="C5" s="5"/>
      <c r="D5" s="5"/>
      <c r="E5" s="5"/>
      <c r="F5" s="5"/>
      <c r="G5" s="5"/>
      <c r="H5" s="15">
        <f>AVERAGE(H3,H4)</f>
        <v>2.25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5"/>
      <c r="B6" s="16" t="s">
        <v>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11" t="s">
        <v>36</v>
      </c>
      <c r="B7" s="13" t="str">
        <f>Quest.Utente1!B22</f>
        <v>Quanto è facile per te analizzare la presenza di un dark pattern in un sito web?</v>
      </c>
      <c r="C7" s="5"/>
      <c r="D7" s="5"/>
      <c r="E7" s="5"/>
      <c r="F7" s="5"/>
      <c r="G7" s="5"/>
      <c r="H7" s="14">
        <f>AVERAGE(Quest.Utente1!H22,Quest.Utente2!H22,Quest.Utente3!H22)</f>
        <v>2.666666667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1" t="s">
        <v>37</v>
      </c>
      <c r="B8" s="13" t="str">
        <f>Quest.Utente1!B23</f>
        <v>Quanto è facile per te recuperare da un errore commesso durante l'analisi della presenza di un dark pattern in un sito web?</v>
      </c>
      <c r="C8" s="5"/>
      <c r="D8" s="5"/>
      <c r="E8" s="5"/>
      <c r="F8" s="5"/>
      <c r="G8" s="5"/>
      <c r="H8" s="14">
        <f>AVERAGE(Quest.Utente1!H23,Quest.Utente2!H23,Quest.Utente3!H23)</f>
        <v>2.666666667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5"/>
      <c r="B9" s="5"/>
      <c r="C9" s="5"/>
      <c r="D9" s="5"/>
      <c r="E9" s="5"/>
      <c r="F9" s="5"/>
      <c r="G9" s="5"/>
      <c r="H9" s="15">
        <f>AVERAGE(H7,H8)</f>
        <v>2.666666667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5"/>
      <c r="B10" s="16" t="s">
        <v>38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11" t="s">
        <v>39</v>
      </c>
      <c r="B11" s="17" t="str">
        <f>Quest.Utente1!B2</f>
        <v>Come valuti il tuo livello di disinvoltura nel segnalare la presenza di un DP in un sito web?</v>
      </c>
      <c r="C11" s="5"/>
      <c r="D11" s="5"/>
      <c r="E11" s="5"/>
      <c r="F11" s="5"/>
      <c r="G11" s="5"/>
      <c r="H11" s="14">
        <f>AVERAGE(Quest.Utente1!H2,Quest.Utente2!H2,Quest.Utente3!H2)</f>
        <v>2.666666667</v>
      </c>
      <c r="I11" s="1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3.0" customHeight="1">
      <c r="A12" s="11" t="s">
        <v>40</v>
      </c>
      <c r="B12" s="17" t="str">
        <f>Quest.Utente1!B3</f>
        <v>Come valuti la tua capacità di riuscire a segnalare la presenza di un dark pattern in  un sito web?</v>
      </c>
      <c r="C12" s="5"/>
      <c r="D12" s="5"/>
      <c r="E12" s="5"/>
      <c r="F12" s="5"/>
      <c r="G12" s="5"/>
      <c r="H12" s="14">
        <f>AVERAGE(Quest.Utente1!H3,Quest.Utente2!H3,Quest.Utente3!H3)</f>
        <v>2.666666667</v>
      </c>
      <c r="I12" s="1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0.0" customHeight="1">
      <c r="A13" s="11" t="s">
        <v>41</v>
      </c>
      <c r="B13" s="17" t="str">
        <f>Quest.Utente1!B4</f>
        <v>Come valuti il livello di supporto che ricevi da strumenti  informatici per riuscire a segnalare un DP in un sito web?</v>
      </c>
      <c r="C13" s="5"/>
      <c r="D13" s="5"/>
      <c r="E13" s="5"/>
      <c r="F13" s="5"/>
      <c r="G13" s="5"/>
      <c r="H13" s="14">
        <f>AVERAGE(Quest.Utente1!H4,Quest.Utente2!H4,Quest.Utente3!H4)</f>
        <v>2</v>
      </c>
      <c r="I13" s="1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5"/>
      <c r="B14" s="13"/>
      <c r="C14" s="5"/>
      <c r="D14" s="5"/>
      <c r="E14" s="5"/>
      <c r="F14" s="5"/>
      <c r="G14" s="5"/>
      <c r="H14" s="15">
        <f>AVERAGE(H11,H13)</f>
        <v>2.333333333</v>
      </c>
      <c r="I14" s="1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5"/>
      <c r="B15" s="11" t="s">
        <v>42</v>
      </c>
      <c r="C15" s="5"/>
      <c r="D15" s="5"/>
      <c r="E15" s="5"/>
      <c r="F15" s="5"/>
      <c r="G15" s="5"/>
      <c r="H15" s="18"/>
      <c r="I15" s="1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1" t="s">
        <v>43</v>
      </c>
      <c r="B16" s="19" t="str">
        <f>Quest.Utente1!B12</f>
        <v>Che livello di conoscenza hai relativamente ai DP, saresti ingrado di segnalarne uno?</v>
      </c>
      <c r="C16" s="5"/>
      <c r="D16" s="5"/>
      <c r="E16" s="5"/>
      <c r="F16" s="5"/>
      <c r="G16" s="5"/>
      <c r="H16" s="14">
        <f>AVERAGE(Quest.Utente1!H12,Quest.Utente2!H12,Quest.Utente3!H12)</f>
        <v>2.666666667</v>
      </c>
      <c r="I16" s="1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11" t="s">
        <v>44</v>
      </c>
      <c r="B17" s="19" t="str">
        <f>Quest.Utente1!B13</f>
        <v>Come valuti la tua competenza in relazione al riuscire a segnalare un DP?</v>
      </c>
      <c r="C17" s="5"/>
      <c r="D17" s="5"/>
      <c r="E17" s="5"/>
      <c r="F17" s="5"/>
      <c r="G17" s="5"/>
      <c r="H17" s="14">
        <f>AVERAGE(Quest.Utente1!H13,Quest.Utente2!H13,Quest.Utente3!H13)</f>
        <v>2.666666667</v>
      </c>
      <c r="I17" s="1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1" t="s">
        <v>45</v>
      </c>
      <c r="B18" s="19" t="str">
        <f>Quest.Utente1!B14</f>
        <v>Come valuti la tua comprensione relativa ai DP? Di conseguenza saresti ingrado di sagnalarne una?</v>
      </c>
      <c r="C18" s="5"/>
      <c r="D18" s="5"/>
      <c r="E18" s="5"/>
      <c r="F18" s="5"/>
      <c r="G18" s="5"/>
      <c r="H18" s="14">
        <f>AVERAGE(Quest.Utente1!H14,Quest.Utente2!H14,Quest.Utente3!H14)</f>
        <v>2.666666667</v>
      </c>
      <c r="I18" s="1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5"/>
      <c r="B19" s="13"/>
      <c r="C19" s="5"/>
      <c r="D19" s="5"/>
      <c r="E19" s="5"/>
      <c r="F19" s="5"/>
      <c r="G19" s="5"/>
      <c r="H19" s="15">
        <f>AVERAGE(H16,H18)</f>
        <v>2.666666667</v>
      </c>
      <c r="I19" s="1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5"/>
      <c r="B20" s="16" t="s">
        <v>35</v>
      </c>
      <c r="C20" s="5"/>
      <c r="D20" s="5"/>
      <c r="E20" s="5"/>
      <c r="F20" s="5"/>
      <c r="G20" s="5"/>
      <c r="H20" s="5"/>
      <c r="I20" s="1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1" t="s">
        <v>46</v>
      </c>
      <c r="B21" s="13" t="str">
        <f>Quest.Utente1!B22</f>
        <v>Quanto è facile per te analizzare la presenza di un dark pattern in un sito web?</v>
      </c>
      <c r="C21" s="5"/>
      <c r="D21" s="5"/>
      <c r="E21" s="5"/>
      <c r="F21" s="5"/>
      <c r="G21" s="5"/>
      <c r="H21" s="14">
        <f>AVERAGE(Quest.Utente1!H24,Quest.Utente2!H24,Quest.Utente3!H24)</f>
        <v>3.666666667</v>
      </c>
      <c r="I21" s="1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1" t="s">
        <v>47</v>
      </c>
      <c r="B22" s="13" t="str">
        <f>Quest.Utente1!B23</f>
        <v>Quanto è facile per te recuperare da un errore commesso durante l'analisi della presenza di un dark pattern in un sito web?</v>
      </c>
      <c r="C22" s="5"/>
      <c r="D22" s="5"/>
      <c r="E22" s="5"/>
      <c r="F22" s="5"/>
      <c r="G22" s="5"/>
      <c r="H22" s="14">
        <f>AVERAGE(Quest.Utente1!H25,Quest.Utente2!H25,Quest.Utente3!H25)</f>
        <v>2.666666667</v>
      </c>
      <c r="I22" s="1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15">
        <f>AVERAGE(H21,H22)</f>
        <v>3.166666667</v>
      </c>
      <c r="I23" s="1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11" t="s">
        <v>35</v>
      </c>
      <c r="C24" s="5"/>
      <c r="D24" s="5"/>
      <c r="E24" s="5"/>
      <c r="F24" s="5"/>
      <c r="G24" s="5"/>
      <c r="H24" s="14"/>
      <c r="I24" s="1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1" t="s">
        <v>48</v>
      </c>
      <c r="B25" s="13" t="str">
        <f>Quest.Utente1!B26</f>
        <v>Quanto è facile per te condividere la presenza di un dark pattern in un sito web?</v>
      </c>
      <c r="C25" s="5"/>
      <c r="D25" s="5"/>
      <c r="E25" s="5"/>
      <c r="F25" s="5"/>
      <c r="G25" s="5"/>
      <c r="H25" s="14">
        <f>AVERAGE(Quest.Utente1!H26,Quest.Utente2!H31,Quest.Utente3!H31)</f>
        <v>3</v>
      </c>
      <c r="I25" s="1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1" t="s">
        <v>49</v>
      </c>
      <c r="B26" s="13" t="str">
        <f>Quest.Utente1!B27</f>
        <v>Quanto è facile per te recuperare da un errore commesso durante la condivisione della presenza di un dark pattern in un sito web?</v>
      </c>
      <c r="C26" s="5"/>
      <c r="D26" s="5"/>
      <c r="E26" s="5"/>
      <c r="F26" s="5"/>
      <c r="G26" s="5"/>
      <c r="H26" s="14">
        <f>AVERAGE(Quest.Utente1!H27,Quest.Utente2!H32,Quest.Utente3!H32)</f>
        <v>3</v>
      </c>
      <c r="I26" s="1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13"/>
      <c r="C27" s="5"/>
      <c r="D27" s="5"/>
      <c r="E27" s="5"/>
      <c r="F27" s="5"/>
      <c r="G27" s="5"/>
      <c r="H27" s="15">
        <f>AVERAGE(H25:H26)</f>
        <v>3</v>
      </c>
      <c r="I27" s="1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16" t="s">
        <v>38</v>
      </c>
      <c r="C28" s="5"/>
      <c r="D28" s="5"/>
      <c r="E28" s="5"/>
      <c r="F28" s="5"/>
      <c r="G28" s="5"/>
      <c r="H28" s="5"/>
      <c r="I28" s="1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1" t="s">
        <v>50</v>
      </c>
      <c r="B29" s="13" t="str">
        <f>Quest.Utente1!B5</f>
        <v>Come valuti il tuo livello di disinvoltura nel riuscire a ricordare su quali siti hai trovato un DP?</v>
      </c>
      <c r="C29" s="5"/>
      <c r="D29" s="5"/>
      <c r="E29" s="5"/>
      <c r="F29" s="5"/>
      <c r="G29" s="5"/>
      <c r="H29" s="14">
        <f>AVERAGE(Quest.Utente1!H5,Quest.Utente2!H5,Quest.Utente3!H5)</f>
        <v>2</v>
      </c>
      <c r="I29" s="1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1" t="s">
        <v>51</v>
      </c>
      <c r="B30" s="13" t="str">
        <f>Quest.Utente1!B6</f>
        <v>Come valuti la tua capacità di ricordare quali siti contengono dark pattern?</v>
      </c>
      <c r="C30" s="5"/>
      <c r="D30" s="5"/>
      <c r="E30" s="5"/>
      <c r="F30" s="5"/>
      <c r="G30" s="5"/>
      <c r="H30" s="14">
        <f>AVERAGE(Quest.Utente1!H6,Quest.Utente2!H6,Quest.Utente3!H6)</f>
        <v>2</v>
      </c>
      <c r="I30" s="1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1" t="s">
        <v>52</v>
      </c>
      <c r="B31" s="13" t="str">
        <f>Quest.Utente1!B7</f>
        <v>Come valuti il livello di supporto che ricevi da strumenti  informatici per ricordare i siti che contengono dark pattern?</v>
      </c>
      <c r="C31" s="5"/>
      <c r="D31" s="5"/>
      <c r="E31" s="5"/>
      <c r="F31" s="5"/>
      <c r="G31" s="5"/>
      <c r="H31" s="14">
        <f>AVERAGE(Quest.Utente1!H7,Quest.Utente2!H7,Quest.Utente3!H7)</f>
        <v>1.333333333</v>
      </c>
      <c r="I31" s="1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13"/>
      <c r="C32" s="5"/>
      <c r="D32" s="5"/>
      <c r="E32" s="5"/>
      <c r="F32" s="5"/>
      <c r="G32" s="5"/>
      <c r="H32" s="15">
        <f>AVERAGE(H29:H31)</f>
        <v>1.777777778</v>
      </c>
      <c r="I32" s="1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16" t="s">
        <v>35</v>
      </c>
      <c r="C33" s="5"/>
      <c r="D33" s="5"/>
      <c r="E33" s="5"/>
      <c r="F33" s="5"/>
      <c r="G33" s="5"/>
      <c r="H33" s="5"/>
      <c r="I33" s="1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1" t="s">
        <v>53</v>
      </c>
      <c r="B34" s="13" t="str">
        <f>Quest.Utente1!B28</f>
        <v>Quanto è facile per te ricordare quale sito web contiene un dark pattern?</v>
      </c>
      <c r="C34" s="5"/>
      <c r="D34" s="5"/>
      <c r="E34" s="5"/>
      <c r="F34" s="5"/>
      <c r="G34" s="5"/>
      <c r="H34" s="14">
        <f>AVERAGE(Quest.Utente1!H28,Quest.Utente2!H33,Quest.Utente3!H33)</f>
        <v>2</v>
      </c>
      <c r="I34" s="1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15">
        <f>AVERAGE(H34)</f>
        <v>2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16" t="s">
        <v>35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0" t="s">
        <v>54</v>
      </c>
      <c r="B37" s="21" t="str">
        <f>Quest.Utente1!B29</f>
        <v>Quanto è facile per te consultare un elenco di dark pattern con la relativa spiegazione?</v>
      </c>
      <c r="C37" s="5"/>
      <c r="D37" s="5"/>
      <c r="E37" s="5"/>
      <c r="F37" s="5"/>
      <c r="G37" s="5"/>
      <c r="H37" s="14">
        <f>AVERAGE(Quest.Utente1!H30,Quest.Utente2!H37,Quest.Utente3!H37)</f>
        <v>3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15">
        <f>AVERAGE(H37)</f>
        <v>3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2"/>
      <c r="B39" s="23" t="s">
        <v>55</v>
      </c>
      <c r="C39" s="5"/>
      <c r="D39" s="5"/>
      <c r="E39" s="5"/>
      <c r="F39" s="5"/>
      <c r="G39" s="5"/>
      <c r="H39" s="1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20" t="s">
        <v>56</v>
      </c>
      <c r="B40" s="21" t="str">
        <f>Quest.Utente1!B8</f>
        <v>Come valuti il tuo livello di disinvoltura nel discutere con altri utenti dell'argomento dark pattern?</v>
      </c>
      <c r="C40" s="5"/>
      <c r="D40" s="5"/>
      <c r="E40" s="5"/>
      <c r="F40" s="5"/>
      <c r="G40" s="5"/>
      <c r="H40" s="24">
        <f>AVERAGE(Quest.Utente1!H8,Quest.Utente2!H8,Quest.Utente3!H8)</f>
        <v>3.333333333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0" t="s">
        <v>57</v>
      </c>
      <c r="B41" s="21" t="str">
        <f>Quest.Utente1!B9</f>
        <v>Come valuti la tua capacità di riuscire a discutere sui DP con altre persone?</v>
      </c>
      <c r="C41" s="5"/>
      <c r="D41" s="5"/>
      <c r="E41" s="5"/>
      <c r="F41" s="5"/>
      <c r="G41" s="5"/>
      <c r="H41" s="24">
        <f>AVERAGE(Quest.Utente1!H9,Quest.Utente2!H9,Quest.Utente3!H9)</f>
        <v>2.666666667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1" t="s">
        <v>58</v>
      </c>
      <c r="B42" s="21" t="str">
        <f>Quest.Utente1!B10</f>
        <v>Come valuti il livello di supporto che ricevi da strumenti  informatici nel discutere della tematica dei dark pattern con altre persone?</v>
      </c>
      <c r="C42" s="5"/>
      <c r="D42" s="5"/>
      <c r="E42" s="5"/>
      <c r="F42" s="5"/>
      <c r="G42" s="5"/>
      <c r="H42" s="14">
        <f>AVERAGE(Quest.Utente1!H10,Quest.Utente2!H10,Quest.Utente3!H10)</f>
        <v>2.333333333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13"/>
      <c r="C43" s="5"/>
      <c r="D43" s="5"/>
      <c r="E43" s="5"/>
      <c r="F43" s="5"/>
      <c r="G43" s="5"/>
      <c r="H43" s="15">
        <f>AVERAGE(H40:H42)</f>
        <v>2.777777778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11" t="s">
        <v>42</v>
      </c>
      <c r="C44" s="5"/>
      <c r="D44" s="5"/>
      <c r="E44" s="5"/>
      <c r="F44" s="5"/>
      <c r="G44" s="5"/>
      <c r="H44" s="18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11" t="s">
        <v>59</v>
      </c>
      <c r="B45" s="25" t="str">
        <f>Quest.Utente1!B15</f>
        <v>Che livello di conoscenza hai in relazione ai DP? Saresti ingrado di discuterne con qualcun'altro?</v>
      </c>
      <c r="C45" s="5"/>
      <c r="D45" s="5"/>
      <c r="E45" s="5"/>
      <c r="F45" s="5"/>
      <c r="G45" s="5"/>
      <c r="H45" s="14">
        <f>AVERAGE(Quest.Utente1!H15,Quest.Utente2!H18,Quest.Utente3!H18)</f>
        <v>1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1" t="s">
        <v>60</v>
      </c>
      <c r="B46" s="25" t="str">
        <f>Quest.Utente1!B16</f>
        <v>Come valuti la tua competenza in relazione ai DP per poterne discutere con altre persone?</v>
      </c>
      <c r="C46" s="5"/>
      <c r="D46" s="5"/>
      <c r="E46" s="5"/>
      <c r="F46" s="5"/>
      <c r="G46" s="5"/>
      <c r="H46" s="14">
        <f>AVERAGE(Quest.Utente1!H16,Quest.Utente2!H19,Quest.Utente3!H19)</f>
        <v>3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11" t="s">
        <v>61</v>
      </c>
      <c r="B47" s="25" t="str">
        <f>Quest.Utente1!B17</f>
        <v>Come valuti la tua comprensione dei DP per poterne discutere con altre persone?</v>
      </c>
      <c r="C47" s="5"/>
      <c r="D47" s="5"/>
      <c r="E47" s="5"/>
      <c r="F47" s="5"/>
      <c r="G47" s="5"/>
      <c r="H47" s="14">
        <f>AVERAGE(Quest.Utente1!H17,Quest.Utente2!H20,Quest.Utente3!H20)</f>
        <v>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13"/>
      <c r="C48" s="5"/>
      <c r="D48" s="5"/>
      <c r="E48" s="5"/>
      <c r="F48" s="5"/>
      <c r="G48" s="5"/>
      <c r="H48" s="15">
        <f>AVERAGE(H45:H47)</f>
        <v>2.333333333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16" t="s">
        <v>35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1" t="s">
        <v>62</v>
      </c>
      <c r="B50" s="25" t="str">
        <f>Quest.Utente1!B30</f>
        <v>Quanto è facile per te discutere dei dark pattern?</v>
      </c>
      <c r="C50" s="5"/>
      <c r="D50" s="5"/>
      <c r="E50" s="5"/>
      <c r="F50" s="5"/>
      <c r="G50" s="5"/>
      <c r="H50" s="14">
        <f>AVERAGE(Quest.Utente1!H30,Quest.Utente2!H35,Quest.Utente3!H35)</f>
        <v>3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15">
        <f>AVERAGE(H50)</f>
        <v>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2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15.75" customHeight="1">
      <c r="A1" s="5"/>
      <c r="B1" s="2" t="s">
        <v>38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27" t="s">
        <v>31</v>
      </c>
      <c r="I1" s="28"/>
    </row>
    <row r="2" ht="15.75" customHeight="1">
      <c r="A2" s="11" t="s">
        <v>39</v>
      </c>
      <c r="B2" s="17" t="s">
        <v>63</v>
      </c>
      <c r="C2" s="29" t="s">
        <v>64</v>
      </c>
      <c r="D2" s="30"/>
      <c r="E2" s="30"/>
      <c r="F2" s="30"/>
      <c r="G2" s="30"/>
      <c r="H2" s="5">
        <f t="shared" ref="H2:H10" si="1">IF(C2="X",1)+IF(D2="X",2)+IF(E2="X",3)+IF(F2="X",4)+IF(G2="X",5)</f>
        <v>1</v>
      </c>
      <c r="I2" s="5"/>
    </row>
    <row r="3" ht="15.75" customHeight="1">
      <c r="A3" s="31" t="s">
        <v>40</v>
      </c>
      <c r="B3" s="17" t="s">
        <v>65</v>
      </c>
      <c r="C3" s="29" t="s">
        <v>64</v>
      </c>
      <c r="D3" s="30"/>
      <c r="E3" s="30"/>
      <c r="F3" s="30"/>
      <c r="G3" s="30"/>
      <c r="H3" s="5">
        <f t="shared" si="1"/>
        <v>1</v>
      </c>
      <c r="I3" s="5"/>
    </row>
    <row r="4" ht="15.75" customHeight="1">
      <c r="A4" s="11" t="s">
        <v>41</v>
      </c>
      <c r="B4" s="17" t="s">
        <v>66</v>
      </c>
      <c r="C4" s="30"/>
      <c r="D4" s="29" t="s">
        <v>64</v>
      </c>
      <c r="E4" s="29"/>
      <c r="F4" s="30"/>
      <c r="G4" s="30"/>
      <c r="H4" s="5">
        <f t="shared" si="1"/>
        <v>2</v>
      </c>
      <c r="I4" s="5"/>
    </row>
    <row r="5" ht="15.75" customHeight="1">
      <c r="A5" s="31" t="s">
        <v>50</v>
      </c>
      <c r="B5" s="17" t="s">
        <v>67</v>
      </c>
      <c r="C5" s="29" t="s">
        <v>64</v>
      </c>
      <c r="D5" s="30"/>
      <c r="E5" s="30"/>
      <c r="F5" s="30"/>
      <c r="G5" s="30"/>
      <c r="H5" s="5">
        <f t="shared" si="1"/>
        <v>1</v>
      </c>
      <c r="I5" s="5"/>
    </row>
    <row r="6" ht="15.75" customHeight="1">
      <c r="A6" s="11" t="s">
        <v>51</v>
      </c>
      <c r="B6" s="17" t="s">
        <v>68</v>
      </c>
      <c r="C6" s="29" t="s">
        <v>64</v>
      </c>
      <c r="D6" s="30"/>
      <c r="E6" s="30"/>
      <c r="F6" s="30"/>
      <c r="G6" s="30"/>
      <c r="H6" s="5">
        <f t="shared" si="1"/>
        <v>1</v>
      </c>
      <c r="I6" s="5"/>
    </row>
    <row r="7" ht="15.75" customHeight="1">
      <c r="A7" s="31" t="s">
        <v>52</v>
      </c>
      <c r="B7" s="17" t="s">
        <v>69</v>
      </c>
      <c r="C7" s="29" t="s">
        <v>64</v>
      </c>
      <c r="D7" s="30"/>
      <c r="E7" s="30"/>
      <c r="F7" s="30"/>
      <c r="G7" s="30"/>
      <c r="H7" s="5">
        <f t="shared" si="1"/>
        <v>1</v>
      </c>
      <c r="I7" s="5"/>
    </row>
    <row r="8" ht="15.75" customHeight="1">
      <c r="A8" s="11" t="s">
        <v>56</v>
      </c>
      <c r="B8" s="17" t="s">
        <v>70</v>
      </c>
      <c r="C8" s="29"/>
      <c r="D8" s="29" t="s">
        <v>64</v>
      </c>
      <c r="E8" s="30"/>
      <c r="F8" s="30"/>
      <c r="G8" s="30"/>
      <c r="H8" s="5">
        <f t="shared" si="1"/>
        <v>2</v>
      </c>
      <c r="I8" s="5"/>
    </row>
    <row r="9" ht="15.75" customHeight="1">
      <c r="A9" s="31" t="s">
        <v>57</v>
      </c>
      <c r="B9" s="17" t="s">
        <v>71</v>
      </c>
      <c r="C9" s="29" t="s">
        <v>64</v>
      </c>
      <c r="D9" s="30"/>
      <c r="E9" s="30"/>
      <c r="F9" s="30"/>
      <c r="G9" s="30"/>
      <c r="H9" s="5">
        <f t="shared" si="1"/>
        <v>1</v>
      </c>
      <c r="I9" s="5"/>
    </row>
    <row r="10" ht="15.75" customHeight="1">
      <c r="A10" s="11" t="s">
        <v>58</v>
      </c>
      <c r="B10" s="17" t="s">
        <v>72</v>
      </c>
      <c r="C10" s="29"/>
      <c r="D10" s="29" t="s">
        <v>64</v>
      </c>
      <c r="E10" s="30"/>
      <c r="F10" s="30"/>
      <c r="G10" s="30"/>
      <c r="H10" s="5">
        <f t="shared" si="1"/>
        <v>2</v>
      </c>
      <c r="I10" s="5"/>
    </row>
    <row r="11" ht="15.75" customHeight="1">
      <c r="A11" s="31"/>
      <c r="B11" s="2" t="s">
        <v>42</v>
      </c>
      <c r="C11" s="30"/>
      <c r="D11" s="30"/>
      <c r="E11" s="30"/>
      <c r="F11" s="30"/>
      <c r="G11" s="30"/>
      <c r="H11" s="5"/>
      <c r="I11" s="5"/>
    </row>
    <row r="12" ht="15.75" customHeight="1">
      <c r="A12" s="11" t="s">
        <v>43</v>
      </c>
      <c r="B12" s="17" t="s">
        <v>73</v>
      </c>
      <c r="C12" s="29" t="s">
        <v>64</v>
      </c>
      <c r="D12" s="30"/>
      <c r="E12" s="30"/>
      <c r="F12" s="30"/>
      <c r="G12" s="30"/>
      <c r="H12" s="5">
        <f t="shared" ref="H12:H17" si="2">IF(C12="X",1)+IF(D12="X",2)+IF(E12="X",3)+IF(F12="X",4)+IF(G12="X",5)</f>
        <v>1</v>
      </c>
      <c r="I12" s="5"/>
    </row>
    <row r="13" ht="15.75" customHeight="1">
      <c r="A13" s="31" t="s">
        <v>44</v>
      </c>
      <c r="B13" s="17" t="s">
        <v>74</v>
      </c>
      <c r="C13" s="29" t="s">
        <v>64</v>
      </c>
      <c r="D13" s="30"/>
      <c r="E13" s="30"/>
      <c r="F13" s="30"/>
      <c r="G13" s="30"/>
      <c r="H13" s="5">
        <f t="shared" si="2"/>
        <v>1</v>
      </c>
      <c r="I13" s="5"/>
    </row>
    <row r="14" ht="15.75" customHeight="1">
      <c r="A14" s="11" t="s">
        <v>45</v>
      </c>
      <c r="B14" s="17" t="s">
        <v>75</v>
      </c>
      <c r="C14" s="29" t="s">
        <v>64</v>
      </c>
      <c r="D14" s="30"/>
      <c r="E14" s="30"/>
      <c r="F14" s="30"/>
      <c r="G14" s="30"/>
      <c r="H14" s="5">
        <f t="shared" si="2"/>
        <v>1</v>
      </c>
      <c r="I14" s="5"/>
    </row>
    <row r="15" ht="15.75" customHeight="1">
      <c r="A15" s="11" t="s">
        <v>59</v>
      </c>
      <c r="B15" s="17" t="s">
        <v>76</v>
      </c>
      <c r="C15" s="29" t="s">
        <v>64</v>
      </c>
      <c r="D15" s="29"/>
      <c r="E15" s="30"/>
      <c r="F15" s="30"/>
      <c r="G15" s="30"/>
      <c r="H15" s="5">
        <f t="shared" si="2"/>
        <v>1</v>
      </c>
      <c r="I15" s="5"/>
    </row>
    <row r="16" ht="15.75" customHeight="1">
      <c r="A16" s="31" t="s">
        <v>60</v>
      </c>
      <c r="B16" s="17" t="s">
        <v>77</v>
      </c>
      <c r="C16" s="29" t="s">
        <v>64</v>
      </c>
      <c r="D16" s="30"/>
      <c r="E16" s="30"/>
      <c r="F16" s="30"/>
      <c r="G16" s="30"/>
      <c r="H16" s="5">
        <f t="shared" si="2"/>
        <v>1</v>
      </c>
      <c r="I16" s="5"/>
    </row>
    <row r="17" ht="15.75" customHeight="1">
      <c r="A17" s="11" t="s">
        <v>61</v>
      </c>
      <c r="B17" s="17" t="s">
        <v>78</v>
      </c>
      <c r="C17" s="29" t="s">
        <v>64</v>
      </c>
      <c r="D17" s="30"/>
      <c r="E17" s="30"/>
      <c r="F17" s="30"/>
      <c r="G17" s="30"/>
      <c r="H17" s="5">
        <f t="shared" si="2"/>
        <v>1</v>
      </c>
      <c r="I17" s="5"/>
    </row>
    <row r="18" ht="15.75" customHeight="1">
      <c r="A18" s="31"/>
      <c r="B18" s="2" t="s">
        <v>32</v>
      </c>
      <c r="C18" s="30"/>
      <c r="D18" s="30"/>
      <c r="E18" s="30"/>
      <c r="F18" s="30"/>
      <c r="G18" s="30"/>
      <c r="H18" s="5"/>
      <c r="I18" s="5"/>
    </row>
    <row r="19" ht="15.75" customHeight="1">
      <c r="A19" s="11" t="s">
        <v>33</v>
      </c>
      <c r="B19" s="17" t="s">
        <v>79</v>
      </c>
      <c r="C19" s="30"/>
      <c r="D19" s="29" t="s">
        <v>64</v>
      </c>
      <c r="E19" s="30"/>
      <c r="F19" s="30"/>
      <c r="G19" s="30"/>
      <c r="H19" s="5">
        <f t="shared" ref="H19:H20" si="3">IF(C19="X",1)+IF(D19="X",2)+IF(E19="X",3)+IF(F19="X",4)+IF(G19="X",5)</f>
        <v>2</v>
      </c>
      <c r="I19" s="5"/>
    </row>
    <row r="20" ht="15.75" customHeight="1">
      <c r="A20" s="31" t="s">
        <v>34</v>
      </c>
      <c r="B20" s="17" t="s">
        <v>80</v>
      </c>
      <c r="C20" s="30"/>
      <c r="D20" s="30" t="s">
        <v>81</v>
      </c>
      <c r="E20" s="30"/>
      <c r="F20" s="30"/>
      <c r="G20" s="30"/>
      <c r="H20" s="5">
        <f t="shared" si="3"/>
        <v>2</v>
      </c>
      <c r="I20" s="5"/>
    </row>
    <row r="21" ht="15.75" customHeight="1">
      <c r="A21" s="31"/>
      <c r="B21" s="2" t="s">
        <v>35</v>
      </c>
      <c r="C21" s="30"/>
      <c r="D21" s="30"/>
      <c r="E21" s="30"/>
      <c r="F21" s="30"/>
      <c r="G21" s="30"/>
      <c r="H21" s="5"/>
      <c r="I21" s="5"/>
    </row>
    <row r="22" ht="15.75" customHeight="1">
      <c r="A22" s="11" t="s">
        <v>36</v>
      </c>
      <c r="B22" s="17" t="s">
        <v>82</v>
      </c>
      <c r="C22" s="30"/>
      <c r="D22" s="30" t="s">
        <v>81</v>
      </c>
      <c r="E22" s="30"/>
      <c r="F22" s="30"/>
      <c r="G22" s="30"/>
      <c r="H22" s="5">
        <f t="shared" ref="H22:H28" si="4">IF(C22="X",1)+IF(D22="X",2)+IF(E22="X",3)+IF(F22="X",4)+IF(G22="X",5)</f>
        <v>2</v>
      </c>
      <c r="I22" s="26"/>
    </row>
    <row r="23" ht="15.75" customHeight="1">
      <c r="A23" s="31" t="s">
        <v>37</v>
      </c>
      <c r="B23" s="17" t="s">
        <v>83</v>
      </c>
      <c r="C23" s="30"/>
      <c r="D23" s="30" t="s">
        <v>81</v>
      </c>
      <c r="E23" s="30"/>
      <c r="F23" s="30"/>
      <c r="G23" s="30"/>
      <c r="H23" s="5">
        <f t="shared" si="4"/>
        <v>2</v>
      </c>
      <c r="I23" s="5"/>
    </row>
    <row r="24" ht="15.75" customHeight="1">
      <c r="A24" s="11" t="s">
        <v>46</v>
      </c>
      <c r="B24" s="17" t="s">
        <v>84</v>
      </c>
      <c r="C24" s="30"/>
      <c r="D24" s="30"/>
      <c r="E24" s="29" t="s">
        <v>81</v>
      </c>
      <c r="F24" s="30"/>
      <c r="G24" s="30"/>
      <c r="H24" s="5">
        <f t="shared" si="4"/>
        <v>3</v>
      </c>
      <c r="I24" s="5"/>
    </row>
    <row r="25" ht="15.75" customHeight="1">
      <c r="A25" s="31" t="s">
        <v>47</v>
      </c>
      <c r="B25" s="17" t="s">
        <v>85</v>
      </c>
      <c r="C25" s="30" t="s">
        <v>81</v>
      </c>
      <c r="D25" s="30"/>
      <c r="E25" s="30"/>
      <c r="F25" s="30"/>
      <c r="G25" s="30"/>
      <c r="H25" s="5">
        <f t="shared" si="4"/>
        <v>1</v>
      </c>
      <c r="I25" s="5"/>
    </row>
    <row r="26" ht="15.75" customHeight="1">
      <c r="A26" s="11" t="s">
        <v>48</v>
      </c>
      <c r="B26" s="17" t="s">
        <v>86</v>
      </c>
      <c r="C26" s="30"/>
      <c r="D26" s="30"/>
      <c r="E26" s="30" t="s">
        <v>81</v>
      </c>
      <c r="F26" s="30"/>
      <c r="G26" s="30"/>
      <c r="H26" s="5">
        <f t="shared" si="4"/>
        <v>3</v>
      </c>
      <c r="I26" s="5"/>
    </row>
    <row r="27" ht="15.75" customHeight="1">
      <c r="A27" s="31" t="s">
        <v>49</v>
      </c>
      <c r="B27" s="17" t="s">
        <v>87</v>
      </c>
      <c r="C27" s="30"/>
      <c r="D27" s="30"/>
      <c r="E27" s="30" t="s">
        <v>81</v>
      </c>
      <c r="F27" s="30"/>
      <c r="G27" s="30"/>
      <c r="H27" s="5">
        <f t="shared" si="4"/>
        <v>3</v>
      </c>
      <c r="I27" s="5"/>
    </row>
    <row r="28" ht="15.75" customHeight="1">
      <c r="A28" s="11" t="s">
        <v>53</v>
      </c>
      <c r="B28" s="17" t="s">
        <v>88</v>
      </c>
      <c r="C28" s="30"/>
      <c r="D28" s="30" t="s">
        <v>81</v>
      </c>
      <c r="E28" s="30"/>
      <c r="F28" s="30"/>
      <c r="G28" s="30"/>
      <c r="H28" s="5">
        <f t="shared" si="4"/>
        <v>2</v>
      </c>
      <c r="I28" s="5"/>
    </row>
    <row r="29" ht="15.75" customHeight="1">
      <c r="A29" s="32" t="s">
        <v>54</v>
      </c>
      <c r="B29" s="17" t="s">
        <v>89</v>
      </c>
      <c r="C29" s="30"/>
      <c r="D29" s="30"/>
      <c r="E29" s="30"/>
      <c r="F29" s="29" t="s">
        <v>64</v>
      </c>
      <c r="G29" s="30"/>
      <c r="H29" s="5"/>
      <c r="I29" s="5"/>
    </row>
    <row r="30" ht="15.75" customHeight="1">
      <c r="A30" s="11" t="s">
        <v>62</v>
      </c>
      <c r="B30" s="17" t="s">
        <v>90</v>
      </c>
      <c r="C30" s="30"/>
      <c r="D30" s="30"/>
      <c r="E30" s="30" t="s">
        <v>81</v>
      </c>
      <c r="F30" s="30"/>
      <c r="G30" s="30"/>
      <c r="H30" s="5">
        <f>IF(C30="X",1)+IF(D30="X",2)+IF(E30="X",3)+IF(F30="X",4)+IF(G30="X",5)</f>
        <v>3</v>
      </c>
      <c r="I30" s="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3.0"/>
    <col customWidth="1" min="5" max="6" width="8.56"/>
    <col customWidth="1" min="7" max="7" width="13.22"/>
    <col customWidth="1" min="8" max="8" width="14.67"/>
    <col customWidth="1" min="9" max="9" width="34.0"/>
    <col customWidth="1" min="10" max="26" width="8.56"/>
  </cols>
  <sheetData>
    <row r="1" ht="15.75" customHeight="1">
      <c r="A1" s="5"/>
      <c r="B1" s="2" t="s">
        <v>38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12" t="s">
        <v>31</v>
      </c>
      <c r="I1" s="12" t="s">
        <v>91</v>
      </c>
    </row>
    <row r="2" ht="15.75" customHeight="1">
      <c r="A2" s="11" t="s">
        <v>39</v>
      </c>
      <c r="B2" s="17" t="s">
        <v>63</v>
      </c>
      <c r="C2" s="29"/>
      <c r="D2" s="29" t="s">
        <v>64</v>
      </c>
      <c r="E2" s="30"/>
      <c r="F2" s="30"/>
      <c r="G2" s="30"/>
      <c r="H2" s="5">
        <f t="shared" ref="H2:H10" si="1">IF(C2="X",1)+IF(D2="X",2)+IF(E2="X",3)+IF(F2="X",4)+IF(G2="X",5)</f>
        <v>2</v>
      </c>
      <c r="I2" s="5"/>
    </row>
    <row r="3" ht="15.75" customHeight="1">
      <c r="A3" s="31" t="s">
        <v>40</v>
      </c>
      <c r="B3" s="17" t="s">
        <v>65</v>
      </c>
      <c r="C3" s="29"/>
      <c r="D3" s="30"/>
      <c r="E3" s="29" t="s">
        <v>64</v>
      </c>
      <c r="F3" s="30"/>
      <c r="G3" s="30"/>
      <c r="H3" s="5">
        <f t="shared" si="1"/>
        <v>3</v>
      </c>
      <c r="I3" s="5"/>
    </row>
    <row r="4" ht="15.75" customHeight="1">
      <c r="A4" s="11" t="s">
        <v>41</v>
      </c>
      <c r="B4" s="17" t="s">
        <v>66</v>
      </c>
      <c r="C4" s="30"/>
      <c r="D4" s="29" t="s">
        <v>64</v>
      </c>
      <c r="E4" s="29"/>
      <c r="F4" s="30"/>
      <c r="G4" s="30"/>
      <c r="H4" s="5">
        <f t="shared" si="1"/>
        <v>2</v>
      </c>
      <c r="I4" s="5"/>
    </row>
    <row r="5" ht="15.75" customHeight="1">
      <c r="A5" s="31" t="s">
        <v>50</v>
      </c>
      <c r="B5" s="17" t="s">
        <v>67</v>
      </c>
      <c r="C5" s="29"/>
      <c r="D5" s="29" t="s">
        <v>64</v>
      </c>
      <c r="E5" s="30"/>
      <c r="F5" s="30"/>
      <c r="G5" s="30"/>
      <c r="H5" s="5">
        <f t="shared" si="1"/>
        <v>2</v>
      </c>
      <c r="I5" s="5"/>
    </row>
    <row r="6" ht="15.75" customHeight="1">
      <c r="A6" s="11" t="s">
        <v>51</v>
      </c>
      <c r="B6" s="17" t="s">
        <v>68</v>
      </c>
      <c r="C6" s="29"/>
      <c r="D6" s="29" t="s">
        <v>64</v>
      </c>
      <c r="E6" s="30"/>
      <c r="F6" s="30"/>
      <c r="G6" s="30"/>
      <c r="H6" s="5">
        <f t="shared" si="1"/>
        <v>2</v>
      </c>
      <c r="I6" s="5"/>
    </row>
    <row r="7" ht="15.75" customHeight="1">
      <c r="A7" s="31" t="s">
        <v>52</v>
      </c>
      <c r="B7" s="17" t="s">
        <v>69</v>
      </c>
      <c r="C7" s="29" t="s">
        <v>64</v>
      </c>
      <c r="D7" s="30"/>
      <c r="E7" s="30"/>
      <c r="F7" s="30"/>
      <c r="G7" s="30"/>
      <c r="H7" s="5">
        <f t="shared" si="1"/>
        <v>1</v>
      </c>
      <c r="I7" s="5"/>
    </row>
    <row r="8" ht="15.75" customHeight="1">
      <c r="A8" s="11" t="s">
        <v>56</v>
      </c>
      <c r="B8" s="17" t="s">
        <v>70</v>
      </c>
      <c r="C8" s="29"/>
      <c r="D8" s="29"/>
      <c r="E8" s="29" t="s">
        <v>64</v>
      </c>
      <c r="F8" s="30"/>
      <c r="G8" s="30"/>
      <c r="H8" s="5">
        <f t="shared" si="1"/>
        <v>3</v>
      </c>
      <c r="I8" s="5"/>
    </row>
    <row r="9" ht="15.75" customHeight="1">
      <c r="A9" s="31" t="s">
        <v>57</v>
      </c>
      <c r="B9" s="17" t="s">
        <v>71</v>
      </c>
      <c r="C9" s="29"/>
      <c r="D9" s="30"/>
      <c r="E9" s="29" t="s">
        <v>64</v>
      </c>
      <c r="F9" s="30"/>
      <c r="G9" s="30"/>
      <c r="H9" s="5">
        <f t="shared" si="1"/>
        <v>3</v>
      </c>
      <c r="I9" s="5"/>
    </row>
    <row r="10" ht="15.75" customHeight="1">
      <c r="A10" s="11" t="s">
        <v>58</v>
      </c>
      <c r="B10" s="17" t="s">
        <v>72</v>
      </c>
      <c r="C10" s="29"/>
      <c r="D10" s="29" t="s">
        <v>64</v>
      </c>
      <c r="E10" s="30"/>
      <c r="F10" s="30"/>
      <c r="G10" s="30"/>
      <c r="H10" s="5">
        <f t="shared" si="1"/>
        <v>2</v>
      </c>
      <c r="I10" s="5"/>
    </row>
    <row r="11" ht="15.75" customHeight="1">
      <c r="A11" s="31"/>
      <c r="B11" s="2" t="s">
        <v>42</v>
      </c>
      <c r="C11" s="30"/>
      <c r="D11" s="30"/>
      <c r="E11" s="30"/>
      <c r="F11" s="30"/>
      <c r="G11" s="30"/>
      <c r="H11" s="5"/>
      <c r="I11" s="5"/>
    </row>
    <row r="12" ht="15.75" customHeight="1">
      <c r="A12" s="11" t="s">
        <v>43</v>
      </c>
      <c r="B12" s="17" t="s">
        <v>73</v>
      </c>
      <c r="C12" s="29"/>
      <c r="D12" s="29" t="s">
        <v>64</v>
      </c>
      <c r="E12" s="30"/>
      <c r="F12" s="30"/>
      <c r="G12" s="30"/>
      <c r="H12" s="5">
        <f t="shared" ref="H12:H17" si="2">IF(C12="X",1)+IF(D12="X",2)+IF(E12="X",3)+IF(F12="X",4)+IF(G12="X",5)</f>
        <v>2</v>
      </c>
      <c r="I12" s="5"/>
    </row>
    <row r="13" ht="15.75" customHeight="1">
      <c r="A13" s="31" t="s">
        <v>44</v>
      </c>
      <c r="B13" s="17" t="s">
        <v>74</v>
      </c>
      <c r="C13" s="29"/>
      <c r="D13" s="29" t="s">
        <v>64</v>
      </c>
      <c r="E13" s="30"/>
      <c r="F13" s="30"/>
      <c r="G13" s="30"/>
      <c r="H13" s="5">
        <f t="shared" si="2"/>
        <v>2</v>
      </c>
      <c r="I13" s="5"/>
    </row>
    <row r="14" ht="15.75" customHeight="1">
      <c r="A14" s="11" t="s">
        <v>45</v>
      </c>
      <c r="B14" s="17" t="s">
        <v>75</v>
      </c>
      <c r="C14" s="29"/>
      <c r="D14" s="29" t="s">
        <v>64</v>
      </c>
      <c r="E14" s="30"/>
      <c r="F14" s="30"/>
      <c r="G14" s="30"/>
      <c r="H14" s="5">
        <f t="shared" si="2"/>
        <v>2</v>
      </c>
      <c r="I14" s="5"/>
    </row>
    <row r="15" ht="15.75" customHeight="1">
      <c r="A15" s="11" t="s">
        <v>59</v>
      </c>
      <c r="B15" s="17" t="s">
        <v>76</v>
      </c>
      <c r="C15" s="29"/>
      <c r="D15" s="29" t="s">
        <v>64</v>
      </c>
      <c r="E15" s="30"/>
      <c r="F15" s="30"/>
      <c r="G15" s="30"/>
      <c r="H15" s="5">
        <f t="shared" si="2"/>
        <v>2</v>
      </c>
      <c r="I15" s="5"/>
    </row>
    <row r="16" ht="15.75" customHeight="1">
      <c r="A16" s="31" t="s">
        <v>60</v>
      </c>
      <c r="B16" s="17" t="s">
        <v>77</v>
      </c>
      <c r="C16" s="29"/>
      <c r="D16" s="29" t="s">
        <v>64</v>
      </c>
      <c r="E16" s="30"/>
      <c r="F16" s="30"/>
      <c r="G16" s="30"/>
      <c r="H16" s="5">
        <f t="shared" si="2"/>
        <v>2</v>
      </c>
      <c r="I16" s="5"/>
    </row>
    <row r="17" ht="15.75" customHeight="1">
      <c r="A17" s="11" t="s">
        <v>61</v>
      </c>
      <c r="B17" s="17" t="s">
        <v>78</v>
      </c>
      <c r="C17" s="29"/>
      <c r="D17" s="29" t="s">
        <v>64</v>
      </c>
      <c r="E17" s="30"/>
      <c r="F17" s="30"/>
      <c r="G17" s="30"/>
      <c r="H17" s="5">
        <f t="shared" si="2"/>
        <v>2</v>
      </c>
      <c r="I17" s="5"/>
    </row>
    <row r="18" ht="15.75" customHeight="1">
      <c r="A18" s="31"/>
      <c r="B18" s="2" t="s">
        <v>32</v>
      </c>
      <c r="C18" s="30"/>
      <c r="D18" s="30"/>
      <c r="E18" s="30"/>
      <c r="F18" s="30"/>
      <c r="G18" s="30"/>
      <c r="H18" s="5"/>
      <c r="I18" s="5"/>
    </row>
    <row r="19" ht="15.75" customHeight="1">
      <c r="A19" s="11" t="s">
        <v>33</v>
      </c>
      <c r="B19" s="17" t="s">
        <v>79</v>
      </c>
      <c r="C19" s="30"/>
      <c r="D19" s="29"/>
      <c r="E19" s="30"/>
      <c r="F19" s="29" t="s">
        <v>64</v>
      </c>
      <c r="G19" s="30"/>
      <c r="H19" s="5">
        <f t="shared" ref="H19:H20" si="3">IF(C19="X",1)+IF(D19="X",2)+IF(E19="X",3)+IF(F19="X",4)+IF(G19="X",5)</f>
        <v>4</v>
      </c>
      <c r="I19" s="5"/>
    </row>
    <row r="20" ht="15.75" customHeight="1">
      <c r="A20" s="31" t="s">
        <v>34</v>
      </c>
      <c r="B20" s="17" t="s">
        <v>80</v>
      </c>
      <c r="C20" s="30"/>
      <c r="D20" s="30"/>
      <c r="E20" s="29" t="s">
        <v>64</v>
      </c>
      <c r="F20" s="30"/>
      <c r="G20" s="30"/>
      <c r="H20" s="5">
        <f t="shared" si="3"/>
        <v>3</v>
      </c>
      <c r="I20" s="5"/>
    </row>
    <row r="21" ht="15.75" customHeight="1">
      <c r="A21" s="31"/>
      <c r="B21" s="2" t="s">
        <v>35</v>
      </c>
      <c r="C21" s="30"/>
      <c r="D21" s="30"/>
      <c r="E21" s="30"/>
      <c r="F21" s="30"/>
      <c r="G21" s="30"/>
      <c r="H21" s="5"/>
      <c r="I21" s="5"/>
    </row>
    <row r="22" ht="15.75" customHeight="1">
      <c r="A22" s="11" t="s">
        <v>36</v>
      </c>
      <c r="B22" s="17" t="s">
        <v>82</v>
      </c>
      <c r="C22" s="30"/>
      <c r="D22" s="29" t="s">
        <v>64</v>
      </c>
      <c r="E22" s="30"/>
      <c r="F22" s="30"/>
      <c r="G22" s="30"/>
      <c r="H22" s="5">
        <f t="shared" ref="H22:H28" si="4">IF(C22="X",1)+IF(D22="X",2)+IF(E22="X",3)+IF(F22="X",4)+IF(G22="X",5)</f>
        <v>2</v>
      </c>
      <c r="I22" s="26"/>
    </row>
    <row r="23" ht="15.75" customHeight="1">
      <c r="A23" s="31" t="s">
        <v>37</v>
      </c>
      <c r="B23" s="17" t="s">
        <v>83</v>
      </c>
      <c r="C23" s="30"/>
      <c r="D23" s="30"/>
      <c r="E23" s="29" t="s">
        <v>64</v>
      </c>
      <c r="F23" s="30"/>
      <c r="G23" s="30"/>
      <c r="H23" s="5">
        <f t="shared" si="4"/>
        <v>3</v>
      </c>
      <c r="I23" s="5"/>
    </row>
    <row r="24" ht="15.75" customHeight="1">
      <c r="A24" s="11" t="s">
        <v>46</v>
      </c>
      <c r="B24" s="17" t="s">
        <v>84</v>
      </c>
      <c r="C24" s="30"/>
      <c r="D24" s="30"/>
      <c r="E24" s="30"/>
      <c r="F24" s="29" t="s">
        <v>64</v>
      </c>
      <c r="G24" s="30"/>
      <c r="H24" s="5">
        <f t="shared" si="4"/>
        <v>4</v>
      </c>
      <c r="I24" s="5"/>
    </row>
    <row r="25" ht="15.75" customHeight="1">
      <c r="A25" s="31" t="s">
        <v>47</v>
      </c>
      <c r="B25" s="17" t="s">
        <v>85</v>
      </c>
      <c r="C25" s="30"/>
      <c r="D25" s="30"/>
      <c r="E25" s="29" t="s">
        <v>64</v>
      </c>
      <c r="F25" s="30"/>
      <c r="G25" s="30"/>
      <c r="H25" s="5">
        <f t="shared" si="4"/>
        <v>3</v>
      </c>
      <c r="I25" s="5"/>
    </row>
    <row r="26" ht="15.75" customHeight="1">
      <c r="A26" s="11" t="s">
        <v>48</v>
      </c>
      <c r="B26" s="17" t="s">
        <v>86</v>
      </c>
      <c r="C26" s="30"/>
      <c r="D26" s="30"/>
      <c r="E26" s="30"/>
      <c r="F26" s="29" t="s">
        <v>64</v>
      </c>
      <c r="G26" s="30"/>
      <c r="H26" s="5">
        <f t="shared" si="4"/>
        <v>4</v>
      </c>
      <c r="I26" s="5"/>
    </row>
    <row r="27" ht="15.75" customHeight="1">
      <c r="A27" s="31" t="s">
        <v>49</v>
      </c>
      <c r="B27" s="17" t="s">
        <v>87</v>
      </c>
      <c r="C27" s="30"/>
      <c r="D27" s="30"/>
      <c r="E27" s="30"/>
      <c r="F27" s="29" t="s">
        <v>64</v>
      </c>
      <c r="G27" s="30"/>
      <c r="H27" s="5">
        <f t="shared" si="4"/>
        <v>4</v>
      </c>
      <c r="I27" s="5"/>
    </row>
    <row r="28" ht="15.75" customHeight="1">
      <c r="A28" s="11" t="s">
        <v>53</v>
      </c>
      <c r="B28" s="17" t="s">
        <v>88</v>
      </c>
      <c r="C28" s="30"/>
      <c r="D28" s="30"/>
      <c r="E28" s="29" t="s">
        <v>64</v>
      </c>
      <c r="F28" s="30"/>
      <c r="G28" s="30"/>
      <c r="H28" s="5">
        <f t="shared" si="4"/>
        <v>3</v>
      </c>
      <c r="I28" s="5"/>
    </row>
    <row r="29" ht="15.75" customHeight="1">
      <c r="A29" s="32" t="s">
        <v>54</v>
      </c>
      <c r="B29" s="17" t="s">
        <v>89</v>
      </c>
      <c r="C29" s="30"/>
      <c r="D29" s="30"/>
      <c r="E29" s="30"/>
      <c r="F29" s="29" t="s">
        <v>64</v>
      </c>
      <c r="G29" s="30"/>
      <c r="H29" s="5"/>
      <c r="I29" s="5"/>
    </row>
    <row r="30" ht="15.75" customHeight="1">
      <c r="A30" s="11" t="s">
        <v>62</v>
      </c>
      <c r="B30" s="17" t="s">
        <v>90</v>
      </c>
      <c r="C30" s="30"/>
      <c r="D30" s="30"/>
      <c r="E30" s="30" t="s">
        <v>81</v>
      </c>
      <c r="F30" s="30"/>
      <c r="G30" s="30"/>
      <c r="H30" s="5">
        <f>IF(C30="X",1)+IF(D30="X",2)+IF(E30="X",3)+IF(F30="X",4)+IF(G30="X",5)</f>
        <v>3</v>
      </c>
      <c r="I30" s="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54.56"/>
    <col customWidth="1" min="3" max="3" width="8.56"/>
    <col customWidth="1" min="4" max="4" width="16.0"/>
    <col customWidth="1" min="5" max="6" width="8.56"/>
    <col customWidth="1" min="7" max="7" width="13.44"/>
    <col customWidth="1" min="8" max="8" width="14.67"/>
    <col customWidth="1" min="9" max="9" width="30.89"/>
    <col customWidth="1" min="10" max="26" width="8.56"/>
  </cols>
  <sheetData>
    <row r="1" ht="15.75" customHeight="1">
      <c r="A1" s="5"/>
      <c r="B1" s="2" t="s">
        <v>38</v>
      </c>
      <c r="C1" s="11" t="s">
        <v>26</v>
      </c>
      <c r="D1" s="11" t="s">
        <v>27</v>
      </c>
      <c r="E1" s="11" t="s">
        <v>28</v>
      </c>
      <c r="F1" s="11" t="s">
        <v>29</v>
      </c>
      <c r="G1" s="11" t="s">
        <v>30</v>
      </c>
      <c r="H1" s="27" t="s">
        <v>31</v>
      </c>
      <c r="I1" s="28"/>
    </row>
    <row r="2" ht="15.75" customHeight="1">
      <c r="A2" s="11" t="s">
        <v>39</v>
      </c>
      <c r="B2" s="17" t="s">
        <v>63</v>
      </c>
      <c r="C2" s="29"/>
      <c r="D2" s="30"/>
      <c r="E2" s="30"/>
      <c r="F2" s="30"/>
      <c r="G2" s="29" t="s">
        <v>64</v>
      </c>
      <c r="H2" s="5">
        <f t="shared" ref="H2:H10" si="1">IF(C2="X",1)+IF(D2="X",2)+IF(E2="X",3)+IF(F2="X",4)+IF(G2="X",5)</f>
        <v>5</v>
      </c>
      <c r="I2" s="5"/>
    </row>
    <row r="3" ht="15.75" customHeight="1">
      <c r="A3" s="31" t="s">
        <v>40</v>
      </c>
      <c r="B3" s="17" t="s">
        <v>65</v>
      </c>
      <c r="C3" s="29"/>
      <c r="D3" s="30"/>
      <c r="E3" s="30"/>
      <c r="F3" s="29" t="s">
        <v>64</v>
      </c>
      <c r="G3" s="29"/>
      <c r="H3" s="5">
        <f t="shared" si="1"/>
        <v>4</v>
      </c>
      <c r="I3" s="5"/>
    </row>
    <row r="4" ht="15.75" customHeight="1">
      <c r="A4" s="11" t="s">
        <v>41</v>
      </c>
      <c r="B4" s="17" t="s">
        <v>66</v>
      </c>
      <c r="C4" s="30"/>
      <c r="D4" s="29" t="s">
        <v>64</v>
      </c>
      <c r="E4" s="29"/>
      <c r="F4" s="30"/>
      <c r="G4" s="30"/>
      <c r="H4" s="5">
        <f t="shared" si="1"/>
        <v>2</v>
      </c>
      <c r="I4" s="5"/>
    </row>
    <row r="5" ht="15.75" customHeight="1">
      <c r="A5" s="31" t="s">
        <v>50</v>
      </c>
      <c r="B5" s="17" t="s">
        <v>67</v>
      </c>
      <c r="C5" s="29"/>
      <c r="D5" s="30"/>
      <c r="E5" s="29" t="s">
        <v>64</v>
      </c>
      <c r="F5" s="30"/>
      <c r="G5" s="30"/>
      <c r="H5" s="5">
        <f t="shared" si="1"/>
        <v>3</v>
      </c>
      <c r="I5" s="5"/>
    </row>
    <row r="6" ht="15.75" customHeight="1">
      <c r="A6" s="11" t="s">
        <v>51</v>
      </c>
      <c r="B6" s="17" t="s">
        <v>68</v>
      </c>
      <c r="C6" s="29"/>
      <c r="D6" s="30"/>
      <c r="E6" s="29" t="s">
        <v>64</v>
      </c>
      <c r="F6" s="30"/>
      <c r="G6" s="30"/>
      <c r="H6" s="5">
        <f t="shared" si="1"/>
        <v>3</v>
      </c>
      <c r="I6" s="5"/>
    </row>
    <row r="7" ht="15.75" customHeight="1">
      <c r="A7" s="31" t="s">
        <v>52</v>
      </c>
      <c r="B7" s="17" t="s">
        <v>69</v>
      </c>
      <c r="C7" s="29"/>
      <c r="D7" s="29" t="s">
        <v>64</v>
      </c>
      <c r="E7" s="30"/>
      <c r="F7" s="30"/>
      <c r="G7" s="30"/>
      <c r="H7" s="5">
        <f t="shared" si="1"/>
        <v>2</v>
      </c>
      <c r="I7" s="5"/>
    </row>
    <row r="8" ht="15.75" customHeight="1">
      <c r="A8" s="11" t="s">
        <v>56</v>
      </c>
      <c r="B8" s="17" t="s">
        <v>70</v>
      </c>
      <c r="C8" s="29"/>
      <c r="D8" s="29"/>
      <c r="E8" s="30"/>
      <c r="F8" s="30"/>
      <c r="G8" s="29" t="s">
        <v>64</v>
      </c>
      <c r="H8" s="5">
        <f t="shared" si="1"/>
        <v>5</v>
      </c>
      <c r="I8" s="5"/>
    </row>
    <row r="9" ht="15.75" customHeight="1">
      <c r="A9" s="31" t="s">
        <v>57</v>
      </c>
      <c r="B9" s="17" t="s">
        <v>71</v>
      </c>
      <c r="C9" s="29"/>
      <c r="D9" s="30"/>
      <c r="E9" s="30"/>
      <c r="F9" s="29" t="s">
        <v>64</v>
      </c>
      <c r="G9" s="30"/>
      <c r="H9" s="5">
        <f t="shared" si="1"/>
        <v>4</v>
      </c>
      <c r="I9" s="5"/>
    </row>
    <row r="10" ht="15.75" customHeight="1">
      <c r="A10" s="11" t="s">
        <v>58</v>
      </c>
      <c r="B10" s="17" t="s">
        <v>72</v>
      </c>
      <c r="C10" s="29"/>
      <c r="D10" s="29"/>
      <c r="E10" s="29" t="s">
        <v>64</v>
      </c>
      <c r="F10" s="30"/>
      <c r="G10" s="30"/>
      <c r="H10" s="5">
        <f t="shared" si="1"/>
        <v>3</v>
      </c>
      <c r="I10" s="5"/>
    </row>
    <row r="11" ht="15.75" customHeight="1">
      <c r="A11" s="31"/>
      <c r="B11" s="2" t="s">
        <v>42</v>
      </c>
      <c r="C11" s="30"/>
      <c r="D11" s="30"/>
      <c r="E11" s="30"/>
      <c r="F11" s="30"/>
      <c r="G11" s="30"/>
      <c r="H11" s="5"/>
      <c r="I11" s="5"/>
    </row>
    <row r="12" ht="15.75" customHeight="1">
      <c r="A12" s="11" t="s">
        <v>43</v>
      </c>
      <c r="B12" s="17" t="s">
        <v>73</v>
      </c>
      <c r="C12" s="29"/>
      <c r="D12" s="30"/>
      <c r="E12" s="30"/>
      <c r="F12" s="30"/>
      <c r="G12" s="29" t="s">
        <v>64</v>
      </c>
      <c r="H12" s="5">
        <f t="shared" ref="H12:H17" si="2">IF(C12="X",1)+IF(D12="X",2)+IF(E12="X",3)+IF(F12="X",4)+IF(G12="X",5)</f>
        <v>5</v>
      </c>
      <c r="I12" s="5"/>
    </row>
    <row r="13" ht="15.75" customHeight="1">
      <c r="A13" s="31" t="s">
        <v>44</v>
      </c>
      <c r="B13" s="17" t="s">
        <v>74</v>
      </c>
      <c r="C13" s="29"/>
      <c r="D13" s="30"/>
      <c r="E13" s="30"/>
      <c r="F13" s="30"/>
      <c r="G13" s="29" t="s">
        <v>64</v>
      </c>
      <c r="H13" s="5">
        <f t="shared" si="2"/>
        <v>5</v>
      </c>
      <c r="I13" s="5"/>
    </row>
    <row r="14" ht="15.75" customHeight="1">
      <c r="A14" s="11" t="s">
        <v>45</v>
      </c>
      <c r="B14" s="17" t="s">
        <v>75</v>
      </c>
      <c r="C14" s="29"/>
      <c r="D14" s="30"/>
      <c r="E14" s="30"/>
      <c r="F14" s="30"/>
      <c r="G14" s="29" t="s">
        <v>64</v>
      </c>
      <c r="H14" s="5">
        <f t="shared" si="2"/>
        <v>5</v>
      </c>
      <c r="I14" s="5"/>
    </row>
    <row r="15" ht="15.75" customHeight="1">
      <c r="A15" s="11" t="s">
        <v>59</v>
      </c>
      <c r="B15" s="17" t="s">
        <v>76</v>
      </c>
      <c r="C15" s="29"/>
      <c r="D15" s="29"/>
      <c r="E15" s="30"/>
      <c r="F15" s="30"/>
      <c r="G15" s="29" t="s">
        <v>64</v>
      </c>
      <c r="H15" s="5">
        <f t="shared" si="2"/>
        <v>5</v>
      </c>
      <c r="I15" s="5"/>
    </row>
    <row r="16" ht="15.75" customHeight="1">
      <c r="A16" s="31" t="s">
        <v>60</v>
      </c>
      <c r="B16" s="17" t="s">
        <v>77</v>
      </c>
      <c r="C16" s="29"/>
      <c r="D16" s="30"/>
      <c r="E16" s="30"/>
      <c r="F16" s="30"/>
      <c r="G16" s="29" t="s">
        <v>64</v>
      </c>
      <c r="H16" s="5">
        <f t="shared" si="2"/>
        <v>5</v>
      </c>
      <c r="I16" s="5"/>
    </row>
    <row r="17" ht="15.75" customHeight="1">
      <c r="A17" s="11" t="s">
        <v>61</v>
      </c>
      <c r="B17" s="17" t="s">
        <v>78</v>
      </c>
      <c r="C17" s="29"/>
      <c r="D17" s="30"/>
      <c r="E17" s="30"/>
      <c r="F17" s="30"/>
      <c r="G17" s="29" t="s">
        <v>64</v>
      </c>
      <c r="H17" s="5">
        <f t="shared" si="2"/>
        <v>5</v>
      </c>
      <c r="I17" s="5"/>
    </row>
    <row r="18" ht="15.75" customHeight="1">
      <c r="A18" s="31"/>
      <c r="B18" s="2" t="s">
        <v>32</v>
      </c>
      <c r="C18" s="30"/>
      <c r="D18" s="30"/>
      <c r="E18" s="30"/>
      <c r="F18" s="30"/>
      <c r="G18" s="30"/>
      <c r="H18" s="5"/>
      <c r="I18" s="5"/>
    </row>
    <row r="19" ht="15.75" customHeight="1">
      <c r="A19" s="11" t="s">
        <v>33</v>
      </c>
      <c r="B19" s="17" t="s">
        <v>79</v>
      </c>
      <c r="C19" s="30"/>
      <c r="D19" s="29"/>
      <c r="E19" s="30"/>
      <c r="F19" s="29" t="s">
        <v>64</v>
      </c>
      <c r="G19" s="30"/>
      <c r="H19" s="5">
        <f t="shared" ref="H19:H20" si="3">IF(C19="X",1)+IF(D19="X",2)+IF(E19="X",3)+IF(F19="X",4)+IF(G19="X",5)</f>
        <v>4</v>
      </c>
      <c r="I19" s="5"/>
    </row>
    <row r="20" ht="15.75" customHeight="1">
      <c r="A20" s="31" t="s">
        <v>34</v>
      </c>
      <c r="B20" s="17" t="s">
        <v>80</v>
      </c>
      <c r="C20" s="30"/>
      <c r="D20" s="30"/>
      <c r="E20" s="30"/>
      <c r="F20" s="30"/>
      <c r="G20" s="29" t="s">
        <v>64</v>
      </c>
      <c r="H20" s="5">
        <f t="shared" si="3"/>
        <v>5</v>
      </c>
      <c r="I20" s="5"/>
    </row>
    <row r="21" ht="15.75" customHeight="1">
      <c r="A21" s="31"/>
      <c r="B21" s="2" t="s">
        <v>35</v>
      </c>
      <c r="C21" s="30"/>
      <c r="D21" s="30"/>
      <c r="E21" s="30"/>
      <c r="F21" s="30"/>
      <c r="G21" s="30"/>
      <c r="H21" s="5"/>
      <c r="I21" s="5"/>
    </row>
    <row r="22" ht="15.75" customHeight="1">
      <c r="A22" s="11" t="s">
        <v>36</v>
      </c>
      <c r="B22" s="17" t="s">
        <v>82</v>
      </c>
      <c r="C22" s="30"/>
      <c r="D22" s="30"/>
      <c r="E22" s="30"/>
      <c r="F22" s="29" t="s">
        <v>64</v>
      </c>
      <c r="G22" s="29"/>
      <c r="H22" s="5">
        <f t="shared" ref="H22:H28" si="4">IF(C22="X",1)+IF(D22="X",2)+IF(E22="X",3)+IF(F22="X",4)+IF(G22="X",5)</f>
        <v>4</v>
      </c>
      <c r="I22" s="26"/>
    </row>
    <row r="23" ht="15.75" customHeight="1">
      <c r="A23" s="31" t="s">
        <v>37</v>
      </c>
      <c r="B23" s="17" t="s">
        <v>83</v>
      </c>
      <c r="C23" s="30"/>
      <c r="D23" s="30"/>
      <c r="E23" s="29" t="s">
        <v>64</v>
      </c>
      <c r="F23" s="30"/>
      <c r="G23" s="30"/>
      <c r="H23" s="5">
        <f t="shared" si="4"/>
        <v>3</v>
      </c>
      <c r="I23" s="5"/>
    </row>
    <row r="24" ht="15.75" customHeight="1">
      <c r="A24" s="11" t="s">
        <v>46</v>
      </c>
      <c r="B24" s="17" t="s">
        <v>84</v>
      </c>
      <c r="C24" s="30"/>
      <c r="D24" s="30"/>
      <c r="E24" s="30"/>
      <c r="F24" s="29" t="s">
        <v>64</v>
      </c>
      <c r="G24" s="30"/>
      <c r="H24" s="5">
        <f t="shared" si="4"/>
        <v>4</v>
      </c>
      <c r="I24" s="5"/>
    </row>
    <row r="25" ht="15.75" customHeight="1">
      <c r="A25" s="31" t="s">
        <v>47</v>
      </c>
      <c r="B25" s="17" t="s">
        <v>85</v>
      </c>
      <c r="C25" s="30"/>
      <c r="D25" s="30"/>
      <c r="E25" s="30"/>
      <c r="F25" s="29" t="s">
        <v>64</v>
      </c>
      <c r="G25" s="30"/>
      <c r="H25" s="5">
        <f t="shared" si="4"/>
        <v>4</v>
      </c>
      <c r="I25" s="5"/>
    </row>
    <row r="26" ht="15.75" customHeight="1">
      <c r="A26" s="11" t="s">
        <v>48</v>
      </c>
      <c r="B26" s="17" t="s">
        <v>86</v>
      </c>
      <c r="C26" s="30"/>
      <c r="D26" s="30"/>
      <c r="E26" s="30"/>
      <c r="F26" s="29" t="s">
        <v>64</v>
      </c>
      <c r="G26" s="30"/>
      <c r="H26" s="5">
        <f t="shared" si="4"/>
        <v>4</v>
      </c>
      <c r="I26" s="5"/>
    </row>
    <row r="27" ht="15.75" customHeight="1">
      <c r="A27" s="31" t="s">
        <v>49</v>
      </c>
      <c r="B27" s="17" t="s">
        <v>87</v>
      </c>
      <c r="C27" s="30"/>
      <c r="D27" s="30"/>
      <c r="E27" s="30"/>
      <c r="F27" s="29" t="s">
        <v>64</v>
      </c>
      <c r="G27" s="30"/>
      <c r="H27" s="5">
        <f t="shared" si="4"/>
        <v>4</v>
      </c>
      <c r="I27" s="5"/>
    </row>
    <row r="28" ht="15.75" customHeight="1">
      <c r="A28" s="11" t="s">
        <v>53</v>
      </c>
      <c r="B28" s="17" t="s">
        <v>88</v>
      </c>
      <c r="C28" s="30"/>
      <c r="D28" s="30"/>
      <c r="E28" s="29" t="s">
        <v>64</v>
      </c>
      <c r="F28" s="30"/>
      <c r="G28" s="30"/>
      <c r="H28" s="5">
        <f t="shared" si="4"/>
        <v>3</v>
      </c>
      <c r="I28" s="5"/>
    </row>
    <row r="29" ht="15.75" customHeight="1">
      <c r="A29" s="32" t="s">
        <v>54</v>
      </c>
      <c r="B29" s="17" t="s">
        <v>89</v>
      </c>
      <c r="C29" s="30"/>
      <c r="D29" s="30"/>
      <c r="E29" s="30"/>
      <c r="F29" s="30"/>
      <c r="G29" s="29" t="s">
        <v>64</v>
      </c>
      <c r="H29" s="5"/>
      <c r="I29" s="5"/>
    </row>
    <row r="30" ht="15.75" customHeight="1">
      <c r="A30" s="11" t="s">
        <v>62</v>
      </c>
      <c r="B30" s="17" t="s">
        <v>90</v>
      </c>
      <c r="C30" s="30"/>
      <c r="D30" s="30"/>
      <c r="E30" s="30"/>
      <c r="F30" s="30"/>
      <c r="G30" s="29" t="s">
        <v>64</v>
      </c>
      <c r="H30" s="5">
        <f>IF(C30="X",1)+IF(D30="X",2)+IF(E30="X",3)+IF(F30="X",4)+IF(G30="X",5)</f>
        <v>5</v>
      </c>
      <c r="I30" s="5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