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35" windowWidth="11835" windowHeight="3330" activeTab="1"/>
  </bookViews>
  <sheets>
    <sheet name="运算结果报告 1" sheetId="4" r:id="rId1"/>
    <sheet name="Sheet1" sheetId="1" r:id="rId2"/>
    <sheet name="Sheet2" sheetId="2" r:id="rId3"/>
    <sheet name="Sheet3" sheetId="3" r:id="rId4"/>
  </sheets>
  <definedNames>
    <definedName name="solver_adj" localSheetId="1" hidden="1">Sheet1!$C$5:$C$8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Sheet1!$C$5</definedName>
    <definedName name="solver_lhs2" localSheetId="1" hidden="1">Sheet1!$C$5</definedName>
    <definedName name="solver_lhs3" localSheetId="1" hidden="1">Sheet1!$C$6</definedName>
    <definedName name="solver_lhs4" localSheetId="1" hidden="1">Sheet1!$C$7</definedName>
    <definedName name="solver_lhs5" localSheetId="1" hidden="1">Sheet1!$C$8</definedName>
    <definedName name="solver_lhs6" localSheetId="1" hidden="1">Sheet1!$H$6</definedName>
    <definedName name="solver_lhs7" localSheetId="1" hidden="1">Sheet1!$H$7</definedName>
    <definedName name="solver_lhs8" localSheetId="1" hidden="1">Sheet1!$H$8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Sheet1!$B$2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3</definedName>
    <definedName name="solver_rel8" localSheetId="1" hidden="1">2</definedName>
    <definedName name="solver_rhs1" localSheetId="1" hidden="1">Sheet1!$G$5</definedName>
    <definedName name="solver_rhs2" localSheetId="1" hidden="1">Sheet1!$B$5</definedName>
    <definedName name="solver_rhs3" localSheetId="1" hidden="1">Sheet1!$G$6</definedName>
    <definedName name="solver_rhs4" localSheetId="1" hidden="1">Sheet1!$G$7</definedName>
    <definedName name="solver_rhs5" localSheetId="1" hidden="1">Sheet1!$G$8</definedName>
    <definedName name="solver_rhs6" localSheetId="1" hidden="1">Sheet1!$B$6</definedName>
    <definedName name="solver_rhs7" localSheetId="1" hidden="1">Sheet1!$B$7</definedName>
    <definedName name="solver_rhs8" localSheetId="1" hidden="1">Sheet1!$B$8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4315"/>
</workbook>
</file>

<file path=xl/calcChain.xml><?xml version="1.0" encoding="utf-8"?>
<calcChain xmlns="http://schemas.openxmlformats.org/spreadsheetml/2006/main">
  <c r="D5" i="1" l="1"/>
  <c r="H5" i="1"/>
  <c r="E5" i="1"/>
  <c r="H6" i="1" s="1"/>
  <c r="D6" i="1"/>
  <c r="D7" i="1"/>
  <c r="D8" i="1"/>
  <c r="C9" i="1"/>
  <c r="B9" i="1"/>
  <c r="E6" i="1" l="1"/>
  <c r="F5" i="1"/>
  <c r="D9" i="1"/>
  <c r="F6" i="1"/>
  <c r="H7" i="1" l="1"/>
  <c r="E7" i="1"/>
  <c r="E8" i="1" s="1"/>
  <c r="F8" i="1" s="1"/>
  <c r="H8" i="1"/>
  <c r="F7" i="1"/>
  <c r="F9" i="1" l="1"/>
  <c r="B2" i="1" s="1"/>
  <c r="E9" i="1"/>
</calcChain>
</file>

<file path=xl/sharedStrings.xml><?xml version="1.0" encoding="utf-8"?>
<sst xmlns="http://schemas.openxmlformats.org/spreadsheetml/2006/main" count="90" uniqueCount="64">
  <si>
    <t>规划求解</t>
    <phoneticPr fontId="1" type="noConversion"/>
  </si>
  <si>
    <t>目标函数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</si>
  <si>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</si>
  <si>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</si>
  <si>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</si>
  <si>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</si>
  <si>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合计</t>
    <phoneticPr fontId="1" type="noConversion"/>
  </si>
  <si>
    <t>应交货数量</t>
    <phoneticPr fontId="1" type="noConversion"/>
  </si>
  <si>
    <t>生产数量</t>
    <phoneticPr fontId="1" type="noConversion"/>
  </si>
  <si>
    <t>生产费用</t>
    <phoneticPr fontId="1" type="noConversion"/>
  </si>
  <si>
    <t>存储数量</t>
    <phoneticPr fontId="1" type="noConversion"/>
  </si>
  <si>
    <t>存储费用</t>
    <phoneticPr fontId="1" type="noConversion"/>
  </si>
  <si>
    <t>生产能力</t>
    <phoneticPr fontId="1" type="noConversion"/>
  </si>
  <si>
    <t>可交货数量</t>
    <phoneticPr fontId="1" type="noConversion"/>
  </si>
  <si>
    <t>Microsoft Excel 14.0 运算结果报告</t>
  </si>
  <si>
    <t>工作表: [规划求解.xlsx]Sheet1</t>
  </si>
  <si>
    <t>报告的建立: 2010/4/19 9:22:11</t>
  </si>
  <si>
    <t>结果: 规划求解找到一解，可满足所有的约束及最优状况。</t>
  </si>
  <si>
    <t>规划求解引擎</t>
  </si>
  <si>
    <t>引擎: 非线性 GRG</t>
  </si>
  <si>
    <t>求解时间: .078 秒。</t>
  </si>
  <si>
    <t>迭代次数: 0 子问题: 0</t>
  </si>
  <si>
    <t>规划求解选项</t>
  </si>
  <si>
    <t>最大时间 无限制,  Iterations 无限制, Precision 0.000001, 使用自动缩放</t>
  </si>
  <si>
    <t xml:space="preserve"> Convergence 0.0001, 总体大小 100, 随机种子 0, 向前派生, 需要界限</t>
  </si>
  <si>
    <t>最大子问题数目 无限制, 最大整数解数目 无限制, 整数允许误差 1%, 假设为非负数</t>
  </si>
  <si>
    <t>目标单元格 ()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</si>
  <si>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</si>
  <si>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</si>
  <si>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</si>
  <si>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</si>
  <si>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</si>
  <si>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</si>
  <si>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</si>
  <si>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</si>
  <si>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</si>
  <si>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</si>
  <si>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</si>
  <si>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$B$2</t>
  </si>
  <si>
    <t>目标函数</t>
  </si>
  <si>
    <t>$C$5</t>
  </si>
  <si>
    <t>第一季 生产数量</t>
  </si>
  <si>
    <t>$C$6</t>
  </si>
  <si>
    <t>第二季 生产数量</t>
  </si>
  <si>
    <t>$C$7</t>
  </si>
  <si>
    <t>第三季 生产数量</t>
  </si>
  <si>
    <t>$C$8</t>
  </si>
  <si>
    <t>第四季 生产数量</t>
  </si>
  <si>
    <t>$H$6</t>
  </si>
  <si>
    <t>第二季 可交货数量</t>
  </si>
  <si>
    <t>$H$6&gt;=$B$6</t>
  </si>
  <si>
    <t>到达限制值</t>
  </si>
  <si>
    <t>$H$7</t>
  </si>
  <si>
    <t>第三季 可交货数量</t>
  </si>
  <si>
    <t>$H$7&gt;=$B$7</t>
  </si>
  <si>
    <t>$H$8</t>
  </si>
  <si>
    <t>第四季 可交货数量</t>
  </si>
  <si>
    <t>$H$8=$B$8</t>
  </si>
  <si>
    <t>$C$5&lt;=$G$5</t>
  </si>
  <si>
    <t>$C$5&gt;=$B$5</t>
  </si>
  <si>
    <t>未到限制值</t>
  </si>
  <si>
    <t>$C$6&lt;=$G$6</t>
  </si>
  <si>
    <t>$C$7&lt;=$G$7</t>
  </si>
  <si>
    <t>$C$8&lt;=$G$8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</si>
</sst>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);[Red]\(0\)"/>
    <numFmt numFmtId="177" formatCode="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18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" fontId="0" fillId="0" borderId="5" xfId="0" applyNumberFormat="1" applyBorder="1">
      <alignment vertical="center"/>
    </xf>
    <xf numFmtId="5" fontId="0" fillId="0" borderId="8" xfId="0" applyNumberFormat="1" applyBorder="1">
      <alignment vertical="center"/>
    </xf>
    <xf numFmtId="5" fontId="0" fillId="0" borderId="0" xfId="0" applyNumberFormat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5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11" xfId="0" applyFill="1" applyBorder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5" fontId="0" fillId="0" borderId="11" xfId="0" applyNumberFormat="1" applyFill="1" applyBorder="1" applyAlignment="1">
      <alignment vertical="center"/>
    </xf>
    <xf numFmtId="0" fontId="0" fillId="0" borderId="12" xfId="0" applyNumberFormat="1" applyFill="1" applyBorder="1" applyAlignment="1">
      <alignment vertical="center"/>
    </xf>
    <xf numFmtId="0" fontId="0" fillId="0" borderId="1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14" workbookViewId="0">
      <selection activeCell="K28" sqref="K28"/>
    </sheetView>
  </sheetViews>
  <sheetFormatPr defaultRowHeight="13.5" x14ac:dyDescent="0.15"/>
  <cols>
    <col min="1" max="1" width="2.125" customWidth="1"/>
    <col min="2" max="2" width="7.75" customWidth="1"/>
    <col min="3" max="3" width="18.375" customWidth="1"/>
    <col min="4" max="4" width="12.75" customWidth="1"/>
    <col min="5" max="5" width="12.75" bestFit="1" customWidth="1"/>
    <col min="6" max="6" width="11" customWidth="1"/>
    <col min="7" max="7" width="12.75" bestFit="1" customWidth="1"/>
  </cols>
  <sheetData>
    <row r="1" spans="1:5" x14ac:dyDescent="0.15">
      <c r="A1" s="18" t="s">
        <v>14</v>
      </c>
    </row>
    <row r="2" spans="1:5" x14ac:dyDescent="0.15">
      <c r="A2" s="18" t="s">
        <v>15</v>
      </c>
    </row>
    <row r="3" spans="1:5" x14ac:dyDescent="0.15">
      <c r="A3" s="18" t="s">
        <v>16</v>
      </c>
    </row>
    <row r="4" spans="1:5" x14ac:dyDescent="0.15">
      <c r="A4" s="18" t="s">
        <v>17</v>
      </c>
    </row>
    <row r="5" spans="1:5" x14ac:dyDescent="0.15">
      <c r="A5" s="18" t="s">
        <v>18</v>
      </c>
    </row>
    <row r="6" spans="1:5" x14ac:dyDescent="0.15">
      <c r="A6" s="18"/>
      <c r="B6" t="s">
        <v>19</v>
      </c>
    </row>
    <row r="7" spans="1:5" x14ac:dyDescent="0.15">
      <c r="A7" s="18"/>
      <c r="B7" t="s">
        <v>20</v>
      </c>
    </row>
    <row r="8" spans="1:5" x14ac:dyDescent="0.15">
      <c r="A8" s="18"/>
      <c r="B8" t="s">
        <v>21</v>
      </c>
    </row>
    <row r="9" spans="1:5" x14ac:dyDescent="0.15">
      <c r="A9" s="18" t="s">
        <v>22</v>
      </c>
    </row>
    <row r="10" spans="1:5" x14ac:dyDescent="0.15">
      <c r="B10" t="s">
        <v>23</v>
      </c>
    </row>
    <row r="11" spans="1:5" x14ac:dyDescent="0.15">
      <c r="B11" t="s">
        <v>24</v>
      </c>
    </row>
    <row r="12" spans="1:5" x14ac:dyDescent="0.15">
      <c r="B12" t="s">
        <v>25</v>
      </c>
    </row>
    <row r="14" spans="1:5" ht="14.25" thickBot="1" x14ac:dyDescent="0.2">
      <c r="A14" t="s">
        <v>26</v>
      </c>
    </row>
    <row r="15" spans="1:5" ht="14.25" thickBot="1" x14ac:dyDescent="0.2">
      <c r="B15" s="20" t="s">
        <v>27</v>
      </c>
      <c r="C15" s="20" t="s">
        <v>28</v>
      </c>
      <c r="D15" s="20" t="s">
        <v>29</v>
      </c>
      <c r="E15" s="20" t="s">
        <v>30</v>
      </c>
    </row>
    <row r="16" spans="1:5" ht="14.25" thickBot="1" x14ac:dyDescent="0.2">
      <c r="B16" s="19" t="s">
        <v>38</v>
      </c>
      <c r="C16" s="19" t="s">
        <v>39</v>
      </c>
      <c r="D16" s="22">
        <v>26096</v>
      </c>
      <c r="E16" s="22">
        <v>26096</v>
      </c>
    </row>
    <row r="19" spans="1:7" ht="14.25" thickBot="1" x14ac:dyDescent="0.2">
      <c r="A19" t="s">
        <v>31</v>
      </c>
    </row>
    <row r="20" spans="1:7" ht="14.25" thickBot="1" x14ac:dyDescent="0.2">
      <c r="B20" s="20" t="s">
        <v>27</v>
      </c>
      <c r="C20" s="20" t="s">
        <v>28</v>
      </c>
      <c r="D20" s="20" t="s">
        <v>29</v>
      </c>
      <c r="E20" s="20" t="s">
        <v>30</v>
      </c>
      <c r="F20" s="20" t="s">
        <v>32</v>
      </c>
    </row>
    <row r="21" spans="1:7" x14ac:dyDescent="0.15">
      <c r="B21" s="21" t="s">
        <v>40</v>
      </c>
      <c r="C21" s="21" t="s">
        <v>41</v>
      </c>
      <c r="D21" s="23">
        <v>130</v>
      </c>
      <c r="E21" s="23">
        <v>130</v>
      </c>
      <c r="F21" s="21" t="s">
        <v>33</v>
      </c>
    </row>
    <row r="22" spans="1:7" x14ac:dyDescent="0.15">
      <c r="B22" s="21" t="s">
        <v>42</v>
      </c>
      <c r="C22" s="21" t="s">
        <v>43</v>
      </c>
      <c r="D22" s="23">
        <v>10.000000000000014</v>
      </c>
      <c r="E22" s="23">
        <v>10.000000000000014</v>
      </c>
      <c r="F22" s="21" t="s">
        <v>33</v>
      </c>
    </row>
    <row r="23" spans="1:7" x14ac:dyDescent="0.15">
      <c r="B23" s="21" t="s">
        <v>44</v>
      </c>
      <c r="C23" s="21" t="s">
        <v>45</v>
      </c>
      <c r="D23" s="23">
        <v>60.00000029802321</v>
      </c>
      <c r="E23" s="23">
        <v>60.00000029802321</v>
      </c>
      <c r="F23" s="21" t="s">
        <v>33</v>
      </c>
    </row>
    <row r="24" spans="1:7" ht="14.25" thickBot="1" x14ac:dyDescent="0.2">
      <c r="B24" s="19" t="s">
        <v>46</v>
      </c>
      <c r="C24" s="19" t="s">
        <v>47</v>
      </c>
      <c r="D24" s="24">
        <v>89.999999478459344</v>
      </c>
      <c r="E24" s="24">
        <v>89.999999478459344</v>
      </c>
      <c r="F24" s="19" t="s">
        <v>33</v>
      </c>
    </row>
    <row r="27" spans="1:7" ht="14.25" thickBot="1" x14ac:dyDescent="0.2">
      <c r="A27" t="s">
        <v>33</v>
      </c>
    </row>
    <row r="28" spans="1:7" ht="14.25" thickBot="1" x14ac:dyDescent="0.2">
      <c r="B28" s="20" t="s">
        <v>27</v>
      </c>
      <c r="C28" s="20" t="s">
        <v>28</v>
      </c>
      <c r="D28" s="20" t="s">
        <v>34</v>
      </c>
      <c r="E28" s="20" t="s">
        <v>35</v>
      </c>
      <c r="F28" s="20" t="s">
        <v>36</v>
      </c>
      <c r="G28" s="20" t="s">
        <v>37</v>
      </c>
    </row>
    <row r="29" spans="1:7" x14ac:dyDescent="0.15">
      <c r="B29" s="21" t="s">
        <v>48</v>
      </c>
      <c r="C29" s="21" t="s">
        <v>49</v>
      </c>
      <c r="D29" s="23">
        <v>60.000000000000014</v>
      </c>
      <c r="E29" s="21" t="s">
        <v>50</v>
      </c>
      <c r="F29" s="21" t="s">
        <v>51</v>
      </c>
      <c r="G29" s="23">
        <v>0</v>
      </c>
    </row>
    <row r="30" spans="1:7" x14ac:dyDescent="0.15">
      <c r="B30" s="21" t="s">
        <v>52</v>
      </c>
      <c r="C30" s="21" t="s">
        <v>53</v>
      </c>
      <c r="D30" s="23">
        <v>60.00000029802321</v>
      </c>
      <c r="E30" s="21" t="s">
        <v>54</v>
      </c>
      <c r="F30" s="21" t="s">
        <v>51</v>
      </c>
      <c r="G30" s="23">
        <v>0</v>
      </c>
    </row>
    <row r="31" spans="1:7" x14ac:dyDescent="0.15">
      <c r="B31" s="21" t="s">
        <v>55</v>
      </c>
      <c r="C31" s="21" t="s">
        <v>56</v>
      </c>
      <c r="D31" s="23">
        <v>89.999999776482554</v>
      </c>
      <c r="E31" s="21" t="s">
        <v>57</v>
      </c>
      <c r="F31" s="21" t="s">
        <v>51</v>
      </c>
      <c r="G31" s="21">
        <v>0</v>
      </c>
    </row>
    <row r="32" spans="1:7" x14ac:dyDescent="0.15">
      <c r="B32" s="21" t="s">
        <v>40</v>
      </c>
      <c r="C32" s="21" t="s">
        <v>41</v>
      </c>
      <c r="D32" s="23">
        <v>130</v>
      </c>
      <c r="E32" s="21" t="s">
        <v>58</v>
      </c>
      <c r="F32" s="21" t="s">
        <v>51</v>
      </c>
      <c r="G32" s="21">
        <v>0</v>
      </c>
    </row>
    <row r="33" spans="2:7" x14ac:dyDescent="0.15">
      <c r="B33" s="21" t="s">
        <v>40</v>
      </c>
      <c r="C33" s="21" t="s">
        <v>41</v>
      </c>
      <c r="D33" s="23">
        <v>130</v>
      </c>
      <c r="E33" s="21" t="s">
        <v>59</v>
      </c>
      <c r="F33" s="21" t="s">
        <v>60</v>
      </c>
      <c r="G33" s="23">
        <v>50</v>
      </c>
    </row>
    <row r="34" spans="2:7" x14ac:dyDescent="0.15">
      <c r="B34" s="21" t="s">
        <v>42</v>
      </c>
      <c r="C34" s="21" t="s">
        <v>43</v>
      </c>
      <c r="D34" s="23">
        <v>10.000000000000014</v>
      </c>
      <c r="E34" s="21" t="s">
        <v>61</v>
      </c>
      <c r="F34" s="21" t="s">
        <v>60</v>
      </c>
      <c r="G34" s="21">
        <v>119.99999999999999</v>
      </c>
    </row>
    <row r="35" spans="2:7" x14ac:dyDescent="0.15">
      <c r="B35" s="21" t="s">
        <v>44</v>
      </c>
      <c r="C35" s="21" t="s">
        <v>45</v>
      </c>
      <c r="D35" s="23">
        <v>60.00000029802321</v>
      </c>
      <c r="E35" s="21" t="s">
        <v>62</v>
      </c>
      <c r="F35" s="21" t="s">
        <v>60</v>
      </c>
      <c r="G35" s="21">
        <v>69.99999970197679</v>
      </c>
    </row>
    <row r="36" spans="2:7" ht="14.25" thickBot="1" x14ac:dyDescent="0.2">
      <c r="B36" s="19" t="s">
        <v>46</v>
      </c>
      <c r="C36" s="19" t="s">
        <v>47</v>
      </c>
      <c r="D36" s="24">
        <v>89.999999478459344</v>
      </c>
      <c r="E36" s="19" t="s">
        <v>63</v>
      </c>
      <c r="F36" s="19" t="s">
        <v>60</v>
      </c>
      <c r="G36" s="19">
        <v>40.000000521540656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2" sqref="B2"/>
    </sheetView>
  </sheetViews>
  <sheetFormatPr defaultRowHeight="13.5" x14ac:dyDescent="0.15"/>
  <cols>
    <col min="2" max="2" width="9.625" customWidth="1"/>
    <col min="5" max="5" width="12.75" bestFit="1" customWidth="1"/>
    <col min="8" max="8" width="9.875" customWidth="1"/>
  </cols>
  <sheetData>
    <row r="1" spans="1:8" ht="25.5" x14ac:dyDescent="0.15">
      <c r="A1" s="17" t="s">
        <v>0</v>
      </c>
      <c r="B1" s="17"/>
      <c r="C1" s="17"/>
      <c r="D1" s="17"/>
      <c r="E1" s="17"/>
      <c r="F1" s="17"/>
      <c r="G1" s="17"/>
      <c r="H1" s="17"/>
    </row>
    <row r="2" spans="1:8" x14ac:dyDescent="0.15">
      <c r="A2" s="1" t="s">
        <v>1</v>
      </c>
      <c r="B2" s="13">
        <f>D9+F9</f>
        <v>26095.999986261129</v>
      </c>
    </row>
    <row r="3" spans="1:8" ht="14.25" thickBot="1" x14ac:dyDescent="0.2"/>
    <row r="4" spans="1:8" x14ac:dyDescent="0.15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x14ac:dyDescent="0.15">
      <c r="A5" s="5" t="s">
        <v>2</v>
      </c>
      <c r="B5" s="6">
        <v>80</v>
      </c>
      <c r="C5" s="6">
        <v>130</v>
      </c>
      <c r="D5" s="11">
        <f>80+98*C5-0.12*C5^2</f>
        <v>10792</v>
      </c>
      <c r="E5" s="14">
        <f>C5-B5</f>
        <v>50</v>
      </c>
      <c r="F5" s="11">
        <f>16*E5</f>
        <v>800</v>
      </c>
      <c r="G5" s="6">
        <v>130</v>
      </c>
      <c r="H5" s="7">
        <f>C5</f>
        <v>130</v>
      </c>
    </row>
    <row r="6" spans="1:8" x14ac:dyDescent="0.15">
      <c r="A6" s="5" t="s">
        <v>3</v>
      </c>
      <c r="B6" s="6">
        <v>60</v>
      </c>
      <c r="C6" s="6">
        <v>10.000000000000014</v>
      </c>
      <c r="D6" s="11">
        <f t="shared" ref="D6:D8" si="0">80+98*C6-0.12*C6^2</f>
        <v>1048.0000000000014</v>
      </c>
      <c r="E6" s="14">
        <f>E5+C6-B6</f>
        <v>0</v>
      </c>
      <c r="F6" s="11">
        <f t="shared" ref="F6:F7" si="1">16*E6</f>
        <v>0</v>
      </c>
      <c r="G6" s="6">
        <v>130</v>
      </c>
      <c r="H6" s="7">
        <f>E5+C6</f>
        <v>60.000000000000014</v>
      </c>
    </row>
    <row r="7" spans="1:8" x14ac:dyDescent="0.15">
      <c r="A7" s="5" t="s">
        <v>4</v>
      </c>
      <c r="B7" s="6">
        <v>60</v>
      </c>
      <c r="C7" s="6">
        <v>60.00000029802321</v>
      </c>
      <c r="D7" s="11">
        <f t="shared" si="0"/>
        <v>5528.0000249147397</v>
      </c>
      <c r="E7" s="14">
        <f>E6+C7-B7</f>
        <v>2.9802320966609841E-7</v>
      </c>
      <c r="F7" s="11">
        <f t="shared" si="1"/>
        <v>4.7683713546575746E-6</v>
      </c>
      <c r="G7" s="6">
        <v>130</v>
      </c>
      <c r="H7" s="7">
        <f t="shared" ref="H7:H8" si="2">E6+C7</f>
        <v>60.00000029802321</v>
      </c>
    </row>
    <row r="8" spans="1:8" x14ac:dyDescent="0.15">
      <c r="A8" s="5" t="s">
        <v>5</v>
      </c>
      <c r="B8" s="6">
        <v>90</v>
      </c>
      <c r="C8" s="6">
        <v>89.999999478459344</v>
      </c>
      <c r="D8" s="11">
        <f t="shared" si="0"/>
        <v>7927.9999601542931</v>
      </c>
      <c r="E8" s="16">
        <f>E7+C8-B8</f>
        <v>-2.2351744632942427E-7</v>
      </c>
      <c r="F8" s="11">
        <f>16*E8</f>
        <v>-3.5762791412707884E-6</v>
      </c>
      <c r="G8" s="6">
        <v>130</v>
      </c>
      <c r="H8" s="7">
        <f t="shared" si="2"/>
        <v>89.999999776482554</v>
      </c>
    </row>
    <row r="9" spans="1:8" ht="14.25" thickBot="1" x14ac:dyDescent="0.2">
      <c r="A9" s="8" t="s">
        <v>6</v>
      </c>
      <c r="B9" s="9">
        <f>SUM(B5:B8)</f>
        <v>290</v>
      </c>
      <c r="C9" s="9">
        <f>SUM(C5:C8)</f>
        <v>289.99999977648258</v>
      </c>
      <c r="D9" s="12">
        <f>SUM(D5:D8)</f>
        <v>25295.999985069036</v>
      </c>
      <c r="E9" s="15">
        <f>SUM(E5:E8)</f>
        <v>50.000000074505763</v>
      </c>
      <c r="F9" s="12">
        <f t="shared" ref="F9" si="3">SUM(F5:F8)</f>
        <v>800.00000119209221</v>
      </c>
      <c r="G9" s="12"/>
      <c r="H9" s="10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2010-04-19T07:35:28Z</dcterms:created>
  <dcterms:modified xsi:type="dcterms:W3CDTF">2010-04-19T01:34:14Z</dcterms:modified>
</cp:coreProperties>
</file>