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Is_Felsenberg_et_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<sst xmlns="http://schemas.openxmlformats.org/spreadsheetml/2006/main" count="79" uniqueCount="53">
  <si>
    <t xml:space="preserve">Condition code</t>
  </si>
  <si>
    <t xml:space="preserve">Experimental condition PI</t>
  </si>
  <si>
    <t xml:space="preserve">Experimental control PI</t>
  </si>
  <si>
    <t xml:space="preserve">Mean condition PI</t>
  </si>
  <si>
    <t xml:space="preserve">Mean control PI</t>
  </si>
  <si>
    <t xml:space="preserve">Fraction to CS+ (Condition)</t>
  </si>
  <si>
    <t xml:space="preserve">Fraction to CS+ (Control)</t>
  </si>
  <si>
    <t xml:space="preserve"> PI difference (Condition - Control)</t>
  </si>
  <si>
    <t xml:space="preserve">Number of Condition Experiments</t>
  </si>
  <si>
    <t xml:space="preserve">Number of Control Experiments</t>
  </si>
  <si>
    <t xml:space="preserve"> PI difference (binomial adjustment used in paper)</t>
  </si>
  <si>
    <t xml:space="preserve">Paper</t>
  </si>
  <si>
    <t xml:space="preserve">Figure</t>
  </si>
  <si>
    <t xml:space="preserve">Testing time (miutes after training)</t>
  </si>
  <si>
    <t xml:space="preserve">Cell types</t>
  </si>
  <si>
    <t xml:space="preserve">112</t>
  </si>
  <si>
    <t xml:space="preserve">2017felsenberg.waddell</t>
  </si>
  <si>
    <t xml:space="preserve">3A</t>
  </si>
  <si>
    <t xml:space="preserve">V2 cluster</t>
  </si>
  <si>
    <t xml:space="preserve">122</t>
  </si>
  <si>
    <t xml:space="preserve">211</t>
  </si>
  <si>
    <t xml:space="preserve">2018felsenberg.waddell</t>
  </si>
  <si>
    <t xml:space="preserve">2F</t>
  </si>
  <si>
    <t xml:space="preserve">M4B’, M6</t>
  </si>
  <si>
    <t xml:space="preserve">221</t>
  </si>
  <si>
    <t xml:space="preserve">311</t>
  </si>
  <si>
    <t xml:space="preserve">1A, 1C</t>
  </si>
  <si>
    <t xml:space="preserve">DAN PAM cluster</t>
  </si>
  <si>
    <t xml:space="preserve">312</t>
  </si>
  <si>
    <t xml:space="preserve">1B</t>
  </si>
  <si>
    <t xml:space="preserve">321</t>
  </si>
  <si>
    <t xml:space="preserve">322</t>
  </si>
  <si>
    <t xml:space="preserve">1A, 1D</t>
  </si>
  <si>
    <t xml:space="preserve">DAN PPL1 cluster</t>
  </si>
  <si>
    <t xml:space="preserve">1C</t>
  </si>
  <si>
    <t xml:space="preserve">Condition Codes Key</t>
  </si>
  <si>
    <r>
      <rPr>
        <sz val="12"/>
        <color rgb="FF000000"/>
        <rFont val="Calibri"/>
        <family val="2"/>
        <charset val="1"/>
      </rPr>
      <t xml:space="preserve">For Condition Code </t>
    </r>
    <r>
      <rPr>
        <i val="true"/>
        <sz val="12"/>
        <color rgb="FF000000"/>
        <rFont val="Calibri"/>
        <family val="2"/>
        <charset val="1"/>
      </rPr>
      <t xml:space="preserve">ABC</t>
    </r>
    <r>
      <rPr>
        <sz val="12"/>
        <color rgb="FF000000"/>
        <rFont val="Calibri"/>
        <family val="2"/>
        <charset val="1"/>
      </rPr>
      <t xml:space="preserve"> (e.g. 312)</t>
    </r>
    <r>
      <rPr>
        <b val="true"/>
        <sz val="12"/>
        <color rgb="FF000000"/>
        <rFont val="Calibri"/>
        <family val="2"/>
        <charset val="1"/>
      </rPr>
      <t xml:space="preserve">:</t>
    </r>
  </si>
  <si>
    <t xml:space="preserve">A – target neuron</t>
  </si>
  <si>
    <t xml:space="preserve">B – re-exposed cue</t>
  </si>
  <si>
    <t xml:space="preserve">C - reward type</t>
  </si>
  <si>
    <t xml:space="preserve">1: +ve MBON</t>
  </si>
  <si>
    <t xml:space="preserve">1: CS+</t>
  </si>
  <si>
    <t xml:space="preserve">1: aversive</t>
  </si>
  <si>
    <t xml:space="preserve">2: -ve MBON</t>
  </si>
  <si>
    <t xml:space="preserve">2: CS-</t>
  </si>
  <si>
    <t xml:space="preserve">2: appetitive</t>
  </si>
  <si>
    <t xml:space="preserve">3: +ve DAN</t>
  </si>
  <si>
    <t xml:space="preserve">4: -ve DAN</t>
  </si>
  <si>
    <t xml:space="preserve">Paper Key</t>
  </si>
  <si>
    <t xml:space="preserve">Shorthand</t>
  </si>
  <si>
    <t xml:space="preserve">Full reference</t>
  </si>
  <si>
    <t xml:space="preserve">Felsenberg et al. (2017), Re-evaluation of learned information in Drosophila, Nature 544, 240-244</t>
  </si>
  <si>
    <t xml:space="preserve">Felsenberg et al. (2018), Integration of parallel opposing memories underlies memory extinction, Cell 175, 709-722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</si>
</sst>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7A59"/>
        <bgColor rgb="FFFF6600"/>
      </patternFill>
    </fill>
    <fill>
      <patternFill patternType="solid">
        <fgColor rgb="FFB0C6F1"/>
        <bgColor rgb="FFC0C0C0"/>
      </patternFill>
    </fill>
    <fill>
      <patternFill patternType="solid">
        <fgColor rgb="FFAFE7F1"/>
        <bgColor rgb="FFCCFFFF"/>
      </patternFill>
    </fill>
    <fill>
      <patternFill patternType="solid">
        <fgColor rgb="FFEAD5FF"/>
        <bgColor rgb="FFB0C6F1"/>
      </patternFill>
    </fill>
    <fill>
      <patternFill patternType="solid">
        <fgColor rgb="FF7FAFFF"/>
        <bgColor rgb="FFB0C6F1"/>
      </patternFill>
    </fill>
    <fill>
      <patternFill patternType="solid">
        <fgColor rgb="FF43FFA6"/>
        <bgColor rgb="FF3DEE9D"/>
      </patternFill>
    </fill>
    <fill>
      <patternFill patternType="solid">
        <fgColor rgb="FF3DEE9D"/>
        <bgColor rgb="FF43FFA6"/>
      </patternFill>
    </fill>
    <fill>
      <patternFill patternType="solid">
        <fgColor rgb="FF34DB91"/>
        <bgColor rgb="FF30CD87"/>
      </patternFill>
    </fill>
    <fill>
      <patternFill patternType="solid">
        <fgColor rgb="FF30CD87"/>
        <bgColor rgb="FF34DB91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43FFA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FAFFF"/>
      <rgbColor rgb="FF993366"/>
      <rgbColor rgb="FFFFFFCC"/>
      <rgbColor rgb="FFAFE7F1"/>
      <rgbColor rgb="FF660066"/>
      <rgbColor rgb="FFFF7A59"/>
      <rgbColor rgb="FF0066CC"/>
      <rgbColor rgb="FFEAD5FF"/>
      <rgbColor rgb="FF000080"/>
      <rgbColor rgb="FFFF00FF"/>
      <rgbColor rgb="FFFFFF00"/>
      <rgbColor rgb="FF3DEE9D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6F1"/>
      <rgbColor rgb="FFFF99CC"/>
      <rgbColor rgb="FFCC99FF"/>
      <rgbColor rgb="FFFFCC99"/>
      <rgbColor rgb="FF3366FF"/>
      <rgbColor rgb="FF34DB91"/>
      <rgbColor rgb="FF99CC00"/>
      <rgbColor rgb="FFFFCC00"/>
      <rgbColor rgb="FFFF9900"/>
      <rgbColor rgb="FFFF6600"/>
      <rgbColor rgb="FF666699"/>
      <rgbColor rgb="FF969696"/>
      <rgbColor rgb="FF003366"/>
      <rgbColor rgb="FF30CD8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9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55" zoomScaleNormal="55" zoomScalePageLayoutView="100" workbookViewId="0">
      <selection pane="topLeft" activeCell="S25" activeCellId="0" sqref="S25"/>
    </sheetView>
  </sheetViews>
  <sheetFormatPr defaultRowHeight="15"/>
  <cols>
    <col collapsed="false" hidden="false" max="1" min="1" style="0" width="16.1703703703704"/>
    <col collapsed="false" hidden="false" max="2" min="2" style="0" width="9.8"/>
    <col collapsed="false" hidden="false" max="3" min="3" style="0" width="17.2481481481481"/>
    <col collapsed="false" hidden="false" max="7" min="4" style="0" width="9.8"/>
    <col collapsed="false" hidden="false" max="8" min="8" style="0" width="19.2074074074074"/>
    <col collapsed="false" hidden="false" max="9" min="9" style="0" width="17.0518518518519"/>
    <col collapsed="false" hidden="false" max="10" min="10" style="0" width="28.9074074074074"/>
    <col collapsed="false" hidden="false" max="11" min="11" style="0" width="26.5555555555556"/>
    <col collapsed="false" hidden="false" max="12" min="12" style="0" width="36.2592592592593"/>
    <col collapsed="false" hidden="false" max="13" min="13" style="0" width="35.5703703703704"/>
    <col collapsed="false" hidden="false" max="14" min="14" style="0" width="33.2185185185185"/>
    <col collapsed="false" hidden="false" max="16" min="15" style="0" width="24.6962962962963"/>
    <col collapsed="false" hidden="false" max="17" min="17" style="0" width="9.8"/>
    <col collapsed="false" hidden="false" max="18" min="18" style="0" width="37.237037037037"/>
    <col collapsed="false" hidden="false" max="19" min="19" style="0" width="18.1296296296296"/>
    <col collapsed="false" hidden="false" max="20" min="20" style="0" width="24.7925925925926"/>
    <col collapsed="false" hidden="false" max="22" min="21" style="0" width="24.4"/>
    <col collapsed="false" hidden="false" max="23" min="23" style="0" width="20.1851851851852"/>
    <col collapsed="false" hidden="false" max="1025" min="24" style="0" width="9.8"/>
  </cols>
  <sheetData>
    <row r="1" customFormat="false" ht="29.85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4" t="s">
        <v>3</v>
      </c>
      <c r="I1" s="4" t="s">
        <v>4</v>
      </c>
      <c r="J1" s="4" t="s">
        <v>5</v>
      </c>
      <c r="K1" s="4" t="s">
        <v>6</v>
      </c>
      <c r="L1" s="5" t="s">
        <v>7</v>
      </c>
      <c r="M1" s="5" t="s">
        <v>8</v>
      </c>
      <c r="N1" s="5" t="s">
        <v>9</v>
      </c>
      <c r="O1" s="6" t="s">
        <v>10</v>
      </c>
      <c r="P1" s="7" t="s">
        <v>11</v>
      </c>
      <c r="Q1" s="8" t="s">
        <v>12</v>
      </c>
      <c r="R1" s="9" t="s">
        <v>13</v>
      </c>
      <c r="S1" s="10" t="s">
        <v>14</v>
      </c>
    </row>
    <row r="2" customFormat="false" ht="15" hidden="false" customHeight="false" outlineLevel="0" collapsed="false">
      <c r="A2" s="11"/>
      <c r="B2" s="2"/>
      <c r="C2" s="2"/>
      <c r="D2" s="3"/>
      <c r="E2" s="3"/>
      <c r="F2" s="3"/>
      <c r="G2" s="3"/>
      <c r="H2" s="12"/>
      <c r="I2" s="12"/>
      <c r="J2" s="12"/>
      <c r="K2" s="12"/>
      <c r="L2" s="13"/>
      <c r="M2" s="13"/>
      <c r="N2" s="13"/>
      <c r="O2" s="6"/>
      <c r="P2" s="7"/>
      <c r="Q2" s="8"/>
      <c r="R2" s="14"/>
      <c r="S2" s="15"/>
    </row>
    <row r="3" customFormat="false" ht="15.65" hidden="false" customHeight="false" outlineLevel="0" collapsed="false">
      <c r="A3" s="16" t="s">
        <v>15</v>
      </c>
      <c r="B3" s="17" t="n">
        <v>0.12</v>
      </c>
      <c r="C3" s="17"/>
      <c r="D3" s="18" t="n">
        <v>-0.11</v>
      </c>
      <c r="E3" s="18" t="n">
        <v>-0.02</v>
      </c>
      <c r="F3" s="18"/>
      <c r="G3" s="18"/>
      <c r="H3" s="19" t="n">
        <f aca="false">AVERAGE(B3:C3)</f>
        <v>0.12</v>
      </c>
      <c r="I3" s="19" t="n">
        <f aca="false">AVERAGE(D3:G3)</f>
        <v>-0.065</v>
      </c>
      <c r="J3" s="19" t="n">
        <f aca="false">(H3+1)/2</f>
        <v>0.56</v>
      </c>
      <c r="K3" s="19" t="n">
        <f aca="false">(I3+1)/2</f>
        <v>0.4675</v>
      </c>
      <c r="L3" s="19" t="n">
        <f aca="false">AVERAGE(B3:C3)-AVERAGE(D3:G3)</f>
        <v>0.185</v>
      </c>
      <c r="M3" s="19" t="n">
        <f aca="false">COUNTIF(B3:C3,"&gt;0")+COUNTIF(B3:C3,"&lt;=0")</f>
        <v>1</v>
      </c>
      <c r="N3" s="19" t="n">
        <f aca="false">COUNTIF(D3:G3,"&gt;0")+COUNTIF(D3:G3,"&lt;=0")</f>
        <v>2</v>
      </c>
      <c r="O3" s="20" t="n">
        <f aca="false">(J3-K3)/SQRT((J3+K3)/2*(1-(J3+K3)/2)*2/50)</f>
        <v>0.925349964132796</v>
      </c>
      <c r="P3" s="21" t="s">
        <v>16</v>
      </c>
      <c r="Q3" s="22" t="s">
        <v>17</v>
      </c>
      <c r="R3" s="23" t="n">
        <v>360</v>
      </c>
      <c r="S3" s="24" t="s">
        <v>18</v>
      </c>
    </row>
    <row r="4" customFormat="false" ht="15.65" hidden="false" customHeight="false" outlineLevel="0" collapsed="false">
      <c r="A4" s="16" t="s">
        <v>19</v>
      </c>
      <c r="B4" s="17" t="n">
        <v>0.21</v>
      </c>
      <c r="C4" s="17"/>
      <c r="D4" s="18" t="n">
        <v>0.21</v>
      </c>
      <c r="E4" s="18" t="n">
        <v>0.24</v>
      </c>
      <c r="F4" s="18"/>
      <c r="G4" s="18"/>
      <c r="H4" s="19" t="n">
        <f aca="false">AVERAGE(B4:C4)</f>
        <v>0.21</v>
      </c>
      <c r="I4" s="19" t="n">
        <f aca="false">AVERAGE(D4:G4)</f>
        <v>0.225</v>
      </c>
      <c r="J4" s="19" t="n">
        <f aca="false">(H4+1)/2</f>
        <v>0.605</v>
      </c>
      <c r="K4" s="19" t="n">
        <f aca="false">(I4+1)/2</f>
        <v>0.6125</v>
      </c>
      <c r="L4" s="19" t="n">
        <f aca="false">AVERAGE(B4:C4)-AVERAGE(D4:G4)</f>
        <v>-0.015</v>
      </c>
      <c r="M4" s="19" t="n">
        <f aca="false">COUNTIF(B4:C4,"&gt;0")+COUNTIF(B4:C4,"&lt;=0")</f>
        <v>1</v>
      </c>
      <c r="N4" s="19" t="n">
        <f aca="false">COUNTIF(D4:G4,"&gt;0")+COUNTIF(D4:G4,"&lt;=0")</f>
        <v>2</v>
      </c>
      <c r="O4" s="20" t="n">
        <f aca="false">(J4-K4)/SQRT((J4+K4)/2*(1-(J4+K4)/2)*2/50)</f>
        <v>-0.0768395132918004</v>
      </c>
      <c r="P4" s="21" t="s">
        <v>16</v>
      </c>
      <c r="Q4" s="22" t="s">
        <v>17</v>
      </c>
      <c r="R4" s="23" t="n">
        <v>360</v>
      </c>
      <c r="S4" s="24" t="s">
        <v>18</v>
      </c>
    </row>
    <row r="5" customFormat="false" ht="15.65" hidden="false" customHeight="false" outlineLevel="0" collapsed="false">
      <c r="A5" s="16" t="s">
        <v>20</v>
      </c>
      <c r="B5" s="17" t="n">
        <v>-0.23</v>
      </c>
      <c r="C5" s="17"/>
      <c r="D5" s="18" t="n">
        <v>-0.1</v>
      </c>
      <c r="E5" s="18" t="n">
        <v>-0.1</v>
      </c>
      <c r="F5" s="18"/>
      <c r="G5" s="18"/>
      <c r="H5" s="19" t="n">
        <f aca="false">AVERAGE(B5:C5)</f>
        <v>-0.23</v>
      </c>
      <c r="I5" s="19" t="n">
        <f aca="false">AVERAGE(D5:G5)</f>
        <v>-0.1</v>
      </c>
      <c r="J5" s="19" t="n">
        <f aca="false">(H5+1)/2</f>
        <v>0.385</v>
      </c>
      <c r="K5" s="19" t="n">
        <f aca="false">(I5+1)/2</f>
        <v>0.45</v>
      </c>
      <c r="L5" s="19" t="n">
        <f aca="false">AVERAGE(B5:C5)-AVERAGE(D5:G5)</f>
        <v>-0.13</v>
      </c>
      <c r="M5" s="19" t="n">
        <f aca="false">COUNTIF(B5:C5,"&gt;0")+COUNTIF(B5:C5,"&lt;=0")</f>
        <v>1</v>
      </c>
      <c r="N5" s="19" t="n">
        <f aca="false">COUNTIF(D5:G5,"&gt;0")+COUNTIF(D5:G5,"&lt;=0")</f>
        <v>2</v>
      </c>
      <c r="O5" s="20" t="n">
        <f aca="false">(J5-K5)/SQRT((J5+K5)/2*(1-(J5+K5)/2)*2/50)</f>
        <v>-0.659032991646892</v>
      </c>
      <c r="P5" s="21" t="s">
        <v>21</v>
      </c>
      <c r="Q5" s="22" t="s">
        <v>22</v>
      </c>
      <c r="R5" s="23" t="n">
        <v>60</v>
      </c>
      <c r="S5" s="24" t="s">
        <v>23</v>
      </c>
    </row>
    <row r="6" customFormat="false" ht="15.65" hidden="false" customHeight="false" outlineLevel="0" collapsed="false">
      <c r="A6" s="16" t="s">
        <v>24</v>
      </c>
      <c r="B6" s="17" t="n">
        <v>0.05</v>
      </c>
      <c r="C6" s="17"/>
      <c r="D6" s="18" t="n">
        <v>-0.26</v>
      </c>
      <c r="E6" s="18" t="n">
        <v>-0.3</v>
      </c>
      <c r="F6" s="18"/>
      <c r="G6" s="18"/>
      <c r="H6" s="19" t="n">
        <f aca="false">AVERAGE(B6:C6)</f>
        <v>0.05</v>
      </c>
      <c r="I6" s="19" t="n">
        <f aca="false">AVERAGE(D6:G6)</f>
        <v>-0.28</v>
      </c>
      <c r="J6" s="19" t="n">
        <f aca="false">(H6+1)/2</f>
        <v>0.525</v>
      </c>
      <c r="K6" s="19" t="n">
        <f aca="false">(I6+1)/2</f>
        <v>0.36</v>
      </c>
      <c r="L6" s="19" t="n">
        <f aca="false">AVERAGE(B6:C6)-AVERAGE(D6:G6)</f>
        <v>0.33</v>
      </c>
      <c r="M6" s="19" t="n">
        <f aca="false">COUNTIF(B6:C6,"&gt;0")+COUNTIF(B6:C6,"&lt;=0")</f>
        <v>1</v>
      </c>
      <c r="N6" s="19" t="n">
        <f aca="false">COUNTIF(D6:G6,"&gt;0")+COUNTIF(D6:G6,"&lt;=0")</f>
        <v>2</v>
      </c>
      <c r="O6" s="20" t="n">
        <f aca="false">(J6-K6)/SQRT((J6+K6)/2*(1-(J6+K6)/2)*2/50)</f>
        <v>1.66102005140142</v>
      </c>
      <c r="P6" s="21" t="s">
        <v>21</v>
      </c>
      <c r="Q6" s="22" t="s">
        <v>22</v>
      </c>
      <c r="R6" s="23" t="n">
        <v>60</v>
      </c>
      <c r="S6" s="24" t="s">
        <v>23</v>
      </c>
    </row>
    <row r="7" customFormat="false" ht="15.65" hidden="false" customHeight="false" outlineLevel="0" collapsed="false">
      <c r="A7" s="16" t="s">
        <v>25</v>
      </c>
      <c r="B7" s="17" t="n">
        <v>-0.3</v>
      </c>
      <c r="C7" s="17"/>
      <c r="D7" s="18" t="n">
        <v>-0.2</v>
      </c>
      <c r="E7" s="18" t="n">
        <v>-0.19</v>
      </c>
      <c r="F7" s="18" t="n">
        <v>-0.18</v>
      </c>
      <c r="G7" s="18"/>
      <c r="H7" s="19" t="n">
        <f aca="false">AVERAGE(B7:C7)</f>
        <v>-0.3</v>
      </c>
      <c r="I7" s="19" t="n">
        <f aca="false">AVERAGE(D7:G7)</f>
        <v>-0.19</v>
      </c>
      <c r="J7" s="19" t="n">
        <f aca="false">(H7+1)/2</f>
        <v>0.35</v>
      </c>
      <c r="K7" s="19" t="n">
        <f aca="false">(I7+1)/2</f>
        <v>0.405</v>
      </c>
      <c r="L7" s="19" t="n">
        <f aca="false">AVERAGE(B7:C7)-AVERAGE(D7:G7)</f>
        <v>-0.11</v>
      </c>
      <c r="M7" s="19" t="n">
        <f aca="false">COUNTIF(B7:C7,"&gt;0")+COUNTIF(B7:C7,"&lt;=0")</f>
        <v>1</v>
      </c>
      <c r="N7" s="19" t="n">
        <f aca="false">COUNTIF(D7:G7,"&gt;0")+COUNTIF(D7:G7,"&lt;=0")</f>
        <v>3</v>
      </c>
      <c r="O7" s="20" t="n">
        <f aca="false">(J7-K7)/SQRT((J7+K7)/2*(1-(J7+K7)/2)*2/50)</f>
        <v>-0.567289229232245</v>
      </c>
      <c r="P7" s="21" t="s">
        <v>21</v>
      </c>
      <c r="Q7" s="22" t="s">
        <v>26</v>
      </c>
      <c r="R7" s="23" t="n">
        <v>60</v>
      </c>
      <c r="S7" s="24" t="s">
        <v>27</v>
      </c>
    </row>
    <row r="8" customFormat="false" ht="12.8" hidden="false" customHeight="true" outlineLevel="0" collapsed="false">
      <c r="A8" s="16" t="s">
        <v>28</v>
      </c>
      <c r="B8" s="17" t="n">
        <v>-0.1</v>
      </c>
      <c r="C8" s="17"/>
      <c r="D8" s="18" t="n">
        <v>-0.04</v>
      </c>
      <c r="E8" s="18" t="n">
        <v>-0.01</v>
      </c>
      <c r="F8" s="18"/>
      <c r="G8" s="18"/>
      <c r="H8" s="19" t="n">
        <f aca="false">AVERAGE(B8:C8)</f>
        <v>-0.1</v>
      </c>
      <c r="I8" s="19" t="n">
        <f aca="false">AVERAGE(D8:G8)</f>
        <v>-0.025</v>
      </c>
      <c r="J8" s="19" t="n">
        <f aca="false">(H8+1)/2</f>
        <v>0.45</v>
      </c>
      <c r="K8" s="19" t="n">
        <f aca="false">(I8+1)/2</f>
        <v>0.4875</v>
      </c>
      <c r="L8" s="19" t="n">
        <f aca="false">AVERAGE(B8:C8)-AVERAGE(D8:G8)</f>
        <v>-0.075</v>
      </c>
      <c r="M8" s="19" t="n">
        <f aca="false">COUNTIF(B8:C8,"&gt;0")+COUNTIF(B8:C8,"&lt;=0")</f>
        <v>1</v>
      </c>
      <c r="N8" s="19" t="n">
        <f aca="false">COUNTIF(D8:G8,"&gt;0")+COUNTIF(D8:G8,"&lt;=0")</f>
        <v>2</v>
      </c>
      <c r="O8" s="20" t="n">
        <f aca="false">(J8-K8)/SQRT((J8+K8)/2*(1-(J8+K8)/2)*2/50)</f>
        <v>-0.375734574651089</v>
      </c>
      <c r="P8" s="21" t="s">
        <v>16</v>
      </c>
      <c r="Q8" s="22" t="s">
        <v>29</v>
      </c>
      <c r="R8" s="23" t="n">
        <v>360</v>
      </c>
      <c r="S8" s="24" t="s">
        <v>27</v>
      </c>
    </row>
    <row r="9" customFormat="false" ht="15.65" hidden="false" customHeight="false" outlineLevel="0" collapsed="false">
      <c r="A9" s="16" t="s">
        <v>30</v>
      </c>
      <c r="B9" s="17" t="n">
        <v>-0.28</v>
      </c>
      <c r="C9" s="17"/>
      <c r="D9" s="18" t="n">
        <v>-0.38</v>
      </c>
      <c r="E9" s="18" t="n">
        <v>-0.36</v>
      </c>
      <c r="F9" s="18" t="n">
        <v>-0.29</v>
      </c>
      <c r="G9" s="18"/>
      <c r="H9" s="19" t="n">
        <f aca="false">AVERAGE(B9:C9)</f>
        <v>-0.28</v>
      </c>
      <c r="I9" s="19" t="n">
        <f aca="false">AVERAGE(D9:G9)</f>
        <v>-0.343333333333333</v>
      </c>
      <c r="J9" s="19" t="n">
        <f aca="false">(H9+1)/2</f>
        <v>0.36</v>
      </c>
      <c r="K9" s="19" t="n">
        <f aca="false">(I9+1)/2</f>
        <v>0.328333333333333</v>
      </c>
      <c r="L9" s="19" t="n">
        <f aca="false">AVERAGE(B9:C9)-AVERAGE(D9:G9)</f>
        <v>0.0633333333333332</v>
      </c>
      <c r="M9" s="19" t="n">
        <f aca="false">COUNTIF(B9:C9,"&gt;0")+COUNTIF(B9:C9,"&lt;=0")</f>
        <v>1</v>
      </c>
      <c r="N9" s="19" t="n">
        <f aca="false">COUNTIF(D9:G9,"&gt;0")+COUNTIF(D9:G9,"&lt;=0")</f>
        <v>3</v>
      </c>
      <c r="O9" s="20" t="n">
        <f aca="false">(J9-K9)/SQRT((J9+K9)/2*(1-(J9+K9)/2)*2/50)</f>
        <v>0.333266153483733</v>
      </c>
      <c r="P9" s="21" t="s">
        <v>21</v>
      </c>
      <c r="Q9" s="22" t="s">
        <v>26</v>
      </c>
      <c r="R9" s="23" t="n">
        <v>60</v>
      </c>
      <c r="S9" s="24" t="s">
        <v>27</v>
      </c>
    </row>
    <row r="10" customFormat="false" ht="15.65" hidden="false" customHeight="false" outlineLevel="0" collapsed="false">
      <c r="A10" s="16" t="s">
        <v>31</v>
      </c>
      <c r="B10" s="17" t="n">
        <v>0.31</v>
      </c>
      <c r="C10" s="17"/>
      <c r="D10" s="18" t="n">
        <v>0.21</v>
      </c>
      <c r="E10" s="18" t="n">
        <v>0.23</v>
      </c>
      <c r="F10" s="18"/>
      <c r="G10" s="18"/>
      <c r="H10" s="19" t="n">
        <f aca="false">AVERAGE(B10:C10)</f>
        <v>0.31</v>
      </c>
      <c r="I10" s="19" t="n">
        <f aca="false">AVERAGE(D10:G10)</f>
        <v>0.22</v>
      </c>
      <c r="J10" s="19" t="n">
        <f aca="false">(H10+1)/2</f>
        <v>0.655</v>
      </c>
      <c r="K10" s="19" t="n">
        <f aca="false">(I10+1)/2</f>
        <v>0.61</v>
      </c>
      <c r="L10" s="19" t="n">
        <f aca="false">AVERAGE(B10:C10)-AVERAGE(D10:G10)</f>
        <v>0.09</v>
      </c>
      <c r="M10" s="19" t="n">
        <f aca="false">COUNTIF(B10:C10,"&gt;0")+COUNTIF(B10:C10,"&lt;=0")</f>
        <v>1</v>
      </c>
      <c r="N10" s="19" t="n">
        <f aca="false">COUNTIF(D10:G10,"&gt;0")+COUNTIF(D10:G10,"&lt;=0")</f>
        <v>2</v>
      </c>
      <c r="O10" s="20" t="n">
        <f aca="false">(J10-K10)/SQRT((J10+K10)/2*(1-(J10+K10)/2)*2/50)</f>
        <v>0.466684719840404</v>
      </c>
      <c r="P10" s="21" t="s">
        <v>16</v>
      </c>
      <c r="Q10" s="22" t="s">
        <v>29</v>
      </c>
      <c r="R10" s="23" t="n">
        <v>360</v>
      </c>
      <c r="S10" s="24" t="s">
        <v>27</v>
      </c>
    </row>
    <row r="11" customFormat="false" ht="15.65" hidden="false" customHeight="false" outlineLevel="0" collapsed="false">
      <c r="A11" s="25" t="n">
        <v>411</v>
      </c>
      <c r="B11" s="26" t="n">
        <v>-0.21</v>
      </c>
      <c r="C11" s="26"/>
      <c r="D11" s="27" t="n">
        <v>-0.2</v>
      </c>
      <c r="E11" s="27" t="n">
        <v>-0.22</v>
      </c>
      <c r="F11" s="27" t="n">
        <v>-0.22</v>
      </c>
      <c r="G11" s="27"/>
      <c r="H11" s="19" t="n">
        <f aca="false">AVERAGE(B11:C11)</f>
        <v>-0.21</v>
      </c>
      <c r="I11" s="19" t="n">
        <f aca="false">AVERAGE(D11:G11)</f>
        <v>-0.213333333333333</v>
      </c>
      <c r="J11" s="19" t="n">
        <f aca="false">(H11+1)/2</f>
        <v>0.395</v>
      </c>
      <c r="K11" s="19" t="n">
        <f aca="false">(I11+1)/2</f>
        <v>0.393333333333333</v>
      </c>
      <c r="L11" s="19" t="n">
        <f aca="false">AVERAGE(B11:C11)-AVERAGE(D11:G11)</f>
        <v>0.00333333333333335</v>
      </c>
      <c r="M11" s="19" t="n">
        <f aca="false">COUNTIF(B11:C11,"&gt;0")+COUNTIF(B11:C11,"&lt;=0")</f>
        <v>1</v>
      </c>
      <c r="N11" s="19" t="n">
        <f aca="false">COUNTIF(D11:G11,"&gt;0")+COUNTIF(D11:G11,"&lt;=0")</f>
        <v>3</v>
      </c>
      <c r="O11" s="20" t="n">
        <f aca="false">(J11-K11)/SQRT((J11+K11)/2*(1-(J11+K11)/2)*2/50)</f>
        <v>0.0170530562346232</v>
      </c>
      <c r="P11" s="21" t="s">
        <v>21</v>
      </c>
      <c r="Q11" s="22" t="s">
        <v>32</v>
      </c>
      <c r="R11" s="23" t="n">
        <v>60</v>
      </c>
      <c r="S11" s="24" t="s">
        <v>33</v>
      </c>
    </row>
    <row r="12" customFormat="false" ht="15.65" hidden="false" customHeight="true" outlineLevel="0" collapsed="false">
      <c r="A12" s="28" t="n">
        <v>412</v>
      </c>
      <c r="B12" s="26" t="n">
        <v>0.17</v>
      </c>
      <c r="C12" s="26" t="n">
        <v>0.13</v>
      </c>
      <c r="D12" s="27" t="n">
        <v>0.01</v>
      </c>
      <c r="E12" s="27" t="n">
        <v>0.03</v>
      </c>
      <c r="F12" s="27" t="n">
        <v>-0.02</v>
      </c>
      <c r="G12" s="27" t="n">
        <v>0.04</v>
      </c>
      <c r="H12" s="19" t="n">
        <f aca="false">AVERAGE(B12:C12)</f>
        <v>0.15</v>
      </c>
      <c r="I12" s="19" t="n">
        <f aca="false">AVERAGE(D12:G12)</f>
        <v>0.015</v>
      </c>
      <c r="J12" s="19" t="n">
        <f aca="false">(H12+1)/2</f>
        <v>0.575</v>
      </c>
      <c r="K12" s="19" t="n">
        <f aca="false">(I12+1)/2</f>
        <v>0.5075</v>
      </c>
      <c r="L12" s="19" t="n">
        <f aca="false">AVERAGE(B12:C12)-AVERAGE(D12:G12)</f>
        <v>0.135</v>
      </c>
      <c r="M12" s="19" t="n">
        <f aca="false">COUNTIF(B12:C12,"&gt;0")+COUNTIF(B12:C12,"&lt;=0")</f>
        <v>2</v>
      </c>
      <c r="N12" s="19" t="n">
        <f aca="false">COUNTIF(D12:G12,"&gt;0")+COUNTIF(D12:G12,"&lt;=0")</f>
        <v>4</v>
      </c>
      <c r="O12" s="20" t="n">
        <f aca="false">(J12-K12)/SQRT((J12+K12)/2*(1-(J12+K12)/2)*2/50)</f>
        <v>0.677308902307595</v>
      </c>
      <c r="P12" s="21" t="s">
        <v>16</v>
      </c>
      <c r="Q12" s="22" t="s">
        <v>34</v>
      </c>
      <c r="R12" s="23" t="n">
        <v>360</v>
      </c>
      <c r="S12" s="24" t="s">
        <v>33</v>
      </c>
    </row>
    <row r="13" customFormat="false" ht="15.65" hidden="false" customHeight="false" outlineLevel="0" collapsed="false">
      <c r="A13" s="28" t="n">
        <v>421</v>
      </c>
      <c r="B13" s="26" t="n">
        <v>-0.34</v>
      </c>
      <c r="C13" s="26"/>
      <c r="D13" s="27" t="n">
        <v>-0.38</v>
      </c>
      <c r="E13" s="27" t="n">
        <v>-0.34</v>
      </c>
      <c r="F13" s="27" t="n">
        <v>-0.36</v>
      </c>
      <c r="G13" s="27"/>
      <c r="H13" s="19" t="n">
        <f aca="false">AVERAGE(B13:C13)</f>
        <v>-0.34</v>
      </c>
      <c r="I13" s="19" t="n">
        <f aca="false">AVERAGE(D13:G13)</f>
        <v>-0.36</v>
      </c>
      <c r="J13" s="19" t="n">
        <f aca="false">(H13+1)/2</f>
        <v>0.33</v>
      </c>
      <c r="K13" s="19" t="n">
        <f aca="false">(I13+1)/2</f>
        <v>0.32</v>
      </c>
      <c r="L13" s="19" t="n">
        <f aca="false">AVERAGE(B13:C13)-AVERAGE(D13:G13)</f>
        <v>0.02</v>
      </c>
      <c r="M13" s="19" t="n">
        <f aca="false">COUNTIF(B13:C13,"&gt;0")+COUNTIF(B13:C13,"&lt;=0")</f>
        <v>1</v>
      </c>
      <c r="N13" s="19" t="n">
        <f aca="false">COUNTIF(D13:G13,"&gt;0")+COUNTIF(D13:G13,"&lt;=0")</f>
        <v>3</v>
      </c>
      <c r="O13" s="20" t="n">
        <f aca="false">(J13-K13)/SQRT((J13+K13)/2*(1-(J13+K13)/2)*2/50)</f>
        <v>0.106752102536725</v>
      </c>
      <c r="P13" s="21" t="s">
        <v>21</v>
      </c>
      <c r="Q13" s="22" t="s">
        <v>32</v>
      </c>
      <c r="R13" s="23" t="n">
        <v>60</v>
      </c>
      <c r="S13" s="24" t="s">
        <v>33</v>
      </c>
    </row>
    <row r="14" customFormat="false" ht="15.65" hidden="false" customHeight="true" outlineLevel="0" collapsed="false">
      <c r="A14" s="28" t="n">
        <v>422</v>
      </c>
      <c r="B14" s="26" t="n">
        <v>0.06</v>
      </c>
      <c r="C14" s="26" t="n">
        <v>0.04</v>
      </c>
      <c r="D14" s="27" t="n">
        <v>0.3</v>
      </c>
      <c r="E14" s="27" t="n">
        <v>0.32</v>
      </c>
      <c r="F14" s="27" t="n">
        <v>0.29</v>
      </c>
      <c r="G14" s="27" t="n">
        <v>0.27</v>
      </c>
      <c r="H14" s="19" t="n">
        <f aca="false">AVERAGE(B14:C14)</f>
        <v>0.05</v>
      </c>
      <c r="I14" s="19" t="n">
        <f aca="false">AVERAGE(D14:G14)</f>
        <v>0.295</v>
      </c>
      <c r="J14" s="19" t="n">
        <f aca="false">(H14+1)/2</f>
        <v>0.525</v>
      </c>
      <c r="K14" s="19" t="n">
        <f aca="false">(I14+1)/2</f>
        <v>0.6475</v>
      </c>
      <c r="L14" s="19" t="n">
        <f aca="false">AVERAGE(B14:C14)-AVERAGE(D14:G14)</f>
        <v>-0.245</v>
      </c>
      <c r="M14" s="19" t="n">
        <f aca="false">COUNTIF(B14:C14,"&gt;0")+COUNTIF(B14:C14,"&lt;=0")</f>
        <v>2</v>
      </c>
      <c r="N14" s="19" t="n">
        <f aca="false">COUNTIF(D14:G14,"&gt;0")+COUNTIF(D14:G14,"&lt;=0")</f>
        <v>4</v>
      </c>
      <c r="O14" s="20" t="n">
        <f aca="false">(J14-K14)/SQRT((J14+K14)/2*(1-(J14+K14)/2)*2/50)</f>
        <v>-1.24364280543691</v>
      </c>
      <c r="P14" s="21" t="s">
        <v>16</v>
      </c>
      <c r="Q14" s="22" t="s">
        <v>34</v>
      </c>
      <c r="R14" s="23" t="n">
        <v>360</v>
      </c>
      <c r="S14" s="24" t="s">
        <v>33</v>
      </c>
    </row>
    <row r="16" customFormat="false" ht="15" hidden="false" customHeight="false" outlineLevel="0" collapsed="false">
      <c r="A16" s="29" t="s">
        <v>35</v>
      </c>
      <c r="B16" s="29"/>
      <c r="C16" s="29"/>
      <c r="D16" s="30"/>
    </row>
    <row r="17" customFormat="false" ht="15" hidden="false" customHeight="false" outlineLevel="0" collapsed="false">
      <c r="A17" s="31" t="s">
        <v>36</v>
      </c>
      <c r="B17" s="31"/>
      <c r="C17" s="31"/>
      <c r="D17" s="32"/>
    </row>
    <row r="18" customFormat="false" ht="15" hidden="false" customHeight="false" outlineLevel="0" collapsed="false">
      <c r="A18" s="31"/>
      <c r="B18" s="31"/>
      <c r="C18" s="31"/>
      <c r="D18" s="32"/>
    </row>
    <row r="19" customFormat="false" ht="15" hidden="false" customHeight="false" outlineLevel="0" collapsed="false">
      <c r="A19" s="31"/>
      <c r="B19" s="31"/>
      <c r="C19" s="31"/>
      <c r="D19" s="32"/>
    </row>
    <row r="20" customFormat="false" ht="15" hidden="false" customHeight="false" outlineLevel="0" collapsed="false">
      <c r="A20" s="31"/>
      <c r="B20" s="31"/>
      <c r="C20" s="31"/>
      <c r="D20" s="32"/>
    </row>
    <row r="21" customFormat="false" ht="15" hidden="false" customHeight="false" outlineLevel="0" collapsed="false">
      <c r="A21" s="31"/>
      <c r="B21" s="31"/>
      <c r="C21" s="31"/>
      <c r="D21" s="32"/>
    </row>
    <row r="22" customFormat="false" ht="15" hidden="false" customHeight="false" outlineLevel="0" collapsed="false">
      <c r="A22" s="31"/>
      <c r="B22" s="31"/>
      <c r="C22" s="31"/>
      <c r="D22" s="33"/>
    </row>
    <row r="23" customFormat="false" ht="15" hidden="false" customHeight="false" outlineLevel="0" collapsed="false">
      <c r="A23" s="34" t="s">
        <v>37</v>
      </c>
      <c r="B23" s="35" t="s">
        <v>38</v>
      </c>
      <c r="C23" s="35" t="s">
        <v>39</v>
      </c>
    </row>
    <row r="24" customFormat="false" ht="15" hidden="false" customHeight="false" outlineLevel="0" collapsed="false">
      <c r="A24" s="36" t="s">
        <v>40</v>
      </c>
      <c r="B24" s="37" t="s">
        <v>41</v>
      </c>
      <c r="C24" s="37" t="s">
        <v>42</v>
      </c>
    </row>
    <row r="25" customFormat="false" ht="15" hidden="false" customHeight="false" outlineLevel="0" collapsed="false">
      <c r="A25" s="36" t="s">
        <v>43</v>
      </c>
      <c r="B25" s="36" t="s">
        <v>44</v>
      </c>
      <c r="C25" s="38" t="s">
        <v>45</v>
      </c>
    </row>
    <row r="26" customFormat="false" ht="15" hidden="false" customHeight="false" outlineLevel="0" collapsed="false">
      <c r="A26" s="39" t="s">
        <v>46</v>
      </c>
      <c r="C26" s="40"/>
    </row>
    <row r="27" customFormat="false" ht="15" hidden="false" customHeight="false" outlineLevel="0" collapsed="false">
      <c r="A27" s="41" t="s">
        <v>47</v>
      </c>
      <c r="B27" s="42"/>
      <c r="C27" s="43"/>
    </row>
    <row r="29" customFormat="false" ht="15" hidden="false" customHeight="true" outlineLevel="0" collapsed="false">
      <c r="A29" s="44" t="s">
        <v>48</v>
      </c>
      <c r="B29" s="44"/>
      <c r="C29" s="44"/>
      <c r="D29" s="44"/>
      <c r="E29" s="44"/>
      <c r="F29" s="44"/>
      <c r="G29" s="44"/>
      <c r="H29" s="44"/>
      <c r="I29" s="44"/>
    </row>
    <row r="30" customFormat="false" ht="15" hidden="false" customHeight="false" outlineLevel="0" collapsed="false">
      <c r="A30" s="45" t="s">
        <v>49</v>
      </c>
      <c r="B30" s="46" t="s">
        <v>50</v>
      </c>
      <c r="C30" s="46"/>
      <c r="D30" s="46"/>
      <c r="E30" s="46"/>
      <c r="F30" s="46"/>
      <c r="G30" s="46"/>
      <c r="H30" s="46"/>
      <c r="I30" s="46"/>
    </row>
    <row r="31" customFormat="false" ht="28.6" hidden="false" customHeight="false" outlineLevel="0" collapsed="false">
      <c r="A31" s="47" t="s">
        <v>16</v>
      </c>
      <c r="B31" s="48" t="s">
        <v>51</v>
      </c>
      <c r="C31" s="48"/>
      <c r="D31" s="48"/>
      <c r="E31" s="48"/>
      <c r="F31" s="48"/>
      <c r="G31" s="48"/>
      <c r="H31" s="48"/>
      <c r="I31" s="48"/>
    </row>
    <row r="32" customFormat="false" ht="28.6" hidden="false" customHeight="false" outlineLevel="0" collapsed="false">
      <c r="A32" s="49" t="s">
        <v>21</v>
      </c>
      <c r="B32" s="50" t="s">
        <v>52</v>
      </c>
      <c r="C32" s="50"/>
      <c r="D32" s="50"/>
      <c r="E32" s="50"/>
      <c r="F32" s="50"/>
      <c r="G32" s="50"/>
      <c r="H32" s="50"/>
      <c r="I32" s="50"/>
    </row>
    <row r="39" customFormat="false" ht="15.65" hidden="false" customHeight="true" outlineLevel="0" collapsed="false"/>
  </sheetData>
  <mergeCells count="8">
    <mergeCell ref="B1:C1"/>
    <mergeCell ref="D1:G1"/>
    <mergeCell ref="A16:C16"/>
    <mergeCell ref="A17:C22"/>
    <mergeCell ref="A29:I29"/>
    <mergeCell ref="B30:I30"/>
    <mergeCell ref="B31:I31"/>
    <mergeCell ref="B32:I3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2019-07-25T17:17:31Z</dcterms:created>
  <dc:creator>James Bennett</dc:creator>
  <dc:description/>
  <dc:language>en-GB</dc:language>
  <cp:lastModifiedBy/>
  <cp:lastPrinted>2019-09-19T16:24:49Z</cp:lastPrinted>
  <dcterms:modified xsi:type="dcterms:W3CDTF">2020-05-30T09:37:49Z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