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M:\6 vController Mike\5 VATSSA\7 SSA Code Studio\SSA Common\TopSky\MSAW\"/>
    </mc:Choice>
  </mc:AlternateContent>
  <xr:revisionPtr revIDLastSave="0" documentId="13_ncr:1_{0C9EFD67-95DD-445B-A1F5-ACB2392CAD82}" xr6:coauthVersionLast="47" xr6:coauthVersionMax="47" xr10:uidLastSave="{00000000-0000-0000-0000-000000000000}"/>
  <bookViews>
    <workbookView xWindow="28680" yWindow="-105" windowWidth="29040" windowHeight="16440" activeTab="3" xr2:uid="{38210610-A239-4B7F-93EB-C9D3CC6058FF}"/>
  </bookViews>
  <sheets>
    <sheet name="GRID MORA" sheetId="2" r:id="rId1"/>
    <sheet name="BOX 4" sheetId="3" r:id="rId2"/>
    <sheet name="AD RWY Cone" sheetId="4" r:id="rId3"/>
    <sheet name="AD TAA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6" i="3" l="1"/>
  <c r="E5" i="3"/>
  <c r="E4" i="3"/>
  <c r="E3" i="3"/>
  <c r="E7" i="3" s="1"/>
  <c r="D7" i="3"/>
  <c r="D6" i="3"/>
  <c r="D5" i="3"/>
  <c r="D4" i="3"/>
  <c r="D3" i="3"/>
  <c r="F10" i="5"/>
  <c r="F7" i="4"/>
  <c r="F10" i="4" s="1"/>
  <c r="I10" i="4" s="1"/>
  <c r="E4" i="4"/>
  <c r="H4" i="4" s="1"/>
  <c r="N3" i="4"/>
  <c r="E3" i="4"/>
  <c r="G3" i="4" s="1"/>
  <c r="C6" i="3"/>
  <c r="C4" i="3"/>
  <c r="B20" i="3"/>
  <c r="C7" i="3"/>
  <c r="A22" i="2"/>
  <c r="A21" i="2"/>
  <c r="A15" i="2"/>
  <c r="C22" i="2"/>
  <c r="C23" i="2"/>
  <c r="A23" i="2" s="1"/>
  <c r="C24" i="2"/>
  <c r="A24" i="2" s="1"/>
  <c r="C25" i="2"/>
  <c r="A25" i="2" s="1"/>
  <c r="C26" i="2"/>
  <c r="A26" i="2" s="1"/>
  <c r="C27" i="2"/>
  <c r="A27" i="2" s="1"/>
  <c r="C28" i="2"/>
  <c r="A28" i="2" s="1"/>
  <c r="C29" i="2"/>
  <c r="A29" i="2" s="1"/>
  <c r="C30" i="2"/>
  <c r="A30" i="2" s="1"/>
  <c r="C21" i="2"/>
  <c r="C20" i="2"/>
  <c r="A20" i="2" s="1"/>
  <c r="C3" i="2"/>
  <c r="A3" i="2" s="1"/>
  <c r="C1" i="2"/>
  <c r="A1" i="2" s="1"/>
  <c r="C19" i="2"/>
  <c r="A19" i="2" s="1"/>
  <c r="C18" i="2"/>
  <c r="A18" i="2" s="1"/>
  <c r="C17" i="2"/>
  <c r="A17" i="2" s="1"/>
  <c r="C16" i="2"/>
  <c r="A16" i="2" s="1"/>
  <c r="C15" i="2"/>
  <c r="C14" i="2"/>
  <c r="A14" i="2" s="1"/>
  <c r="C13" i="2"/>
  <c r="A13" i="2" s="1"/>
  <c r="C12" i="2"/>
  <c r="A12" i="2" s="1"/>
  <c r="C11" i="2"/>
  <c r="A11" i="2" s="1"/>
  <c r="C10" i="2"/>
  <c r="A10" i="2" s="1"/>
  <c r="C9" i="2"/>
  <c r="A9" i="2" s="1"/>
  <c r="C8" i="2"/>
  <c r="A8" i="2" s="1"/>
  <c r="C7" i="2"/>
  <c r="A7" i="2" s="1"/>
  <c r="C6" i="2"/>
  <c r="A6" i="2" s="1"/>
  <c r="C5" i="2"/>
  <c r="A5" i="2" s="1"/>
  <c r="C4" i="2"/>
  <c r="A4" i="2" s="1"/>
  <c r="F5" i="3" l="1"/>
  <c r="F6" i="3"/>
  <c r="F3" i="3"/>
  <c r="F7" i="3"/>
  <c r="H3" i="4"/>
  <c r="F13" i="4" s="1"/>
  <c r="G4" i="4"/>
  <c r="E13" i="4" s="1"/>
  <c r="H10" i="4"/>
  <c r="F4" i="3" l="1"/>
  <c r="E17" i="4"/>
  <c r="E16" i="4"/>
</calcChain>
</file>

<file path=xl/sharedStrings.xml><?xml version="1.0" encoding="utf-8"?>
<sst xmlns="http://schemas.openxmlformats.org/spreadsheetml/2006/main" count="94" uniqueCount="82">
  <si>
    <t>South Edge</t>
  </si>
  <si>
    <t>West Edge</t>
  </si>
  <si>
    <t>MSA Start</t>
  </si>
  <si>
    <t>S016</t>
  </si>
  <si>
    <t>W006</t>
  </si>
  <si>
    <t>E028</t>
  </si>
  <si>
    <t>FIX 1</t>
  </si>
  <si>
    <t>FIX 2</t>
  </si>
  <si>
    <t>Coordinate</t>
  </si>
  <si>
    <t>Distance</t>
  </si>
  <si>
    <t>Radial</t>
  </si>
  <si>
    <t>COORDINATE TO TOPSKY</t>
  </si>
  <si>
    <t>Runway Coord</t>
  </si>
  <si>
    <t>Rwy 1</t>
  </si>
  <si>
    <t>:</t>
  </si>
  <si>
    <t>S</t>
  </si>
  <si>
    <t>Rwy 2</t>
  </si>
  <si>
    <t>Rwy</t>
  </si>
  <si>
    <t>Approach Heading</t>
  </si>
  <si>
    <t>Platform Start</t>
  </si>
  <si>
    <t>Platform End</t>
  </si>
  <si>
    <t>Mag Var</t>
  </si>
  <si>
    <t>MSA</t>
  </si>
  <si>
    <t>N015</t>
  </si>
  <si>
    <t>N016</t>
  </si>
  <si>
    <t>W038</t>
  </si>
  <si>
    <t>N014</t>
  </si>
  <si>
    <t>N013</t>
  </si>
  <si>
    <t>N012</t>
  </si>
  <si>
    <t>N011</t>
  </si>
  <si>
    <t>N010</t>
  </si>
  <si>
    <t>N009</t>
  </si>
  <si>
    <t>N008</t>
  </si>
  <si>
    <t>N007</t>
  </si>
  <si>
    <t>N006</t>
  </si>
  <si>
    <t>N005</t>
  </si>
  <si>
    <t>N004</t>
  </si>
  <si>
    <t>N003</t>
  </si>
  <si>
    <t>N002</t>
  </si>
  <si>
    <t>N001</t>
  </si>
  <si>
    <t>N000</t>
  </si>
  <si>
    <t>W037</t>
  </si>
  <si>
    <t>W036</t>
  </si>
  <si>
    <t>W035</t>
  </si>
  <si>
    <t>W033</t>
  </si>
  <si>
    <t>W032</t>
  </si>
  <si>
    <t>W030</t>
  </si>
  <si>
    <t>W029</t>
  </si>
  <si>
    <t>W028</t>
  </si>
  <si>
    <t>W026</t>
  </si>
  <si>
    <t>S001</t>
  </si>
  <si>
    <t>S002</t>
  </si>
  <si>
    <t>S003</t>
  </si>
  <si>
    <t>S004</t>
  </si>
  <si>
    <t>S005</t>
  </si>
  <si>
    <t>S006</t>
  </si>
  <si>
    <t>S007</t>
  </si>
  <si>
    <t>S008</t>
  </si>
  <si>
    <t>S009</t>
  </si>
  <si>
    <t>S010</t>
  </si>
  <si>
    <t>S011</t>
  </si>
  <si>
    <t>S012</t>
  </si>
  <si>
    <t>W025</t>
  </si>
  <si>
    <t>W024</t>
  </si>
  <si>
    <t>W022</t>
  </si>
  <si>
    <t>W021</t>
  </si>
  <si>
    <t>W020</t>
  </si>
  <si>
    <t>W018</t>
  </si>
  <si>
    <t>W017</t>
  </si>
  <si>
    <t>W015</t>
  </si>
  <si>
    <t>S003.35.17.181 E037.16.51.560</t>
  </si>
  <si>
    <t>S003.25.14.800 E037.16.25.690</t>
  </si>
  <si>
    <t>https://kilojuliett.ch/webtools/geo/coordinatesconverter</t>
  </si>
  <si>
    <t>S003.35.12.491</t>
  </si>
  <si>
    <t>E037.16.21.892</t>
  </si>
  <si>
    <t>S003.35.21.871</t>
  </si>
  <si>
    <t>E037.17.21.229</t>
  </si>
  <si>
    <t>S003.25.19.490</t>
  </si>
  <si>
    <t>E037.16.55.354</t>
  </si>
  <si>
    <t>S003.25.10.110</t>
  </si>
  <si>
    <t>E037.15.56.027</t>
  </si>
  <si>
    <t>S008.55.11.650 E033.15.32.670 S008.55.11.740 E033.17.21.631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</si>
</sst>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 Narrow"/>
      <family val="2"/>
    </font>
    <font>
      <b/>
      <sz val="10"/>
      <color theme="1"/>
      <name val="Arial Narrow"/>
      <family val="2"/>
    </font>
    <font>
      <sz val="11"/>
      <color theme="1"/>
      <name val="Arial Narrow"/>
      <family val="2"/>
    </font>
    <font>
      <u/>
      <sz val="11"/>
      <color theme="1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1">
    <xf numFmtId="0" fontId="0" fillId="0" borderId="0" xfId="0"/>
    <xf numFmtId="0" fontId="0" fillId="2" borderId="0" xfId="0" applyFill="1"/>
    <xf numFmtId="0" fontId="2" fillId="0" borderId="0" xfId="0" applyFont="1"/>
    <xf numFmtId="0" fontId="2" fillId="3" borderId="0" xfId="0" applyFont="1" applyFill="1"/>
    <xf numFmtId="0" fontId="2" fillId="2" borderId="0" xfId="0" applyFont="1" applyFill="1"/>
    <xf numFmtId="0" fontId="3" fillId="0" borderId="0" xfId="0" applyFont="1"/>
    <xf numFmtId="0" fontId="2" fillId="4" borderId="1" xfId="0" applyFont="1" applyFill="1" applyBorder="1"/>
    <xf numFmtId="0" fontId="2" fillId="4" borderId="2" xfId="0" applyFont="1" applyFill="1" applyBorder="1"/>
    <xf numFmtId="0" fontId="2" fillId="4" borderId="3" xfId="0" applyFont="1" applyFill="1" applyBorder="1"/>
    <xf numFmtId="0" fontId="4" fillId="0" borderId="0" xfId="0" applyFont="1"/>
    <xf numFmtId="0" fontId="4" fillId="0" borderId="0" xfId="0" applyFont="1" applyAlignment="1">
      <alignment horizontal="right"/>
    </xf>
    <xf numFmtId="0" fontId="4" fillId="5" borderId="0" xfId="0" applyFont="1" applyFill="1"/>
    <xf numFmtId="0" fontId="4" fillId="6" borderId="0" xfId="0" applyFont="1" applyFill="1"/>
    <xf numFmtId="0" fontId="4" fillId="6" borderId="0" xfId="0" applyFont="1" applyFill="1" applyAlignment="1">
      <alignment horizontal="left"/>
    </xf>
    <xf numFmtId="0" fontId="4" fillId="3" borderId="0" xfId="0" applyFont="1" applyFill="1"/>
    <xf numFmtId="0" fontId="4" fillId="7" borderId="0" xfId="0" applyFont="1" applyFill="1" applyAlignment="1">
      <alignment horizontal="left"/>
    </xf>
    <xf numFmtId="0" fontId="2" fillId="0" borderId="0" xfId="0" applyFont="1" applyAlignment="1">
      <alignment horizontal="right"/>
    </xf>
    <xf numFmtId="0" fontId="2" fillId="5" borderId="0" xfId="0" applyFont="1" applyFill="1"/>
    <xf numFmtId="0" fontId="2" fillId="8" borderId="0" xfId="0" applyFont="1" applyFill="1"/>
    <xf numFmtId="0" fontId="2" fillId="7" borderId="0" xfId="0" applyFont="1" applyFill="1"/>
    <xf numFmtId="0" fontId="5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kilojuliett.ch/webtools/geo/coordinatesconverter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8920B-173E-4272-A085-64BC10408654}">
  <dimension ref="A1:Y31"/>
  <sheetViews>
    <sheetView workbookViewId="0">
      <selection activeCell="F31" sqref="F31"/>
    </sheetView>
  </sheetViews>
  <sheetFormatPr defaultRowHeight="15" x14ac:dyDescent="0.25"/>
  <cols>
    <col min="1" max="1" width="46" style="1" customWidth="1"/>
    <col min="7" max="8" width="4" bestFit="1" customWidth="1"/>
    <col min="9" max="9" width="3" bestFit="1" customWidth="1"/>
    <col min="10" max="11" width="4" bestFit="1" customWidth="1"/>
    <col min="12" max="12" width="3" bestFit="1" customWidth="1"/>
    <col min="13" max="20" width="4" bestFit="1" customWidth="1"/>
    <col min="21" max="22" width="3" bestFit="1" customWidth="1"/>
    <col min="23" max="24" width="4" bestFit="1" customWidth="1"/>
    <col min="25" max="26" width="3" bestFit="1" customWidth="1"/>
  </cols>
  <sheetData>
    <row r="1" spans="1:25" x14ac:dyDescent="0.25">
      <c r="A1" s="1" t="str">
        <f t="shared" ref="A1" si="0">"L:"&amp;D1&amp;".00.00:"&amp;E1&amp;".00.00:1:1:"&amp;C1&amp;":"&amp;F1&amp;"00:"&amp;G1&amp;"00:"&amp;H1&amp;"00:"&amp;I1&amp;"00:"&amp;J1&amp;"00:"&amp;K1&amp;"00:"&amp;L1&amp;"00:"&amp;M1&amp;"00:"&amp;N1&amp;"00:"&amp;O1&amp;"00:"&amp;P1&amp;"00:"&amp;Q1&amp;"00:"&amp;R1&amp;"00:"&amp;S1&amp;"00:"&amp;T1&amp;"00:"&amp;U1&amp;"00:"&amp;V1&amp;"00:"&amp;W1&amp;"00:"&amp;X1&amp;"00:"&amp;Y1&amp;"00"</f>
        <v>L:S016.00.00:W006.00.00:1:1:1:3700:00:00:00:00:00:00:00:00:00:00:00:00:00:00:00:00:00:00:00</v>
      </c>
      <c r="C1">
        <f t="shared" ref="C1" si="1">COUNT(F1:AC1)</f>
        <v>1</v>
      </c>
      <c r="D1" t="s">
        <v>3</v>
      </c>
      <c r="E1" t="s">
        <v>4</v>
      </c>
      <c r="F1">
        <v>37</v>
      </c>
    </row>
    <row r="2" spans="1:25" x14ac:dyDescent="0.25">
      <c r="D2" t="s">
        <v>0</v>
      </c>
      <c r="E2" t="s">
        <v>1</v>
      </c>
      <c r="F2" t="s">
        <v>2</v>
      </c>
    </row>
    <row r="3" spans="1:25" x14ac:dyDescent="0.25">
      <c r="A3" s="1" t="str">
        <f>"L:"&amp;D3&amp;".00.00:"&amp;E3&amp;".00.00:1:1:"&amp;C3&amp;":"&amp;F3&amp;"00:"&amp;G3&amp;"00:"&amp;H3&amp;"00:"&amp;I3&amp;"00:"&amp;J3&amp;"00:"&amp;K3&amp;"00:"&amp;L3&amp;"00:"&amp;M3&amp;"00:"&amp;N3&amp;"00:"&amp;O3&amp;"00:"&amp;P3&amp;"00:"&amp;Q3&amp;"00:"&amp;R3&amp;"00:"&amp;S3&amp;"00:"&amp;T3&amp;"00:"&amp;U3&amp;"00:"&amp;V3&amp;"00:"&amp;W3&amp;"00:"&amp;X3&amp;"00:"&amp;Y3&amp;"00:"&amp;Z3&amp;"00"</f>
        <v>L:N016.00.00:W038.00.00:1:1:5:000:000:000:000:000:00:00:00:00:00:00:00:00:00:00:00:00:00:00:00:00</v>
      </c>
      <c r="C3">
        <f>COUNT(F3:AC3)</f>
        <v>5</v>
      </c>
      <c r="D3" t="s">
        <v>24</v>
      </c>
      <c r="E3" t="s">
        <v>25</v>
      </c>
      <c r="F3">
        <v>0</v>
      </c>
      <c r="G3">
        <v>0</v>
      </c>
      <c r="H3">
        <v>0</v>
      </c>
      <c r="I3">
        <v>0</v>
      </c>
      <c r="J3">
        <v>0</v>
      </c>
    </row>
    <row r="4" spans="1:25" x14ac:dyDescent="0.25">
      <c r="A4" s="1" t="str">
        <f t="shared" ref="A4:A22" si="2">"L:"&amp;D4&amp;".00.00:"&amp;E4&amp;".00.00:1:1:"&amp;C4&amp;":"&amp;F4&amp;"00:"&amp;G4&amp;"00:"&amp;H4&amp;"00:"&amp;I4&amp;"00:"&amp;J4&amp;"00:"&amp;K4&amp;"00:"&amp;L4&amp;"00:"&amp;M4&amp;"00:"&amp;N4&amp;"00:"&amp;O4&amp;"00:"&amp;P4&amp;"00:"&amp;Q4&amp;"00:"&amp;R4&amp;"00:"&amp;S4&amp;"00:"&amp;T4&amp;"00:"&amp;U4&amp;"00:"&amp;V4&amp;"00:"&amp;W4&amp;"00:"&amp;X4&amp;"00:"&amp;Y4&amp;"00:"&amp;Z4&amp;"00"</f>
        <v>L:N015.00.00:W038.00.00:1:1:10:000:000:000:000:000:000:000:000:000:000:00:00:00:00:00:00:00:00:00:00:00</v>
      </c>
      <c r="C4">
        <f t="shared" ref="C4:C21" si="3">COUNT(F4:AC4)</f>
        <v>10</v>
      </c>
      <c r="D4" t="s">
        <v>23</v>
      </c>
      <c r="E4" t="s">
        <v>25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</row>
    <row r="5" spans="1:25" x14ac:dyDescent="0.25">
      <c r="A5" s="1" t="str">
        <f t="shared" si="2"/>
        <v>L:N014.00.00:W038.00.00:1:1:13:000:000:000:000:000:000:000:000:000:000:000:000:000:00:00:00:00:00:00:00:00</v>
      </c>
      <c r="C5">
        <f t="shared" si="3"/>
        <v>13</v>
      </c>
      <c r="D5" t="s">
        <v>26</v>
      </c>
      <c r="E5" t="s">
        <v>25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</row>
    <row r="6" spans="1:25" x14ac:dyDescent="0.25">
      <c r="A6" s="1" t="str">
        <f t="shared" si="2"/>
        <v>L:N013.00.00:W038.00.00:1:1:17:000:000:000:000:000:000:000:000:000:000:000:000:000:000:000:000:000:00:00:00:00</v>
      </c>
      <c r="C6">
        <f t="shared" si="3"/>
        <v>17</v>
      </c>
      <c r="D6" t="s">
        <v>27</v>
      </c>
      <c r="E6" t="s">
        <v>25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</row>
    <row r="7" spans="1:25" x14ac:dyDescent="0.25">
      <c r="A7" s="1" t="str">
        <f t="shared" si="2"/>
        <v>L:N012.00.00:W038.00.00:1:1:20:000:000:000:000:000:000:000:000:000:000:000:000:000:000:000:000:000:000:000:000:00</v>
      </c>
      <c r="C7">
        <f t="shared" si="3"/>
        <v>20</v>
      </c>
      <c r="D7" t="s">
        <v>28</v>
      </c>
      <c r="E7" t="s">
        <v>25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25">
      <c r="A8" s="1" t="str">
        <f t="shared" si="2"/>
        <v>L:N011.00.00:W037.00.00:1:1:20:000:000:000:000:000:000:000:000:000:000:000:000:000:000:000:000:000:000:000:000:00</v>
      </c>
      <c r="C8">
        <f t="shared" si="3"/>
        <v>20</v>
      </c>
      <c r="D8" t="s">
        <v>29</v>
      </c>
      <c r="E8" t="s">
        <v>41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</row>
    <row r="9" spans="1:25" x14ac:dyDescent="0.25">
      <c r="A9" s="1" t="str">
        <f t="shared" si="2"/>
        <v>L:N010.00.00:W037.00.00:1:1:20:000:000:000:000:000:000:000:000:000:000:000:000:000:000:000:000:000:000:000:000:00</v>
      </c>
      <c r="C9">
        <f t="shared" si="3"/>
        <v>20</v>
      </c>
      <c r="D9" t="s">
        <v>30</v>
      </c>
      <c r="E9" t="s">
        <v>41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</row>
    <row r="10" spans="1:25" x14ac:dyDescent="0.25">
      <c r="A10" s="1" t="str">
        <f t="shared" si="2"/>
        <v>L:N009.00.00:W036.00.00:1:1:20:000:000:000:000:000:000:000:000:000:000:000:000:000:000:000:000:000:000:000:000:00</v>
      </c>
      <c r="C10">
        <f t="shared" si="3"/>
        <v>20</v>
      </c>
      <c r="D10" t="s">
        <v>31</v>
      </c>
      <c r="E10" t="s">
        <v>42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</row>
    <row r="11" spans="1:25" x14ac:dyDescent="0.25">
      <c r="A11" s="1" t="str">
        <f t="shared" si="2"/>
        <v>L:N008.00.00:W036.00.00:1:1:20:000:000:000:000:000:000:000:000:000:000:000:000:000:000:000:000:000:000:000:000:00</v>
      </c>
      <c r="C11">
        <f t="shared" si="3"/>
        <v>20</v>
      </c>
      <c r="D11" t="s">
        <v>32</v>
      </c>
      <c r="E11" t="s">
        <v>42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</row>
    <row r="12" spans="1:25" x14ac:dyDescent="0.25">
      <c r="A12" s="1" t="str">
        <f t="shared" si="2"/>
        <v>L:N007.00.00:W036.00.00:1:1:20:000:000:000:000:000:000:000:000:000:000:000:000:000:000:000:000:000:000:000:000:00</v>
      </c>
      <c r="C12">
        <f t="shared" si="3"/>
        <v>20</v>
      </c>
      <c r="D12" t="s">
        <v>33</v>
      </c>
      <c r="E12" t="s">
        <v>42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</row>
    <row r="13" spans="1:25" x14ac:dyDescent="0.25">
      <c r="A13" s="1" t="str">
        <f t="shared" si="2"/>
        <v>L:N006.00.00:W035.00.00:1:1:20:000:000:000:000:000:000:000:000:000:000:000:000:000:000:000:000:000:000:000:000:00</v>
      </c>
      <c r="C13">
        <f t="shared" si="3"/>
        <v>20</v>
      </c>
      <c r="D13" t="s">
        <v>34</v>
      </c>
      <c r="E13" t="s">
        <v>43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</row>
    <row r="14" spans="1:25" x14ac:dyDescent="0.25">
      <c r="A14" s="1" t="str">
        <f t="shared" si="2"/>
        <v>L:N005.00.00:W033.00.00:1:1:20:000:000:000:000:000:000:000:000:000:000:000:000:000:000:000:000:000:000:000:000:00</v>
      </c>
      <c r="C14">
        <f t="shared" si="3"/>
        <v>20</v>
      </c>
      <c r="D14" t="s">
        <v>35</v>
      </c>
      <c r="E14" t="s">
        <v>44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</row>
    <row r="15" spans="1:25" x14ac:dyDescent="0.25">
      <c r="A15" s="1" t="str">
        <f t="shared" si="2"/>
        <v>L:N004.00.00:W032.00.00:1:1:20:000:000:000:000:000:000:000:000:000:000:000:000:000:000:000:000:000:000:000:000:00</v>
      </c>
      <c r="C15">
        <f t="shared" si="3"/>
        <v>20</v>
      </c>
      <c r="D15" t="s">
        <v>36</v>
      </c>
      <c r="E15" t="s">
        <v>45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</row>
    <row r="16" spans="1:25" x14ac:dyDescent="0.25">
      <c r="A16" s="1" t="str">
        <f t="shared" si="2"/>
        <v>L:N003.00.00:W030.00.00:1:1:20:000:000:000:000:000:000:000:000:000:000:000:000:000:000:000:000:000:000:000:000:00</v>
      </c>
      <c r="C16">
        <f t="shared" si="3"/>
        <v>20</v>
      </c>
      <c r="D16" t="s">
        <v>37</v>
      </c>
      <c r="E16" t="s">
        <v>46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</row>
    <row r="17" spans="1:25" x14ac:dyDescent="0.25">
      <c r="A17" s="1" t="str">
        <f t="shared" si="2"/>
        <v>L:N002.00.00:W029.00.00:1:1:20:000:000:000:000:000:000:000:000:000:000:000:000:000:000:000:000:000:000:000:000:00</v>
      </c>
      <c r="C17">
        <f t="shared" si="3"/>
        <v>20</v>
      </c>
      <c r="D17" t="s">
        <v>38</v>
      </c>
      <c r="E17" t="s">
        <v>47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</row>
    <row r="18" spans="1:25" x14ac:dyDescent="0.25">
      <c r="A18" s="1" t="str">
        <f t="shared" si="2"/>
        <v>L:N001.00.00:W028.00.00:1:1:20:000:000:000:000:000:000:000:000:000:000:000:000:000:000:000:000:000:000:000:000:00</v>
      </c>
      <c r="C18">
        <f t="shared" si="3"/>
        <v>20</v>
      </c>
      <c r="D18" t="s">
        <v>39</v>
      </c>
      <c r="E18" t="s">
        <v>48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</row>
    <row r="19" spans="1:25" x14ac:dyDescent="0.25">
      <c r="A19" s="1" t="str">
        <f t="shared" si="2"/>
        <v>L:N000.00.00:W026.00.00:1:1:20:000:000:000:000:000:000:000:000:000:000:000:000:000:000:000:000:000:000:000:000:00</v>
      </c>
      <c r="C19">
        <f t="shared" si="3"/>
        <v>20</v>
      </c>
      <c r="D19" t="s">
        <v>40</v>
      </c>
      <c r="E19" t="s">
        <v>49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</row>
    <row r="20" spans="1:25" x14ac:dyDescent="0.25">
      <c r="A20" s="1" t="str">
        <f t="shared" si="2"/>
        <v>L:S001.00.00:W025.00.00:1:1:20:000:000:000:000:000:000:000:000:000:000:000:000:000:000:000:000:000:000:000:000:00</v>
      </c>
      <c r="C20">
        <f t="shared" si="3"/>
        <v>20</v>
      </c>
      <c r="D20" t="s">
        <v>50</v>
      </c>
      <c r="E20" t="s">
        <v>62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</row>
    <row r="21" spans="1:25" x14ac:dyDescent="0.25">
      <c r="A21" s="1" t="str">
        <f t="shared" si="2"/>
        <v>L:S002.00.00:W024.00.00:1:1:20:000:000:000:000:000:000:000:000:000:000:000:000:000:000:000:000:000:000:000:000:00</v>
      </c>
      <c r="C21">
        <f t="shared" si="3"/>
        <v>20</v>
      </c>
      <c r="D21" t="s">
        <v>51</v>
      </c>
      <c r="E21" t="s">
        <v>63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</row>
    <row r="22" spans="1:25" x14ac:dyDescent="0.25">
      <c r="A22" s="1" t="str">
        <f t="shared" si="2"/>
        <v>L:S003.00.00:W022.00.00:1:1:20:000:000:000:000:000:000:000:000:000:000:000:000:000:000:000:000:000:000:000:000:00</v>
      </c>
      <c r="C22">
        <f t="shared" ref="C22:C30" si="4">COUNT(F22:AC22)</f>
        <v>20</v>
      </c>
      <c r="D22" t="s">
        <v>52</v>
      </c>
      <c r="E22" t="s">
        <v>64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</row>
    <row r="23" spans="1:25" x14ac:dyDescent="0.25">
      <c r="A23" s="1" t="str">
        <f t="shared" ref="A23:A30" si="5">"L:"&amp;D23&amp;".00.00:"&amp;E23&amp;".00.00:1:1:"&amp;C23&amp;":"&amp;F23&amp;"00:"&amp;G23&amp;"00:"&amp;H23&amp;"00:"&amp;I23&amp;"00:"&amp;J23&amp;"00:"&amp;K23&amp;"00:"&amp;L23&amp;"00:"&amp;M23&amp;"00:"&amp;N23&amp;"00:"&amp;O23&amp;"00:"&amp;P23&amp;"00:"&amp;Q23&amp;"00:"&amp;R23&amp;"00:"&amp;S23&amp;"00:"&amp;T23&amp;"00:"&amp;U23&amp;"00:"&amp;V23&amp;"00:"&amp;W23&amp;"00:"&amp;X23&amp;"00:"&amp;Y23&amp;"00:"&amp;Z23&amp;"00"</f>
        <v>L:S004.00.00:W021.00.00:1:1:20:000:000:000:000:000:000:000:000:000:000:000:000:000:000:000:000:000:000:000:000:00</v>
      </c>
      <c r="C23">
        <f t="shared" si="4"/>
        <v>20</v>
      </c>
      <c r="D23" t="s">
        <v>53</v>
      </c>
      <c r="E23" t="s">
        <v>65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</row>
    <row r="24" spans="1:25" x14ac:dyDescent="0.25">
      <c r="A24" s="1" t="str">
        <f t="shared" si="5"/>
        <v>L:S005.00.00:W020.00.00:1:1:20:000:000:000:000:000:000:000:000:000:000:000:000:000:000:000:000:000:000:000:000:00</v>
      </c>
      <c r="C24">
        <f t="shared" si="4"/>
        <v>20</v>
      </c>
      <c r="D24" t="s">
        <v>54</v>
      </c>
      <c r="E24" t="s">
        <v>66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</row>
    <row r="25" spans="1:25" x14ac:dyDescent="0.25">
      <c r="A25" s="1" t="str">
        <f t="shared" si="5"/>
        <v>L:S006.00.00:W018.00.00:1:1:20:000:000:000:000:000:000:000:000:000:000:000:000:000:000:000:000:000:000:000:000:00</v>
      </c>
      <c r="C25">
        <f t="shared" si="4"/>
        <v>20</v>
      </c>
      <c r="D25" t="s">
        <v>55</v>
      </c>
      <c r="E25" t="s">
        <v>67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</row>
    <row r="26" spans="1:25" x14ac:dyDescent="0.25">
      <c r="A26" s="1" t="str">
        <f t="shared" si="5"/>
        <v>L:S007.00.00:W017.00.00:1:1:20:000:000:000:000:000:000:000:000:000:000:000:000:000:000:000:000:000:000:000:000:00</v>
      </c>
      <c r="C26">
        <f t="shared" si="4"/>
        <v>20</v>
      </c>
      <c r="D26" t="s">
        <v>56</v>
      </c>
      <c r="E26" t="s">
        <v>68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</row>
    <row r="27" spans="1:25" x14ac:dyDescent="0.25">
      <c r="A27" s="1" t="str">
        <f t="shared" si="5"/>
        <v>L:S008.00.00:W017.00.00:1:1:0:00:00:00:00:00:00:00:00:00:00:00:00:00:00:00:00:00:00:00:00:00</v>
      </c>
      <c r="C27">
        <f t="shared" si="4"/>
        <v>0</v>
      </c>
      <c r="D27" t="s">
        <v>57</v>
      </c>
      <c r="E27" t="s">
        <v>68</v>
      </c>
    </row>
    <row r="28" spans="1:25" x14ac:dyDescent="0.25">
      <c r="A28" s="1" t="str">
        <f t="shared" si="5"/>
        <v>L:S009.00.00:W015.00.00:1:1:0:00:00:00:00:00:00:00:00:00:00:00:00:00:00:00:00:00:00:00:00:00</v>
      </c>
      <c r="C28">
        <f t="shared" si="4"/>
        <v>0</v>
      </c>
      <c r="D28" t="s">
        <v>58</v>
      </c>
      <c r="E28" t="s">
        <v>69</v>
      </c>
    </row>
    <row r="29" spans="1:25" x14ac:dyDescent="0.25">
      <c r="A29" s="1" t="str">
        <f t="shared" si="5"/>
        <v>L:S010.00.00:E028.00.00:1:1:0:00:00:00:00:00:00:00:00:00:00:00:00:00:00:00:00:00:00:00:00:00</v>
      </c>
      <c r="C29">
        <f t="shared" si="4"/>
        <v>0</v>
      </c>
      <c r="D29" t="s">
        <v>59</v>
      </c>
      <c r="E29" t="s">
        <v>5</v>
      </c>
    </row>
    <row r="30" spans="1:25" x14ac:dyDescent="0.25">
      <c r="A30" s="1" t="str">
        <f t="shared" si="5"/>
        <v>L:S011.00.00:E028.00.00:1:1:0:00:00:00:00:00:00:00:00:00:00:00:00:00:00:00:00:00:00:00:00:00</v>
      </c>
      <c r="C30">
        <f t="shared" si="4"/>
        <v>0</v>
      </c>
      <c r="D30" t="s">
        <v>60</v>
      </c>
      <c r="E30" t="s">
        <v>5</v>
      </c>
    </row>
    <row r="31" spans="1:25" x14ac:dyDescent="0.25">
      <c r="D31" t="s">
        <v>61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1C9D01-B38F-4C78-B2EF-C400439DB303}">
  <dimension ref="B1:F20"/>
  <sheetViews>
    <sheetView workbookViewId="0">
      <selection activeCell="B20" sqref="B20"/>
    </sheetView>
  </sheetViews>
  <sheetFormatPr defaultRowHeight="12.75" x14ac:dyDescent="0.2"/>
  <cols>
    <col min="1" max="1" width="9.140625" style="2"/>
    <col min="2" max="2" width="15.42578125" style="2" customWidth="1"/>
    <col min="3" max="3" width="23.5703125" style="2" bestFit="1" customWidth="1"/>
    <col min="4" max="16384" width="9.140625" style="2"/>
  </cols>
  <sheetData>
    <row r="1" spans="2:6" x14ac:dyDescent="0.2">
      <c r="D1" s="3">
        <v>0.5</v>
      </c>
      <c r="E1" s="2">
        <v>189</v>
      </c>
    </row>
    <row r="2" spans="2:6" x14ac:dyDescent="0.2">
      <c r="C2" s="2" t="s">
        <v>8</v>
      </c>
      <c r="D2" s="2" t="s">
        <v>9</v>
      </c>
      <c r="E2" s="2" t="s">
        <v>10</v>
      </c>
    </row>
    <row r="3" spans="2:6" x14ac:dyDescent="0.2">
      <c r="B3" s="2" t="s">
        <v>6</v>
      </c>
      <c r="C3" s="17" t="s">
        <v>70</v>
      </c>
      <c r="D3" s="2">
        <f>$D$1</f>
        <v>0.5</v>
      </c>
      <c r="E3" s="17">
        <f>E1+90</f>
        <v>279</v>
      </c>
      <c r="F3" s="4" t="str">
        <f>C3&amp;"/"&amp;D3&amp;"/"&amp;E3</f>
        <v>S003.35.17.181 E037.16.51.560/0.5/279</v>
      </c>
    </row>
    <row r="4" spans="2:6" x14ac:dyDescent="0.2">
      <c r="C4" s="2" t="str">
        <f>C3</f>
        <v>S003.35.17.181 E037.16.51.560</v>
      </c>
      <c r="D4" s="2">
        <f t="shared" ref="D4:D7" si="0">$D$1</f>
        <v>0.5</v>
      </c>
      <c r="E4" s="2">
        <f>E1-90</f>
        <v>99</v>
      </c>
      <c r="F4" s="4" t="str">
        <f t="shared" ref="F4:F7" si="1">C4&amp;"/"&amp;D4&amp;"/"&amp;E4</f>
        <v>S003.35.17.181 E037.16.51.560/0.5/99</v>
      </c>
    </row>
    <row r="5" spans="2:6" x14ac:dyDescent="0.2">
      <c r="B5" s="2" t="s">
        <v>7</v>
      </c>
      <c r="C5" s="17" t="s">
        <v>71</v>
      </c>
      <c r="D5" s="2">
        <f t="shared" si="0"/>
        <v>0.5</v>
      </c>
      <c r="E5" s="2">
        <f>E4</f>
        <v>99</v>
      </c>
      <c r="F5" s="4" t="str">
        <f t="shared" si="1"/>
        <v>S003.25.14.800 E037.16.25.690/0.5/99</v>
      </c>
    </row>
    <row r="6" spans="2:6" x14ac:dyDescent="0.2">
      <c r="C6" s="2" t="str">
        <f>C5</f>
        <v>S003.25.14.800 E037.16.25.690</v>
      </c>
      <c r="D6" s="2">
        <f t="shared" si="0"/>
        <v>0.5</v>
      </c>
      <c r="E6" s="2">
        <f>E3</f>
        <v>279</v>
      </c>
      <c r="F6" s="4" t="str">
        <f t="shared" si="1"/>
        <v>S003.25.14.800 E037.16.25.690/0.5/279</v>
      </c>
    </row>
    <row r="7" spans="2:6" x14ac:dyDescent="0.2">
      <c r="C7" s="2" t="str">
        <f>C3</f>
        <v>S003.35.17.181 E037.16.51.560</v>
      </c>
      <c r="D7" s="2">
        <f t="shared" si="0"/>
        <v>0.5</v>
      </c>
      <c r="E7" s="2">
        <f>E3</f>
        <v>279</v>
      </c>
      <c r="F7" s="4" t="str">
        <f t="shared" si="1"/>
        <v>S003.35.17.181 E037.16.51.560/0.5/279</v>
      </c>
    </row>
    <row r="11" spans="2:6" ht="15" x14ac:dyDescent="0.25">
      <c r="B11" s="20" t="s">
        <v>72</v>
      </c>
    </row>
    <row r="12" spans="2:6" x14ac:dyDescent="0.2">
      <c r="B12" s="5" t="s">
        <v>11</v>
      </c>
    </row>
    <row r="13" spans="2:6" x14ac:dyDescent="0.2">
      <c r="B13" s="2">
        <v>6000</v>
      </c>
    </row>
    <row r="14" spans="2:6" x14ac:dyDescent="0.2">
      <c r="B14" s="6" t="s">
        <v>73</v>
      </c>
      <c r="C14" s="6" t="s">
        <v>74</v>
      </c>
    </row>
    <row r="15" spans="2:6" x14ac:dyDescent="0.2">
      <c r="B15" s="7" t="s">
        <v>75</v>
      </c>
      <c r="C15" s="7" t="s">
        <v>76</v>
      </c>
    </row>
    <row r="16" spans="2:6" x14ac:dyDescent="0.2">
      <c r="B16" s="7" t="s">
        <v>77</v>
      </c>
      <c r="C16" s="7" t="s">
        <v>78</v>
      </c>
    </row>
    <row r="17" spans="2:3" x14ac:dyDescent="0.2">
      <c r="B17" s="7" t="s">
        <v>79</v>
      </c>
      <c r="C17" s="7" t="s">
        <v>80</v>
      </c>
    </row>
    <row r="18" spans="2:3" x14ac:dyDescent="0.2">
      <c r="B18" s="8" t="s">
        <v>73</v>
      </c>
      <c r="C18" s="8" t="s">
        <v>74</v>
      </c>
    </row>
    <row r="20" spans="2:3" x14ac:dyDescent="0.2">
      <c r="B20" s="2" t="str">
        <f>"P:4:"&amp;B14&amp;":"&amp;C14&amp;":"&amp;B15&amp;":"&amp;C15&amp;":"&amp;B16&amp;":"&amp;C16&amp;":"&amp;B17&amp;":"&amp;C17&amp;":"&amp;B13</f>
        <v>P:4:S003.35.12.491:E037.16.21.892:S003.35.21.871:E037.17.21.229:S003.25.19.490:E037.16.55.354:S003.25.10.110:E037.15.56.027:6000</v>
      </c>
    </row>
  </sheetData>
  <hyperlinks>
    <hyperlink ref="B11" r:id="rId1" xr:uid="{E95B7759-CBCD-4A40-B8C8-FDE55C4DEF2D}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1049F-BE9B-4025-9384-0D2C144F5CD2}">
  <dimension ref="B2:N19"/>
  <sheetViews>
    <sheetView workbookViewId="0">
      <selection activeCell="E17" sqref="E17"/>
    </sheetView>
  </sheetViews>
  <sheetFormatPr defaultRowHeight="16.5" x14ac:dyDescent="0.3"/>
  <cols>
    <col min="1" max="2" width="9.140625" style="9"/>
    <col min="3" max="3" width="9.140625" style="10"/>
    <col min="4" max="6" width="9.140625" style="9"/>
    <col min="7" max="7" width="10.42578125" style="9" bestFit="1" customWidth="1"/>
    <col min="8" max="16384" width="9.140625" style="9"/>
  </cols>
  <sheetData>
    <row r="2" spans="2:14" x14ac:dyDescent="0.3">
      <c r="C2" s="10" t="s">
        <v>12</v>
      </c>
      <c r="E2" s="11" t="s">
        <v>81</v>
      </c>
    </row>
    <row r="3" spans="2:14" x14ac:dyDescent="0.3">
      <c r="B3" s="9">
        <v>9</v>
      </c>
      <c r="C3" s="10" t="s">
        <v>13</v>
      </c>
      <c r="E3" s="12" t="str">
        <f>LEFT(E2,29)</f>
        <v>S008.55.11.650 E033.15.32.670</v>
      </c>
      <c r="G3" s="13" t="str">
        <f>LEFT(E3,14)</f>
        <v>S008.55.11.650</v>
      </c>
      <c r="H3" s="12" t="str">
        <f>RIGHT(E3,14)</f>
        <v>E033.15.32.670</v>
      </c>
      <c r="L3" s="14" t="s">
        <v>14</v>
      </c>
      <c r="M3" s="14" t="s">
        <v>15</v>
      </c>
      <c r="N3" s="14">
        <f>COUNTA(L13:L13)</f>
        <v>0</v>
      </c>
    </row>
    <row r="4" spans="2:14" x14ac:dyDescent="0.3">
      <c r="B4" s="9">
        <v>27</v>
      </c>
      <c r="C4" s="10" t="s">
        <v>16</v>
      </c>
      <c r="E4" s="12" t="str">
        <f>RIGHT(E2,29)</f>
        <v>S008.55.11.740 E033.17.21.631</v>
      </c>
      <c r="G4" s="13" t="str">
        <f>LEFT(E4,14)</f>
        <v>S008.55.11.740</v>
      </c>
      <c r="H4" s="12" t="str">
        <f>RIGHT(E4,14)</f>
        <v>E033.17.21.631</v>
      </c>
      <c r="L4" s="14"/>
      <c r="M4" s="14"/>
      <c r="N4" s="14"/>
    </row>
    <row r="5" spans="2:14" x14ac:dyDescent="0.3">
      <c r="L5" s="14"/>
      <c r="M5" s="14"/>
      <c r="N5" s="14"/>
    </row>
    <row r="6" spans="2:14" x14ac:dyDescent="0.3">
      <c r="C6" s="10" t="s">
        <v>17</v>
      </c>
      <c r="E6" s="9">
        <v>9</v>
      </c>
      <c r="L6" s="14"/>
      <c r="M6" s="14"/>
      <c r="N6" s="14"/>
    </row>
    <row r="7" spans="2:14" x14ac:dyDescent="0.3">
      <c r="C7" s="10" t="s">
        <v>18</v>
      </c>
      <c r="E7" s="11">
        <v>92</v>
      </c>
      <c r="F7" s="12">
        <f>IF(E7&gt;180,E7-180,E7+180)</f>
        <v>272</v>
      </c>
    </row>
    <row r="8" spans="2:14" x14ac:dyDescent="0.3">
      <c r="C8" s="10" t="s">
        <v>19</v>
      </c>
      <c r="E8" s="11">
        <v>11</v>
      </c>
    </row>
    <row r="9" spans="2:14" x14ac:dyDescent="0.3">
      <c r="C9" s="10" t="s">
        <v>20</v>
      </c>
      <c r="E9" s="11">
        <v>16</v>
      </c>
      <c r="H9" s="9">
        <v>-10</v>
      </c>
      <c r="I9" s="9">
        <v>10</v>
      </c>
    </row>
    <row r="10" spans="2:14" x14ac:dyDescent="0.3">
      <c r="C10" s="10" t="s">
        <v>21</v>
      </c>
      <c r="E10" s="11">
        <v>-2</v>
      </c>
      <c r="F10" s="12">
        <f>F7+E10</f>
        <v>270</v>
      </c>
      <c r="G10" s="12"/>
      <c r="H10" s="12">
        <f>IF(F10&lt;10,"hmm",F10-10)</f>
        <v>260</v>
      </c>
      <c r="I10" s="12">
        <f>IF(F10&lt;10,"hmm",F10+10)</f>
        <v>280</v>
      </c>
    </row>
    <row r="11" spans="2:14" x14ac:dyDescent="0.3">
      <c r="C11" s="10" t="s">
        <v>22</v>
      </c>
      <c r="E11" s="11">
        <v>7200</v>
      </c>
    </row>
    <row r="13" spans="2:14" x14ac:dyDescent="0.3">
      <c r="D13" s="10"/>
      <c r="E13" s="13" t="str">
        <f>IF(E6=1,G3,G4)</f>
        <v>S008.55.11.740</v>
      </c>
      <c r="F13" s="13" t="str">
        <f>IF(E6=1,H3,H4)</f>
        <v>E033.17.21.631</v>
      </c>
      <c r="G13" s="10"/>
      <c r="H13" s="10"/>
      <c r="I13" s="10"/>
    </row>
    <row r="14" spans="2:14" x14ac:dyDescent="0.3">
      <c r="D14" s="10"/>
      <c r="E14" s="10"/>
      <c r="F14" s="10"/>
      <c r="G14" s="10"/>
      <c r="H14" s="10"/>
      <c r="I14" s="10"/>
    </row>
    <row r="15" spans="2:14" x14ac:dyDescent="0.3">
      <c r="D15" s="10"/>
      <c r="E15" s="10"/>
      <c r="F15" s="10"/>
      <c r="G15" s="10"/>
      <c r="H15" s="10"/>
      <c r="I15" s="10"/>
    </row>
    <row r="16" spans="2:14" x14ac:dyDescent="0.3">
      <c r="D16" s="10"/>
      <c r="E16" s="15" t="str">
        <f>M3&amp;L3&amp;E13&amp;L3&amp;F13&amp;L3&amp;H10&amp;L3&amp;I10&amp;L3&amp;0&amp;L3&amp;E8&amp;L3&amp;0</f>
        <v>S:S008.55.11.740:E033.17.21.631:260:280:0:11:0</v>
      </c>
      <c r="F16" s="10"/>
      <c r="G16" s="10"/>
      <c r="H16" s="10"/>
      <c r="I16" s="10"/>
    </row>
    <row r="17" spans="4:9" x14ac:dyDescent="0.3">
      <c r="D17" s="10"/>
      <c r="E17" s="15" t="str">
        <f>M3&amp;L3&amp;E13&amp;L3&amp;F13&amp;L3&amp;H10&amp;L3&amp;I10&amp;L3&amp;E8&amp;L3&amp;E9&amp;L3&amp;E11</f>
        <v>S:S008.55.11.740:E033.17.21.631:260:280:11:16:7200</v>
      </c>
      <c r="F17" s="10"/>
      <c r="G17" s="10"/>
      <c r="H17" s="10"/>
      <c r="I17" s="10"/>
    </row>
    <row r="18" spans="4:9" x14ac:dyDescent="0.3">
      <c r="D18" s="10"/>
      <c r="E18" s="10"/>
      <c r="F18" s="10"/>
      <c r="G18" s="10"/>
      <c r="H18" s="10"/>
      <c r="I18" s="10"/>
    </row>
    <row r="19" spans="4:9" x14ac:dyDescent="0.3">
      <c r="D19" s="10"/>
      <c r="E19" s="10"/>
      <c r="F19" s="10"/>
      <c r="G19" s="10"/>
      <c r="H19" s="10"/>
      <c r="I19" s="10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127C3-1511-4FA7-9314-348BD326FD10}">
  <dimension ref="C7:F10"/>
  <sheetViews>
    <sheetView tabSelected="1" workbookViewId="0">
      <selection activeCell="E10" sqref="E10"/>
    </sheetView>
  </sheetViews>
  <sheetFormatPr defaultRowHeight="12.75" x14ac:dyDescent="0.2"/>
  <cols>
    <col min="1" max="16384" width="9.140625" style="2"/>
  </cols>
  <sheetData>
    <row r="7" spans="3:6" x14ac:dyDescent="0.2">
      <c r="C7" s="16" t="s">
        <v>21</v>
      </c>
      <c r="E7" s="17">
        <v>-2</v>
      </c>
    </row>
    <row r="10" spans="3:6" x14ac:dyDescent="0.2">
      <c r="E10" s="18">
        <v>255</v>
      </c>
      <c r="F10" s="19">
        <f>E10+E7</f>
        <v>253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GRID MORA</vt:lpstr>
      <vt:lpstr>BOX 4</vt:lpstr>
      <vt:lpstr>AD RWY Cone</vt:lpstr>
      <vt:lpstr>AD TAA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Miami</dc:creator>
  <cp:lastModifiedBy>Miguel Albano</cp:lastModifiedBy>
  <dcterms:created xsi:type="dcterms:W3CDTF">2022-06-24T10:37:14Z</dcterms:created>
  <dcterms:modified xsi:type="dcterms:W3CDTF">2023-12-11T13:56:52Z</dcterms:modified>
</cp:coreProperties>
</file>