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ramv\Documents\School\UHasselt\Schakeljaar\Micro- en Nanotechnologie\"/>
    </mc:Choice>
  </mc:AlternateContent>
  <xr:revisionPtr revIDLastSave="0" documentId="13_ncr:1_{7D951B2D-ED75-4E88-83A6-9369EFFAE1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</calcChain>
</file>

<file path=xl/sharedStrings.xml><?xml version="1.0" encoding="utf-8"?>
<sst xmlns="http://schemas.openxmlformats.org/spreadsheetml/2006/main" count="42" uniqueCount="8">
  <si>
    <t>Group 1</t>
  </si>
  <si>
    <t xml:space="preserve">Voltage (V) </t>
  </si>
  <si>
    <t>Current(mA)</t>
  </si>
  <si>
    <t>Current(A)</t>
  </si>
  <si>
    <t>Group 2</t>
  </si>
  <si>
    <t>Dark</t>
  </si>
  <si>
    <t>Light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</si>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</sst>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1" applyNumberFormat="1" applyFont="1"/>
    <xf numFmtId="11" fontId="0" fillId="0" borderId="0" xfId="0" applyNumberFormat="1"/>
    <xf numFmtId="1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IV Curves Hibiscus</a:t>
            </a:r>
            <a:r>
              <a:rPr lang="en-BE" baseline="0"/>
              <a:t> Dye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Dark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Sheet1!$A$4:$A$23</c:f>
              <c:numCache>
                <c:formatCode>0.00E+00</c:formatCode>
                <c:ptCount val="20"/>
                <c:pt idx="0">
                  <c:v>-0.98399999999999999</c:v>
                </c:pt>
                <c:pt idx="1">
                  <c:v>-0.8832000000000001</c:v>
                </c:pt>
                <c:pt idx="2">
                  <c:v>-0.78249999999999997</c:v>
                </c:pt>
                <c:pt idx="3">
                  <c:v>-0.67870000000000008</c:v>
                </c:pt>
                <c:pt idx="4">
                  <c:v>-0.57489999999999997</c:v>
                </c:pt>
                <c:pt idx="5">
                  <c:v>-0.4773</c:v>
                </c:pt>
                <c:pt idx="6">
                  <c:v>-0.3735</c:v>
                </c:pt>
                <c:pt idx="7">
                  <c:v>-0.2636</c:v>
                </c:pt>
                <c:pt idx="8">
                  <c:v>-0.15669999999999998</c:v>
                </c:pt>
                <c:pt idx="9">
                  <c:v>-5.2999999999999999E-2</c:v>
                </c:pt>
                <c:pt idx="10">
                  <c:v>4.7799999999999995E-2</c:v>
                </c:pt>
                <c:pt idx="11">
                  <c:v>0.15459999999999999</c:v>
                </c:pt>
                <c:pt idx="12">
                  <c:v>0.25839999999999996</c:v>
                </c:pt>
                <c:pt idx="13">
                  <c:v>0.36519999999999997</c:v>
                </c:pt>
                <c:pt idx="14">
                  <c:v>0.46600000000000003</c:v>
                </c:pt>
                <c:pt idx="15">
                  <c:v>0.57279999999999998</c:v>
                </c:pt>
                <c:pt idx="16">
                  <c:v>0.67349999999999999</c:v>
                </c:pt>
                <c:pt idx="17">
                  <c:v>0.78039999999999998</c:v>
                </c:pt>
                <c:pt idx="18">
                  <c:v>0.87809999999999999</c:v>
                </c:pt>
                <c:pt idx="19">
                  <c:v>0.98180000000000001</c:v>
                </c:pt>
              </c:numCache>
            </c:numRef>
          </c:xVal>
          <c:yVal>
            <c:numRef>
              <c:f>Sheet1!$B$4:$B$23</c:f>
              <c:numCache>
                <c:formatCode>0.00E+00</c:formatCode>
                <c:ptCount val="20"/>
                <c:pt idx="0">
                  <c:v>-6.0000000000000001E-3</c:v>
                </c:pt>
                <c:pt idx="1">
                  <c:v>-4.9000000000000007E-3</c:v>
                </c:pt>
                <c:pt idx="2">
                  <c:v>-3.8E-3</c:v>
                </c:pt>
                <c:pt idx="3">
                  <c:v>-2.8E-3</c:v>
                </c:pt>
                <c:pt idx="4">
                  <c:v>-2.1000000000000003E-3</c:v>
                </c:pt>
                <c:pt idx="5">
                  <c:v>-1.5E-3</c:v>
                </c:pt>
                <c:pt idx="6">
                  <c:v>-1.1000000000000001E-3</c:v>
                </c:pt>
                <c:pt idx="7">
                  <c:v>-7.2499999999999995E-4</c:v>
                </c:pt>
                <c:pt idx="8">
                  <c:v>-4.26E-4</c:v>
                </c:pt>
                <c:pt idx="9">
                  <c:v>-1.4799999999999999E-4</c:v>
                </c:pt>
                <c:pt idx="10">
                  <c:v>1.22E-4</c:v>
                </c:pt>
                <c:pt idx="11">
                  <c:v>4.0000000000000002E-4</c:v>
                </c:pt>
                <c:pt idx="12">
                  <c:v>6.6300000000000007E-4</c:v>
                </c:pt>
                <c:pt idx="13">
                  <c:v>1E-3</c:v>
                </c:pt>
                <c:pt idx="14">
                  <c:v>1.4E-3</c:v>
                </c:pt>
                <c:pt idx="15">
                  <c:v>1.9E-3</c:v>
                </c:pt>
                <c:pt idx="16">
                  <c:v>2.5000000000000001E-3</c:v>
                </c:pt>
                <c:pt idx="17">
                  <c:v>3.2000000000000002E-3</c:v>
                </c:pt>
                <c:pt idx="18">
                  <c:v>4.0999999999999995E-3</c:v>
                </c:pt>
                <c:pt idx="19">
                  <c:v>5.0999999999999995E-3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EB-4F81-8054-B4D14630F9F1}"/>
            </c:ext>
          </c:extLst>
        </c:ser>
        <c:ser>
          <c:idx val="1"/>
          <c:order val="1"/>
          <c:tx>
            <c:v>Group 1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Sheet1!$C$4:$C$23</c:f>
              <c:numCache>
                <c:formatCode>0.00E+00</c:formatCode>
                <c:ptCount val="20"/>
                <c:pt idx="0">
                  <c:v>-0.99010000000000009</c:v>
                </c:pt>
                <c:pt idx="1">
                  <c:v>-0.88929999999999998</c:v>
                </c:pt>
                <c:pt idx="2">
                  <c:v>-0.78560000000000008</c:v>
                </c:pt>
                <c:pt idx="3">
                  <c:v>-0.68479999999999996</c:v>
                </c:pt>
                <c:pt idx="4">
                  <c:v>-0.57489999999999997</c:v>
                </c:pt>
                <c:pt idx="5">
                  <c:v>-0.47420000000000001</c:v>
                </c:pt>
                <c:pt idx="6">
                  <c:v>-0.3735</c:v>
                </c:pt>
                <c:pt idx="7">
                  <c:v>-0.2666</c:v>
                </c:pt>
                <c:pt idx="8">
                  <c:v>-0.16290000000000002</c:v>
                </c:pt>
                <c:pt idx="9">
                  <c:v>-5.6000000000000001E-2</c:v>
                </c:pt>
                <c:pt idx="10">
                  <c:v>4.7799999999999995E-2</c:v>
                </c:pt>
                <c:pt idx="11">
                  <c:v>0.15459999999999999</c:v>
                </c:pt>
                <c:pt idx="12">
                  <c:v>0.25839999999999996</c:v>
                </c:pt>
                <c:pt idx="13">
                  <c:v>0.36830000000000002</c:v>
                </c:pt>
                <c:pt idx="14">
                  <c:v>0.46289999999999998</c:v>
                </c:pt>
                <c:pt idx="15">
                  <c:v>0.57279999999999998</c:v>
                </c:pt>
                <c:pt idx="16">
                  <c:v>0.67349999999999999</c:v>
                </c:pt>
                <c:pt idx="17">
                  <c:v>0.78039999999999998</c:v>
                </c:pt>
                <c:pt idx="18">
                  <c:v>0.8842000000000001</c:v>
                </c:pt>
                <c:pt idx="19">
                  <c:v>0.9879</c:v>
                </c:pt>
              </c:numCache>
            </c:numRef>
          </c:xVal>
          <c:yVal>
            <c:numRef>
              <c:f>Sheet1!$D$4:$D$23</c:f>
              <c:numCache>
                <c:formatCode>0.00E+00</c:formatCode>
                <c:ptCount val="20"/>
                <c:pt idx="0">
                  <c:v>-5.0999999999999995E-3</c:v>
                </c:pt>
                <c:pt idx="1">
                  <c:v>-4.0000000000000001E-3</c:v>
                </c:pt>
                <c:pt idx="2">
                  <c:v>-3.0999999999999999E-3</c:v>
                </c:pt>
                <c:pt idx="3">
                  <c:v>-2.3E-3</c:v>
                </c:pt>
                <c:pt idx="4">
                  <c:v>-1.6999999999999999E-3</c:v>
                </c:pt>
                <c:pt idx="5">
                  <c:v>-1.2999999999999999E-3</c:v>
                </c:pt>
                <c:pt idx="6">
                  <c:v>-9.4000000000000008E-4</c:v>
                </c:pt>
                <c:pt idx="7">
                  <c:v>-6.3000000000000003E-4</c:v>
                </c:pt>
                <c:pt idx="8">
                  <c:v>-3.5999999999999997E-4</c:v>
                </c:pt>
                <c:pt idx="9">
                  <c:v>-1.15E-4</c:v>
                </c:pt>
                <c:pt idx="10">
                  <c:v>1.1300000000000001E-4</c:v>
                </c:pt>
                <c:pt idx="11">
                  <c:v>3.4600000000000001E-4</c:v>
                </c:pt>
                <c:pt idx="12">
                  <c:v>6.0300000000000002E-4</c:v>
                </c:pt>
                <c:pt idx="13">
                  <c:v>8.9000000000000006E-4</c:v>
                </c:pt>
                <c:pt idx="14">
                  <c:v>1.1999999999999999E-3</c:v>
                </c:pt>
                <c:pt idx="15">
                  <c:v>1.6000000000000001E-3</c:v>
                </c:pt>
                <c:pt idx="16">
                  <c:v>2E-3</c:v>
                </c:pt>
                <c:pt idx="17">
                  <c:v>2.5999999999999999E-3</c:v>
                </c:pt>
                <c:pt idx="18">
                  <c:v>3.2000000000000002E-3</c:v>
                </c:pt>
                <c:pt idx="1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EB-4F81-8054-B4D14630F9F1}"/>
            </c:ext>
          </c:extLst>
        </c:ser>
        <c:ser>
          <c:idx val="2"/>
          <c:order val="2"/>
          <c:tx>
            <c:v>Group 2 Dark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Sheet1!$F$4:$F$23</c:f>
              <c:numCache>
                <c:formatCode>0.00E+00</c:formatCode>
                <c:ptCount val="20"/>
                <c:pt idx="0">
                  <c:v>-1.0009999999999999</c:v>
                </c:pt>
                <c:pt idx="1">
                  <c:v>-0.90310000000000001</c:v>
                </c:pt>
                <c:pt idx="2">
                  <c:v>-0.80230000000000001</c:v>
                </c:pt>
                <c:pt idx="3">
                  <c:v>-0.6986</c:v>
                </c:pt>
                <c:pt idx="4">
                  <c:v>-0.5948</c:v>
                </c:pt>
                <c:pt idx="5">
                  <c:v>-0.4879</c:v>
                </c:pt>
                <c:pt idx="6">
                  <c:v>-0.38419999999999999</c:v>
                </c:pt>
                <c:pt idx="7">
                  <c:v>-0.27729999999999999</c:v>
                </c:pt>
                <c:pt idx="8">
                  <c:v>-0.17349999999999999</c:v>
                </c:pt>
                <c:pt idx="9">
                  <c:v>-6.3640000000000002E-2</c:v>
                </c:pt>
                <c:pt idx="10">
                  <c:v>4.0140000000000002E-2</c:v>
                </c:pt>
                <c:pt idx="11">
                  <c:v>0.14699999999999999</c:v>
                </c:pt>
                <c:pt idx="12">
                  <c:v>0.25380000000000003</c:v>
                </c:pt>
                <c:pt idx="13">
                  <c:v>0.36370000000000002</c:v>
                </c:pt>
                <c:pt idx="14">
                  <c:v>0.46439999999999998</c:v>
                </c:pt>
                <c:pt idx="15">
                  <c:v>0.57130000000000003</c:v>
                </c:pt>
                <c:pt idx="16">
                  <c:v>0.67510000000000003</c:v>
                </c:pt>
                <c:pt idx="17">
                  <c:v>0.78190000000000004</c:v>
                </c:pt>
                <c:pt idx="18">
                  <c:v>0.88870000000000005</c:v>
                </c:pt>
                <c:pt idx="19">
                  <c:v>0.98950000000000005</c:v>
                </c:pt>
              </c:numCache>
            </c:numRef>
          </c:xVal>
          <c:yVal>
            <c:numRef>
              <c:f>Sheet1!$G$4:$G$23</c:f>
              <c:numCache>
                <c:formatCode>0.00E+00</c:formatCode>
                <c:ptCount val="20"/>
                <c:pt idx="0">
                  <c:v>-3.5899999999999999E-3</c:v>
                </c:pt>
                <c:pt idx="1">
                  <c:v>-2.493E-3</c:v>
                </c:pt>
                <c:pt idx="2">
                  <c:v>-1.555E-3</c:v>
                </c:pt>
                <c:pt idx="3">
                  <c:v>-8.8900000000000003E-4</c:v>
                </c:pt>
                <c:pt idx="4">
                  <c:v>-4.86E-4</c:v>
                </c:pt>
                <c:pt idx="5">
                  <c:v>-2.7599999999999999E-4</c:v>
                </c:pt>
                <c:pt idx="6">
                  <c:v>-1.6799999999999999E-4</c:v>
                </c:pt>
                <c:pt idx="7">
                  <c:v>-9.8999999999999994E-5</c:v>
                </c:pt>
                <c:pt idx="8">
                  <c:v>-5.5000000000000002E-5</c:v>
                </c:pt>
                <c:pt idx="9">
                  <c:v>-1.5E-5</c:v>
                </c:pt>
                <c:pt idx="10">
                  <c:v>1.4E-5</c:v>
                </c:pt>
                <c:pt idx="11">
                  <c:v>4.8000000000000001E-5</c:v>
                </c:pt>
                <c:pt idx="12">
                  <c:v>9.0000000000000006E-5</c:v>
                </c:pt>
                <c:pt idx="13">
                  <c:v>1.4300000000000001E-4</c:v>
                </c:pt>
                <c:pt idx="14">
                  <c:v>2.1000000000000001E-4</c:v>
                </c:pt>
                <c:pt idx="15">
                  <c:v>3.3300000000000002E-4</c:v>
                </c:pt>
                <c:pt idx="16">
                  <c:v>5.1999999999999995E-4</c:v>
                </c:pt>
                <c:pt idx="17">
                  <c:v>8.3000000000000001E-4</c:v>
                </c:pt>
                <c:pt idx="18">
                  <c:v>1.24E-3</c:v>
                </c:pt>
                <c:pt idx="19">
                  <c:v>1.82E-3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EB-4F81-8054-B4D14630F9F1}"/>
            </c:ext>
          </c:extLst>
        </c:ser>
        <c:ser>
          <c:idx val="3"/>
          <c:order val="3"/>
          <c:tx>
            <c:v>Group 2 Light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Sheet1!$H$4:$H$23</c:f>
              <c:numCache>
                <c:formatCode>0.00E+00</c:formatCode>
                <c:ptCount val="20"/>
                <c:pt idx="0">
                  <c:v>-0.99470000000000003</c:v>
                </c:pt>
                <c:pt idx="1">
                  <c:v>-0.9</c:v>
                </c:pt>
                <c:pt idx="2">
                  <c:v>-0.79620000000000002</c:v>
                </c:pt>
                <c:pt idx="3">
                  <c:v>-0.6925</c:v>
                </c:pt>
                <c:pt idx="4">
                  <c:v>-0.5887</c:v>
                </c:pt>
                <c:pt idx="5">
                  <c:v>-0.4849</c:v>
                </c:pt>
                <c:pt idx="6">
                  <c:v>-0.38109999999999999</c:v>
                </c:pt>
                <c:pt idx="7">
                  <c:v>-0.27729999999999999</c:v>
                </c:pt>
                <c:pt idx="8">
                  <c:v>-0.17050000000000001</c:v>
                </c:pt>
                <c:pt idx="9">
                  <c:v>-6.6699999999999995E-2</c:v>
                </c:pt>
                <c:pt idx="10">
                  <c:v>4.3189999999999999E-2</c:v>
                </c:pt>
                <c:pt idx="11">
                  <c:v>0.15</c:v>
                </c:pt>
                <c:pt idx="12">
                  <c:v>0.25690000000000002</c:v>
                </c:pt>
                <c:pt idx="13">
                  <c:v>0.36070000000000002</c:v>
                </c:pt>
                <c:pt idx="14">
                  <c:v>0.46439999999999998</c:v>
                </c:pt>
                <c:pt idx="15">
                  <c:v>0.56820000000000004</c:v>
                </c:pt>
                <c:pt idx="16">
                  <c:v>0.67510000000000003</c:v>
                </c:pt>
                <c:pt idx="17">
                  <c:v>0.77880000000000005</c:v>
                </c:pt>
                <c:pt idx="18">
                  <c:v>0.88260000000000005</c:v>
                </c:pt>
                <c:pt idx="19">
                  <c:v>0.98340000000000005</c:v>
                </c:pt>
              </c:numCache>
            </c:numRef>
          </c:xVal>
          <c:yVal>
            <c:numRef>
              <c:f>Sheet1!$I$4:$I$23</c:f>
              <c:numCache>
                <c:formatCode>0.00E+00</c:formatCode>
                <c:ptCount val="20"/>
                <c:pt idx="0">
                  <c:v>-4.2449999999999996E-3</c:v>
                </c:pt>
                <c:pt idx="1">
                  <c:v>-3.1580000000000002E-3</c:v>
                </c:pt>
                <c:pt idx="2">
                  <c:v>-2.1080000000000001E-3</c:v>
                </c:pt>
                <c:pt idx="3">
                  <c:v>-1.299E-3</c:v>
                </c:pt>
                <c:pt idx="4">
                  <c:v>-7.5199999999999996E-4</c:v>
                </c:pt>
                <c:pt idx="5">
                  <c:v>-4.3800000000000002E-4</c:v>
                </c:pt>
                <c:pt idx="6">
                  <c:v>-2.7300000000000002E-4</c:v>
                </c:pt>
                <c:pt idx="7">
                  <c:v>-1.74E-4</c:v>
                </c:pt>
                <c:pt idx="8">
                  <c:v>-9.8999999999999994E-5</c:v>
                </c:pt>
                <c:pt idx="9">
                  <c:v>-3.6000000000000001E-5</c:v>
                </c:pt>
                <c:pt idx="10">
                  <c:v>2.1999999999999999E-5</c:v>
                </c:pt>
                <c:pt idx="11">
                  <c:v>8.0000000000000007E-5</c:v>
                </c:pt>
                <c:pt idx="12">
                  <c:v>1.4999999999999999E-4</c:v>
                </c:pt>
                <c:pt idx="13">
                  <c:v>2.43E-4</c:v>
                </c:pt>
                <c:pt idx="14">
                  <c:v>3.8000000000000002E-4</c:v>
                </c:pt>
                <c:pt idx="15">
                  <c:v>6.3000000000000003E-4</c:v>
                </c:pt>
                <c:pt idx="16">
                  <c:v>1.0250000000000001E-3</c:v>
                </c:pt>
                <c:pt idx="17">
                  <c:v>1.6000000000000001E-3</c:v>
                </c:pt>
                <c:pt idx="18">
                  <c:v>2.3600000000000001E-3</c:v>
                </c:pt>
                <c:pt idx="19">
                  <c:v>3.3500000000000001E-3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EB-4F81-8054-B4D14630F9F1}"/>
            </c:ext>
          </c:extLst>
        </c:ser>
        <c:ser>
          <c:idx val="4"/>
          <c:order val="4"/>
          <c:tx>
            <c:v>Group 3 Dark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Sheet1!$K$4:$K$23</c:f>
              <c:numCache>
                <c:formatCode>0.00E+00</c:formatCode>
                <c:ptCount val="20"/>
                <c:pt idx="0">
                  <c:v>-0.98719999999999997</c:v>
                </c:pt>
                <c:pt idx="1">
                  <c:v>-0.88949999999999996</c:v>
                </c:pt>
                <c:pt idx="2">
                  <c:v>-0.78569999999999995</c:v>
                </c:pt>
                <c:pt idx="3">
                  <c:v>-0.68500000000000005</c:v>
                </c:pt>
                <c:pt idx="4">
                  <c:v>-0.57809999999999995</c:v>
                </c:pt>
                <c:pt idx="5">
                  <c:v>-0.47439999999999999</c:v>
                </c:pt>
                <c:pt idx="6">
                  <c:v>-0.37059999999999998</c:v>
                </c:pt>
                <c:pt idx="7">
                  <c:v>-0.26369999999999999</c:v>
                </c:pt>
                <c:pt idx="8">
                  <c:v>-0.16</c:v>
                </c:pt>
                <c:pt idx="9">
                  <c:v>-5.006E-2</c:v>
                </c:pt>
                <c:pt idx="10">
                  <c:v>5.067E-2</c:v>
                </c:pt>
                <c:pt idx="11">
                  <c:v>0.1575</c:v>
                </c:pt>
                <c:pt idx="12">
                  <c:v>0.26429999999999998</c:v>
                </c:pt>
                <c:pt idx="13">
                  <c:v>0.37419999999999998</c:v>
                </c:pt>
                <c:pt idx="14">
                  <c:v>0.47499999999999998</c:v>
                </c:pt>
                <c:pt idx="15">
                  <c:v>0.57879999999999998</c:v>
                </c:pt>
                <c:pt idx="16">
                  <c:v>0.67949999999999999</c:v>
                </c:pt>
                <c:pt idx="17">
                  <c:v>0.7863</c:v>
                </c:pt>
                <c:pt idx="18">
                  <c:v>0.88400000000000001</c:v>
                </c:pt>
                <c:pt idx="19">
                  <c:v>0.98780000000000001</c:v>
                </c:pt>
              </c:numCache>
            </c:numRef>
          </c:xVal>
          <c:yVal>
            <c:numRef>
              <c:f>Sheet1!$L$4:$L$23</c:f>
              <c:numCache>
                <c:formatCode>0.00E+00</c:formatCode>
                <c:ptCount val="20"/>
                <c:pt idx="0">
                  <c:v>-4.1999999999999997E-3</c:v>
                </c:pt>
                <c:pt idx="1">
                  <c:v>-2.9299999999999999E-3</c:v>
                </c:pt>
                <c:pt idx="2">
                  <c:v>-1.8699999999999999E-3</c:v>
                </c:pt>
                <c:pt idx="3">
                  <c:v>-1.08E-3</c:v>
                </c:pt>
                <c:pt idx="4">
                  <c:v>-5.7200000000000003E-4</c:v>
                </c:pt>
                <c:pt idx="5">
                  <c:v>-2.7500000000000002E-4</c:v>
                </c:pt>
                <c:pt idx="6">
                  <c:v>-1.21E-4</c:v>
                </c:pt>
                <c:pt idx="7">
                  <c:v>-5.0000000000000002E-5</c:v>
                </c:pt>
                <c:pt idx="8">
                  <c:v>-1.8E-5</c:v>
                </c:pt>
                <c:pt idx="9">
                  <c:v>-6.9999999999999999E-6</c:v>
                </c:pt>
                <c:pt idx="10">
                  <c:v>9.9999999999999995E-7</c:v>
                </c:pt>
                <c:pt idx="11">
                  <c:v>6.0000000000000002E-6</c:v>
                </c:pt>
                <c:pt idx="12">
                  <c:v>2.5999999999999998E-5</c:v>
                </c:pt>
                <c:pt idx="13">
                  <c:v>8.1000000000000004E-5</c:v>
                </c:pt>
                <c:pt idx="14">
                  <c:v>2.2499999999999999E-4</c:v>
                </c:pt>
                <c:pt idx="15">
                  <c:v>5.6300000000000002E-4</c:v>
                </c:pt>
                <c:pt idx="16">
                  <c:v>1.1739999999999999E-3</c:v>
                </c:pt>
                <c:pt idx="17">
                  <c:v>2.0660000000000001E-3</c:v>
                </c:pt>
                <c:pt idx="18">
                  <c:v>3.192E-3</c:v>
                </c:pt>
                <c:pt idx="19">
                  <c:v>4.4739999999999997E-3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EB-4F81-8054-B4D14630F9F1}"/>
            </c:ext>
          </c:extLst>
        </c:ser>
        <c:ser>
          <c:idx val="5"/>
          <c:order val="5"/>
          <c:tx>
            <c:v>Group 3 Light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Sheet1!$M$4:$M$23</c:f>
              <c:numCache>
                <c:formatCode>0.00E+00</c:formatCode>
                <c:ptCount val="20"/>
                <c:pt idx="0">
                  <c:v>-0.98760000000000003</c:v>
                </c:pt>
                <c:pt idx="1">
                  <c:v>-0.88690000000000002</c:v>
                </c:pt>
                <c:pt idx="2">
                  <c:v>-0.78310000000000002</c:v>
                </c:pt>
                <c:pt idx="3">
                  <c:v>-0.68240000000000001</c:v>
                </c:pt>
                <c:pt idx="4">
                  <c:v>-0.5786</c:v>
                </c:pt>
                <c:pt idx="5">
                  <c:v>-0.47789999999999999</c:v>
                </c:pt>
                <c:pt idx="6">
                  <c:v>-0.371</c:v>
                </c:pt>
                <c:pt idx="7">
                  <c:v>-0.26719999999999999</c:v>
                </c:pt>
                <c:pt idx="8">
                  <c:v>-0.16350000000000001</c:v>
                </c:pt>
                <c:pt idx="9">
                  <c:v>-5.6619999999999997E-2</c:v>
                </c:pt>
                <c:pt idx="10">
                  <c:v>4.7160000000000001E-2</c:v>
                </c:pt>
                <c:pt idx="11">
                  <c:v>0.15709999999999999</c:v>
                </c:pt>
                <c:pt idx="12">
                  <c:v>0.26079999999999998</c:v>
                </c:pt>
                <c:pt idx="13">
                  <c:v>0.36459999999999998</c:v>
                </c:pt>
                <c:pt idx="14">
                  <c:v>0.46839999999999998</c:v>
                </c:pt>
                <c:pt idx="15">
                  <c:v>0.57520000000000004</c:v>
                </c:pt>
                <c:pt idx="16">
                  <c:v>0.67600000000000005</c:v>
                </c:pt>
                <c:pt idx="17">
                  <c:v>0.77669999999999995</c:v>
                </c:pt>
                <c:pt idx="18">
                  <c:v>0.87439999999999996</c:v>
                </c:pt>
                <c:pt idx="19">
                  <c:v>0.97819999999999996</c:v>
                </c:pt>
              </c:numCache>
            </c:numRef>
          </c:xVal>
          <c:yVal>
            <c:numRef>
              <c:f>Sheet1!$N$4:$N$23</c:f>
              <c:numCache>
                <c:formatCode>0.00E+00</c:formatCode>
                <c:ptCount val="20"/>
                <c:pt idx="0">
                  <c:v>-5.0000000000000001E-3</c:v>
                </c:pt>
                <c:pt idx="1">
                  <c:v>-3.9189999999999997E-3</c:v>
                </c:pt>
                <c:pt idx="2">
                  <c:v>-2.9199999999999999E-3</c:v>
                </c:pt>
                <c:pt idx="3">
                  <c:v>-2.0720000000000001E-3</c:v>
                </c:pt>
                <c:pt idx="4">
                  <c:v>-1.3799999999999999E-3</c:v>
                </c:pt>
                <c:pt idx="5">
                  <c:v>-8.4999999999999995E-4</c:v>
                </c:pt>
                <c:pt idx="6">
                  <c:v>-4.8000000000000001E-4</c:v>
                </c:pt>
                <c:pt idx="7">
                  <c:v>-2.4399999999999999E-4</c:v>
                </c:pt>
                <c:pt idx="8">
                  <c:v>-1.05E-4</c:v>
                </c:pt>
                <c:pt idx="9">
                  <c:v>-1.0000000000000001E-5</c:v>
                </c:pt>
                <c:pt idx="10">
                  <c:v>7.8999999999999996E-5</c:v>
                </c:pt>
                <c:pt idx="11">
                  <c:v>1.7000000000000001E-4</c:v>
                </c:pt>
                <c:pt idx="12">
                  <c:v>2.8499999999999999E-4</c:v>
                </c:pt>
                <c:pt idx="13">
                  <c:v>5.1500000000000005E-4</c:v>
                </c:pt>
                <c:pt idx="14">
                  <c:v>9.6000000000000002E-4</c:v>
                </c:pt>
                <c:pt idx="15">
                  <c:v>1.6850000000000001E-3</c:v>
                </c:pt>
                <c:pt idx="16">
                  <c:v>2.5000000000000001E-3</c:v>
                </c:pt>
                <c:pt idx="17">
                  <c:v>3.65E-3</c:v>
                </c:pt>
                <c:pt idx="18">
                  <c:v>4.7999999999999996E-3</c:v>
                </c:pt>
                <c:pt idx="19">
                  <c:v>6.0219999999999996E-3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EB-4F81-8054-B4D14630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77936"/>
        <c:axId val="1956883760"/>
      </c:scatterChart>
      <c:valAx>
        <c:axId val="18989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Voltage (V)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42135424453815001"/>
              <c:y val="0.93862811606383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6883760"/>
        <c:crosses val="autoZero"/>
        <c:crossBetween val="midCat"/>
      </c:valAx>
      <c:valAx>
        <c:axId val="19568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Current (A)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1.8912532367235512E-2"/>
              <c:y val="0.35477549573069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989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IV Curves</a:t>
            </a:r>
            <a:r>
              <a:rPr lang="en-BE" baseline="0"/>
              <a:t> Chosen Dye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Dark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Sheet1!$A$29:$A$48</c:f>
              <c:numCache>
                <c:formatCode>0.00E+00</c:formatCode>
                <c:ptCount val="20"/>
                <c:pt idx="0">
                  <c:v>-0.9927999999999999</c:v>
                </c:pt>
                <c:pt idx="1">
                  <c:v>-0.88900000000000001</c:v>
                </c:pt>
                <c:pt idx="2">
                  <c:v>-0.7853</c:v>
                </c:pt>
                <c:pt idx="3">
                  <c:v>-0.68149999999999999</c:v>
                </c:pt>
                <c:pt idx="4">
                  <c:v>-0.58069999999999999</c:v>
                </c:pt>
                <c:pt idx="5">
                  <c:v>-0.47389999999999999</c:v>
                </c:pt>
                <c:pt idx="6">
                  <c:v>-0.37010000000000004</c:v>
                </c:pt>
                <c:pt idx="7">
                  <c:v>-0.26630000000000004</c:v>
                </c:pt>
                <c:pt idx="8">
                  <c:v>-0.16250000000000001</c:v>
                </c:pt>
                <c:pt idx="9">
                  <c:v>-5.8799999999999998E-2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0.25559999999999999</c:v>
                </c:pt>
                <c:pt idx="13">
                  <c:v>0.3594</c:v>
                </c:pt>
                <c:pt idx="14">
                  <c:v>0.4602</c:v>
                </c:pt>
                <c:pt idx="15">
                  <c:v>0.56389999999999996</c:v>
                </c:pt>
                <c:pt idx="16">
                  <c:v>0.67379999999999995</c:v>
                </c:pt>
                <c:pt idx="17">
                  <c:v>0.77760000000000007</c:v>
                </c:pt>
                <c:pt idx="18">
                  <c:v>0.88139999999999996</c:v>
                </c:pt>
                <c:pt idx="19">
                  <c:v>0.98520000000000008</c:v>
                </c:pt>
              </c:numCache>
            </c:numRef>
          </c:xVal>
          <c:yVal>
            <c:numRef>
              <c:f>Sheet1!$B$29:$B$48</c:f>
              <c:numCache>
                <c:formatCode>0.00E+00</c:formatCode>
                <c:ptCount val="20"/>
                <c:pt idx="0">
                  <c:v>-4.7000000000000002E-3</c:v>
                </c:pt>
                <c:pt idx="1">
                  <c:v>-3.8999999999999998E-3</c:v>
                </c:pt>
                <c:pt idx="2">
                  <c:v>-3.0999999999999999E-3</c:v>
                </c:pt>
                <c:pt idx="3">
                  <c:v>-2.3999999999999998E-3</c:v>
                </c:pt>
                <c:pt idx="4">
                  <c:v>-1.9E-3</c:v>
                </c:pt>
                <c:pt idx="5">
                  <c:v>-1.4E-3</c:v>
                </c:pt>
                <c:pt idx="6">
                  <c:v>-9.3000000000000005E-4</c:v>
                </c:pt>
                <c:pt idx="7">
                  <c:v>-5.9999999999999995E-4</c:v>
                </c:pt>
                <c:pt idx="8">
                  <c:v>-3.4400000000000001E-4</c:v>
                </c:pt>
                <c:pt idx="9">
                  <c:v>-1.25E-4</c:v>
                </c:pt>
                <c:pt idx="10">
                  <c:v>1E-4</c:v>
                </c:pt>
                <c:pt idx="11">
                  <c:v>3.6000000000000002E-4</c:v>
                </c:pt>
                <c:pt idx="12">
                  <c:v>6.6799999999999997E-4</c:v>
                </c:pt>
                <c:pt idx="13">
                  <c:v>1E-3</c:v>
                </c:pt>
                <c:pt idx="14">
                  <c:v>1.5E-3</c:v>
                </c:pt>
                <c:pt idx="15">
                  <c:v>2E-3</c:v>
                </c:pt>
                <c:pt idx="16">
                  <c:v>2.7000000000000001E-3</c:v>
                </c:pt>
                <c:pt idx="17">
                  <c:v>2.1000000000000003E-3</c:v>
                </c:pt>
                <c:pt idx="18">
                  <c:v>2.3E-3</c:v>
                </c:pt>
                <c:pt idx="19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D2-4E56-AAE2-39CBF47C274B}"/>
            </c:ext>
          </c:extLst>
        </c:ser>
        <c:ser>
          <c:idx val="1"/>
          <c:order val="1"/>
          <c:tx>
            <c:v>Group 1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Sheet1!$C$29:$C$48</c:f>
              <c:numCache>
                <c:formatCode>0.00E+00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Sheet1!$D$29:$D$48</c:f>
              <c:numCache>
                <c:formatCode>0.00E+00</c:formatCode>
                <c:ptCount val="20"/>
                <c:pt idx="0">
                  <c:v>-1.1800000000000001E-2</c:v>
                </c:pt>
                <c:pt idx="1">
                  <c:v>-0.01</c:v>
                </c:pt>
                <c:pt idx="2">
                  <c:v>-8.4000000000000012E-3</c:v>
                </c:pt>
                <c:pt idx="3">
                  <c:v>-6.9000000000000008E-3</c:v>
                </c:pt>
                <c:pt idx="4">
                  <c:v>-5.4000000000000003E-3</c:v>
                </c:pt>
                <c:pt idx="5">
                  <c:v>-4.0000000000000001E-3</c:v>
                </c:pt>
                <c:pt idx="6">
                  <c:v>-2.7000000000000001E-3</c:v>
                </c:pt>
                <c:pt idx="7">
                  <c:v>-1.6999999999999999E-3</c:v>
                </c:pt>
                <c:pt idx="8">
                  <c:v>-8.4999999999999995E-4</c:v>
                </c:pt>
                <c:pt idx="9">
                  <c:v>-2.9500000000000001E-4</c:v>
                </c:pt>
                <c:pt idx="10">
                  <c:v>2.5000000000000001E-4</c:v>
                </c:pt>
                <c:pt idx="11">
                  <c:v>8.8800000000000001E-4</c:v>
                </c:pt>
                <c:pt idx="12">
                  <c:v>1.6999999999999999E-3</c:v>
                </c:pt>
                <c:pt idx="13">
                  <c:v>2.7000000000000001E-3</c:v>
                </c:pt>
                <c:pt idx="14">
                  <c:v>4.0000000000000001E-3</c:v>
                </c:pt>
                <c:pt idx="15">
                  <c:v>5.4000000000000003E-3</c:v>
                </c:pt>
                <c:pt idx="16">
                  <c:v>6.9000000000000008E-3</c:v>
                </c:pt>
                <c:pt idx="17">
                  <c:v>8.5000000000000006E-3</c:v>
                </c:pt>
                <c:pt idx="18">
                  <c:v>1.0199999999999999E-2</c:v>
                </c:pt>
                <c:pt idx="19">
                  <c:v>1.1900000000000001E-2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D2-4E56-AAE2-39CBF47C274B}"/>
            </c:ext>
          </c:extLst>
        </c:ser>
        <c:ser>
          <c:idx val="2"/>
          <c:order val="2"/>
          <c:tx>
            <c:v>Group 2 Dark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Sheet1!$F$29:$F$48</c:f>
              <c:numCache>
                <c:formatCode>0.00E+00</c:formatCode>
                <c:ptCount val="20"/>
                <c:pt idx="0">
                  <c:v>-0.97629999999999995</c:v>
                </c:pt>
                <c:pt idx="1">
                  <c:v>-0.87870000000000004</c:v>
                </c:pt>
                <c:pt idx="2">
                  <c:v>-0.77790000000000004</c:v>
                </c:pt>
                <c:pt idx="3">
                  <c:v>-0.67410000000000003</c:v>
                </c:pt>
                <c:pt idx="4">
                  <c:v>-0.57340000000000002</c:v>
                </c:pt>
                <c:pt idx="5">
                  <c:v>-0.47270000000000001</c:v>
                </c:pt>
                <c:pt idx="6">
                  <c:v>-0.36890000000000001</c:v>
                </c:pt>
                <c:pt idx="7">
                  <c:v>-0.26819999999999999</c:v>
                </c:pt>
                <c:pt idx="8">
                  <c:v>-0.16439999999999999</c:v>
                </c:pt>
                <c:pt idx="9">
                  <c:v>-6.3640000000000002E-2</c:v>
                </c:pt>
                <c:pt idx="10">
                  <c:v>4.0140000000000002E-2</c:v>
                </c:pt>
                <c:pt idx="11">
                  <c:v>0.1439</c:v>
                </c:pt>
                <c:pt idx="12">
                  <c:v>0.2477</c:v>
                </c:pt>
                <c:pt idx="13">
                  <c:v>0.34839999999999999</c:v>
                </c:pt>
                <c:pt idx="14">
                  <c:v>0.44919999999999999</c:v>
                </c:pt>
                <c:pt idx="15">
                  <c:v>0.55300000000000005</c:v>
                </c:pt>
                <c:pt idx="16">
                  <c:v>0.65369999999999995</c:v>
                </c:pt>
                <c:pt idx="17">
                  <c:v>0.75439999999999996</c:v>
                </c:pt>
                <c:pt idx="18">
                  <c:v>0.88260000000000005</c:v>
                </c:pt>
                <c:pt idx="19">
                  <c:v>0.98340000000000005</c:v>
                </c:pt>
              </c:numCache>
            </c:numRef>
          </c:xVal>
          <c:yVal>
            <c:numRef>
              <c:f>Sheet1!$G$29:$G$48</c:f>
              <c:numCache>
                <c:formatCode>0.00E+00</c:formatCode>
                <c:ptCount val="20"/>
                <c:pt idx="0">
                  <c:v>-9.2999999999999992E-3</c:v>
                </c:pt>
                <c:pt idx="1">
                  <c:v>-8.1399999999999997E-3</c:v>
                </c:pt>
                <c:pt idx="2">
                  <c:v>-6.2399999999999999E-3</c:v>
                </c:pt>
                <c:pt idx="3">
                  <c:v>-5.2399999999999999E-3</c:v>
                </c:pt>
                <c:pt idx="4">
                  <c:v>-4.4600000000000004E-3</c:v>
                </c:pt>
                <c:pt idx="5">
                  <c:v>-3.8E-3</c:v>
                </c:pt>
                <c:pt idx="6">
                  <c:v>-2.99E-3</c:v>
                </c:pt>
                <c:pt idx="7">
                  <c:v>-2.1800000000000001E-3</c:v>
                </c:pt>
                <c:pt idx="8">
                  <c:v>-1.3860000000000001E-3</c:v>
                </c:pt>
                <c:pt idx="9">
                  <c:v>-5.5000000000000002E-5</c:v>
                </c:pt>
                <c:pt idx="10">
                  <c:v>2.9599999999999998E-4</c:v>
                </c:pt>
                <c:pt idx="11">
                  <c:v>1.1720000000000001E-3</c:v>
                </c:pt>
                <c:pt idx="12">
                  <c:v>1.99E-3</c:v>
                </c:pt>
                <c:pt idx="13">
                  <c:v>2.8500000000000001E-3</c:v>
                </c:pt>
                <c:pt idx="14">
                  <c:v>3.5999999999999999E-3</c:v>
                </c:pt>
                <c:pt idx="15">
                  <c:v>4.4330000000000003E-3</c:v>
                </c:pt>
                <c:pt idx="16">
                  <c:v>5.2500000000000003E-3</c:v>
                </c:pt>
                <c:pt idx="17">
                  <c:v>6.0369999999999998E-3</c:v>
                </c:pt>
                <c:pt idx="18">
                  <c:v>7.1320000000000003E-3</c:v>
                </c:pt>
                <c:pt idx="19">
                  <c:v>8.2459999999999999E-3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4D2-4E56-AAE2-39CBF47C274B}"/>
            </c:ext>
          </c:extLst>
        </c:ser>
        <c:ser>
          <c:idx val="3"/>
          <c:order val="3"/>
          <c:tx>
            <c:v>Group 2 Light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Sheet1!$H$29:$H$48</c:f>
              <c:numCache>
                <c:formatCode>0.00E+00</c:formatCode>
                <c:ptCount val="20"/>
                <c:pt idx="0">
                  <c:v>-0.97940000000000005</c:v>
                </c:pt>
                <c:pt idx="1">
                  <c:v>-0.87870000000000004</c:v>
                </c:pt>
                <c:pt idx="2">
                  <c:v>-0.77790000000000004</c:v>
                </c:pt>
                <c:pt idx="3">
                  <c:v>-0.67720000000000002</c:v>
                </c:pt>
                <c:pt idx="4">
                  <c:v>-0.57340000000000002</c:v>
                </c:pt>
                <c:pt idx="5">
                  <c:v>-0.47270000000000001</c:v>
                </c:pt>
                <c:pt idx="6">
                  <c:v>-0.36890000000000001</c:v>
                </c:pt>
                <c:pt idx="7">
                  <c:v>-0.2651</c:v>
                </c:pt>
                <c:pt idx="8">
                  <c:v>-0.16439999999999999</c:v>
                </c:pt>
                <c:pt idx="9">
                  <c:v>-6.3640000000000002E-2</c:v>
                </c:pt>
                <c:pt idx="10">
                  <c:v>4.0140000000000002E-2</c:v>
                </c:pt>
                <c:pt idx="11">
                  <c:v>0.1439</c:v>
                </c:pt>
                <c:pt idx="12">
                  <c:v>0.2447</c:v>
                </c:pt>
                <c:pt idx="13">
                  <c:v>0.34839999999999999</c:v>
                </c:pt>
                <c:pt idx="14">
                  <c:v>0.44919999999999999</c:v>
                </c:pt>
                <c:pt idx="15">
                  <c:v>0.55300000000000005</c:v>
                </c:pt>
                <c:pt idx="16">
                  <c:v>0.65669999999999995</c:v>
                </c:pt>
                <c:pt idx="17">
                  <c:v>0.75749999999999995</c:v>
                </c:pt>
                <c:pt idx="18">
                  <c:v>0.86129999999999995</c:v>
                </c:pt>
                <c:pt idx="19">
                  <c:v>0.96499999999999997</c:v>
                </c:pt>
              </c:numCache>
            </c:numRef>
          </c:xVal>
          <c:yVal>
            <c:numRef>
              <c:f>Sheet1!$I$29:$I$48</c:f>
              <c:numCache>
                <c:formatCode>0.00E+00</c:formatCode>
                <c:ptCount val="20"/>
                <c:pt idx="0">
                  <c:v>-8.1250000000000003E-3</c:v>
                </c:pt>
                <c:pt idx="1">
                  <c:v>-7.3039999999999997E-3</c:v>
                </c:pt>
                <c:pt idx="2">
                  <c:v>-6.4440000000000001E-3</c:v>
                </c:pt>
                <c:pt idx="3">
                  <c:v>-5.5599999999999998E-3</c:v>
                </c:pt>
                <c:pt idx="4">
                  <c:v>-4.6759999999999996E-3</c:v>
                </c:pt>
                <c:pt idx="5">
                  <c:v>-3.81E-3</c:v>
                </c:pt>
                <c:pt idx="6">
                  <c:v>-2.98E-3</c:v>
                </c:pt>
                <c:pt idx="7">
                  <c:v>-2.1580000000000002E-3</c:v>
                </c:pt>
                <c:pt idx="8">
                  <c:v>-1.351E-3</c:v>
                </c:pt>
                <c:pt idx="9">
                  <c:v>-5.3600000000000002E-4</c:v>
                </c:pt>
                <c:pt idx="10">
                  <c:v>2.9300000000000002E-4</c:v>
                </c:pt>
                <c:pt idx="11">
                  <c:v>1.1169999999999999E-3</c:v>
                </c:pt>
                <c:pt idx="12">
                  <c:v>1.933E-3</c:v>
                </c:pt>
                <c:pt idx="13">
                  <c:v>2.751E-3</c:v>
                </c:pt>
                <c:pt idx="14">
                  <c:v>3.5509999999999999E-3</c:v>
                </c:pt>
                <c:pt idx="15">
                  <c:v>4.3819999999999996E-3</c:v>
                </c:pt>
                <c:pt idx="16">
                  <c:v>5.1999999999999998E-3</c:v>
                </c:pt>
                <c:pt idx="17">
                  <c:v>6.0200000000000002E-3</c:v>
                </c:pt>
                <c:pt idx="18">
                  <c:v>6.8399999999999997E-3</c:v>
                </c:pt>
                <c:pt idx="19">
                  <c:v>7.6819999999999996E-3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D2-4E56-AAE2-39CBF47C274B}"/>
            </c:ext>
          </c:extLst>
        </c:ser>
        <c:ser>
          <c:idx val="4"/>
          <c:order val="4"/>
          <c:tx>
            <c:v>Group 3 Dark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Sheet1!$K$29:$K$48</c:f>
              <c:numCache>
                <c:formatCode>0.00E+00</c:formatCode>
                <c:ptCount val="20"/>
                <c:pt idx="0">
                  <c:v>-1.002</c:v>
                </c:pt>
                <c:pt idx="1">
                  <c:v>-0.89559999999999995</c:v>
                </c:pt>
                <c:pt idx="2">
                  <c:v>-0.79179999999999995</c:v>
                </c:pt>
                <c:pt idx="3">
                  <c:v>-0.68799999999999994</c:v>
                </c:pt>
                <c:pt idx="4">
                  <c:v>-0.58120000000000005</c:v>
                </c:pt>
                <c:pt idx="5">
                  <c:v>-0.47739999999999999</c:v>
                </c:pt>
                <c:pt idx="6">
                  <c:v>-0.36749999999999999</c:v>
                </c:pt>
                <c:pt idx="7">
                  <c:v>-0.26369999999999999</c:v>
                </c:pt>
                <c:pt idx="8">
                  <c:v>-0.15690000000000001</c:v>
                </c:pt>
                <c:pt idx="9">
                  <c:v>-5.006E-2</c:v>
                </c:pt>
                <c:pt idx="10">
                  <c:v>4.7620000000000003E-2</c:v>
                </c:pt>
                <c:pt idx="11">
                  <c:v>0.1575</c:v>
                </c:pt>
                <c:pt idx="12">
                  <c:v>0.26429999999999998</c:v>
                </c:pt>
                <c:pt idx="13">
                  <c:v>0.37119999999999997</c:v>
                </c:pt>
                <c:pt idx="14">
                  <c:v>0.47189999999999999</c:v>
                </c:pt>
                <c:pt idx="15">
                  <c:v>0.58179999999999998</c:v>
                </c:pt>
                <c:pt idx="16">
                  <c:v>0.68559999999999999</c:v>
                </c:pt>
                <c:pt idx="17">
                  <c:v>0.79239999999999999</c:v>
                </c:pt>
                <c:pt idx="18">
                  <c:v>0.89319999999999999</c:v>
                </c:pt>
                <c:pt idx="19">
                  <c:v>1</c:v>
                </c:pt>
              </c:numCache>
            </c:numRef>
          </c:xVal>
          <c:yVal>
            <c:numRef>
              <c:f>Sheet1!$L$29:$L$48</c:f>
              <c:numCache>
                <c:formatCode>0.00E+00</c:formatCode>
                <c:ptCount val="20"/>
                <c:pt idx="0">
                  <c:v>-5.5999999999999995E-4</c:v>
                </c:pt>
                <c:pt idx="1">
                  <c:v>-3.8999999999999999E-4</c:v>
                </c:pt>
                <c:pt idx="2">
                  <c:v>-2.5799999999999998E-4</c:v>
                </c:pt>
                <c:pt idx="3">
                  <c:v>-1.56E-4</c:v>
                </c:pt>
                <c:pt idx="4">
                  <c:v>-8.3999999999999995E-5</c:v>
                </c:pt>
                <c:pt idx="5">
                  <c:v>-3.8999999999999999E-5</c:v>
                </c:pt>
                <c:pt idx="6">
                  <c:v>-1.5999999999999999E-5</c:v>
                </c:pt>
                <c:pt idx="7">
                  <c:v>-5.0000000000000004E-6</c:v>
                </c:pt>
                <c:pt idx="8">
                  <c:v>-1.9999999999999999E-6</c:v>
                </c:pt>
                <c:pt idx="9">
                  <c:v>-9.9999999999999995E-7</c:v>
                </c:pt>
                <c:pt idx="10">
                  <c:v>3.0000000000000001E-6</c:v>
                </c:pt>
                <c:pt idx="11">
                  <c:v>6.9999999999999999E-6</c:v>
                </c:pt>
                <c:pt idx="12">
                  <c:v>1.5E-5</c:v>
                </c:pt>
                <c:pt idx="13">
                  <c:v>2.8E-5</c:v>
                </c:pt>
                <c:pt idx="14">
                  <c:v>4.5000000000000003E-5</c:v>
                </c:pt>
                <c:pt idx="15">
                  <c:v>6.6000000000000005E-5</c:v>
                </c:pt>
                <c:pt idx="16">
                  <c:v>9.3999999999999994E-5</c:v>
                </c:pt>
                <c:pt idx="17">
                  <c:v>1.2799999999999999E-4</c:v>
                </c:pt>
                <c:pt idx="18">
                  <c:v>1.84E-4</c:v>
                </c:pt>
                <c:pt idx="19">
                  <c:v>2.2499999999999999E-4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4D2-4E56-AAE2-39CBF47C274B}"/>
            </c:ext>
          </c:extLst>
        </c:ser>
        <c:ser>
          <c:idx val="5"/>
          <c:order val="5"/>
          <c:tx>
            <c:v>Group 3 Light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Sheet1!$M$29:$M$48</c:f>
              <c:numCache>
                <c:formatCode>0.00E+00</c:formatCode>
                <c:ptCount val="20"/>
                <c:pt idx="0">
                  <c:v>-0.99939999999999996</c:v>
                </c:pt>
                <c:pt idx="1">
                  <c:v>-0.89870000000000005</c:v>
                </c:pt>
                <c:pt idx="2">
                  <c:v>-0.78879999999999995</c:v>
                </c:pt>
                <c:pt idx="3">
                  <c:v>-0.68799999999999994</c:v>
                </c:pt>
                <c:pt idx="4">
                  <c:v>-0.57809999999999995</c:v>
                </c:pt>
                <c:pt idx="5">
                  <c:v>-0.47739999999999999</c:v>
                </c:pt>
                <c:pt idx="6">
                  <c:v>-0.37059999999999998</c:v>
                </c:pt>
                <c:pt idx="7">
                  <c:v>-0.26679999999999998</c:v>
                </c:pt>
                <c:pt idx="8">
                  <c:v>-0.16</c:v>
                </c:pt>
                <c:pt idx="9">
                  <c:v>-5.3109999999999997E-2</c:v>
                </c:pt>
                <c:pt idx="10">
                  <c:v>5.067E-2</c:v>
                </c:pt>
                <c:pt idx="11">
                  <c:v>0.16059999999999999</c:v>
                </c:pt>
                <c:pt idx="12">
                  <c:v>0.26429999999999998</c:v>
                </c:pt>
                <c:pt idx="13">
                  <c:v>0.37119999999999997</c:v>
                </c:pt>
                <c:pt idx="14">
                  <c:v>0.47189999999999999</c:v>
                </c:pt>
                <c:pt idx="15">
                  <c:v>0.57879999999999998</c:v>
                </c:pt>
                <c:pt idx="16">
                  <c:v>0.6825</c:v>
                </c:pt>
                <c:pt idx="17">
                  <c:v>0.79239999999999999</c:v>
                </c:pt>
                <c:pt idx="18">
                  <c:v>0.89319999999999999</c:v>
                </c:pt>
                <c:pt idx="19">
                  <c:v>1</c:v>
                </c:pt>
              </c:numCache>
            </c:numRef>
          </c:xVal>
          <c:yVal>
            <c:numRef>
              <c:f>Sheet1!$N$29:$N$48</c:f>
              <c:numCache>
                <c:formatCode>0.00E+00</c:formatCode>
                <c:ptCount val="20"/>
                <c:pt idx="0">
                  <c:v>-6.02E-4</c:v>
                </c:pt>
                <c:pt idx="1">
                  <c:v>-4.4000000000000002E-4</c:v>
                </c:pt>
                <c:pt idx="2">
                  <c:v>-3.2000000000000003E-4</c:v>
                </c:pt>
                <c:pt idx="3">
                  <c:v>-2.0599999999999999E-4</c:v>
                </c:pt>
                <c:pt idx="4">
                  <c:v>-1.2400000000000001E-4</c:v>
                </c:pt>
                <c:pt idx="5">
                  <c:v>-6.8999999999999997E-5</c:v>
                </c:pt>
                <c:pt idx="6">
                  <c:v>-3.6999999999999998E-5</c:v>
                </c:pt>
                <c:pt idx="7">
                  <c:v>-2.0000000000000002E-5</c:v>
                </c:pt>
                <c:pt idx="8">
                  <c:v>-1.0000000000000001E-5</c:v>
                </c:pt>
                <c:pt idx="9">
                  <c:v>-9.9999999999999995E-7</c:v>
                </c:pt>
                <c:pt idx="10">
                  <c:v>6.0000000000000002E-6</c:v>
                </c:pt>
                <c:pt idx="11">
                  <c:v>1.4E-5</c:v>
                </c:pt>
                <c:pt idx="12">
                  <c:v>2.5999999999999998E-5</c:v>
                </c:pt>
                <c:pt idx="13">
                  <c:v>4.1999999999999998E-5</c:v>
                </c:pt>
                <c:pt idx="14">
                  <c:v>6.3999999999999997E-5</c:v>
                </c:pt>
                <c:pt idx="15">
                  <c:v>9.7E-5</c:v>
                </c:pt>
                <c:pt idx="16">
                  <c:v>1.25E-4</c:v>
                </c:pt>
                <c:pt idx="17">
                  <c:v>1.95E-4</c:v>
                </c:pt>
                <c:pt idx="18">
                  <c:v>2.7999999999999998E-4</c:v>
                </c:pt>
                <c:pt idx="19">
                  <c:v>3.6000000000000002E-4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D2-4E56-AAE2-39CBF47C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77936"/>
        <c:axId val="1956883760"/>
      </c:scatterChart>
      <c:valAx>
        <c:axId val="18989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Voltage (V)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42200673851938719"/>
              <c:y val="0.9357339038501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6883760"/>
        <c:crosses val="autoZero"/>
        <c:crossBetween val="midCat"/>
      </c:valAx>
      <c:valAx>
        <c:axId val="19568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Current (A)</a:t>
                </a:r>
              </a:p>
            </c:rich>
          </c:tx>
          <c:layout>
            <c:manualLayout>
              <c:xMode val="edge"/>
              <c:yMode val="edge"/>
              <c:x val="2.0803782505910164E-2"/>
              <c:y val="0.3791882896983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989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IV Curves Hibiscus</a:t>
            </a:r>
            <a:r>
              <a:rPr lang="en-BE" baseline="0"/>
              <a:t> Dye - tea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Hibiscus Dark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Sheet1!$A$4:$A$23</c:f>
              <c:numCache>
                <c:formatCode>0.00E+00</c:formatCode>
                <c:ptCount val="20"/>
                <c:pt idx="0">
                  <c:v>-0.98399999999999999</c:v>
                </c:pt>
                <c:pt idx="1">
                  <c:v>-0.8832000000000001</c:v>
                </c:pt>
                <c:pt idx="2">
                  <c:v>-0.78249999999999997</c:v>
                </c:pt>
                <c:pt idx="3">
                  <c:v>-0.67870000000000008</c:v>
                </c:pt>
                <c:pt idx="4">
                  <c:v>-0.57489999999999997</c:v>
                </c:pt>
                <c:pt idx="5">
                  <c:v>-0.4773</c:v>
                </c:pt>
                <c:pt idx="6">
                  <c:v>-0.3735</c:v>
                </c:pt>
                <c:pt idx="7">
                  <c:v>-0.2636</c:v>
                </c:pt>
                <c:pt idx="8">
                  <c:v>-0.15669999999999998</c:v>
                </c:pt>
                <c:pt idx="9">
                  <c:v>-5.2999999999999999E-2</c:v>
                </c:pt>
                <c:pt idx="10">
                  <c:v>4.7799999999999995E-2</c:v>
                </c:pt>
                <c:pt idx="11">
                  <c:v>0.15459999999999999</c:v>
                </c:pt>
                <c:pt idx="12">
                  <c:v>0.25839999999999996</c:v>
                </c:pt>
                <c:pt idx="13">
                  <c:v>0.36519999999999997</c:v>
                </c:pt>
                <c:pt idx="14">
                  <c:v>0.46600000000000003</c:v>
                </c:pt>
                <c:pt idx="15">
                  <c:v>0.57279999999999998</c:v>
                </c:pt>
                <c:pt idx="16">
                  <c:v>0.67349999999999999</c:v>
                </c:pt>
                <c:pt idx="17">
                  <c:v>0.78039999999999998</c:v>
                </c:pt>
                <c:pt idx="18">
                  <c:v>0.87809999999999999</c:v>
                </c:pt>
                <c:pt idx="19">
                  <c:v>0.98180000000000001</c:v>
                </c:pt>
              </c:numCache>
            </c:numRef>
          </c:xVal>
          <c:yVal>
            <c:numRef>
              <c:f>Sheet1!$B$4:$B$23</c:f>
              <c:numCache>
                <c:formatCode>0.00E+00</c:formatCode>
                <c:ptCount val="20"/>
                <c:pt idx="0">
                  <c:v>-6.0000000000000001E-3</c:v>
                </c:pt>
                <c:pt idx="1">
                  <c:v>-4.9000000000000007E-3</c:v>
                </c:pt>
                <c:pt idx="2">
                  <c:v>-3.8E-3</c:v>
                </c:pt>
                <c:pt idx="3">
                  <c:v>-2.8E-3</c:v>
                </c:pt>
                <c:pt idx="4">
                  <c:v>-2.1000000000000003E-3</c:v>
                </c:pt>
                <c:pt idx="5">
                  <c:v>-1.5E-3</c:v>
                </c:pt>
                <c:pt idx="6">
                  <c:v>-1.1000000000000001E-3</c:v>
                </c:pt>
                <c:pt idx="7">
                  <c:v>-7.2499999999999995E-4</c:v>
                </c:pt>
                <c:pt idx="8">
                  <c:v>-4.26E-4</c:v>
                </c:pt>
                <c:pt idx="9">
                  <c:v>-1.4799999999999999E-4</c:v>
                </c:pt>
                <c:pt idx="10">
                  <c:v>1.22E-4</c:v>
                </c:pt>
                <c:pt idx="11">
                  <c:v>4.0000000000000002E-4</c:v>
                </c:pt>
                <c:pt idx="12">
                  <c:v>6.6300000000000007E-4</c:v>
                </c:pt>
                <c:pt idx="13">
                  <c:v>1E-3</c:v>
                </c:pt>
                <c:pt idx="14">
                  <c:v>1.4E-3</c:v>
                </c:pt>
                <c:pt idx="15">
                  <c:v>1.9E-3</c:v>
                </c:pt>
                <c:pt idx="16">
                  <c:v>2.5000000000000001E-3</c:v>
                </c:pt>
                <c:pt idx="17">
                  <c:v>3.2000000000000002E-3</c:v>
                </c:pt>
                <c:pt idx="18">
                  <c:v>4.0999999999999995E-3</c:v>
                </c:pt>
                <c:pt idx="19">
                  <c:v>5.0999999999999995E-3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63-4808-B0A0-B27D04F7498F}"/>
            </c:ext>
          </c:extLst>
        </c:ser>
        <c:ser>
          <c:idx val="1"/>
          <c:order val="1"/>
          <c:tx>
            <c:v>Hibiscus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Sheet1!$C$4:$C$23</c:f>
              <c:numCache>
                <c:formatCode>0.00E+00</c:formatCode>
                <c:ptCount val="20"/>
                <c:pt idx="0">
                  <c:v>-0.99010000000000009</c:v>
                </c:pt>
                <c:pt idx="1">
                  <c:v>-0.88929999999999998</c:v>
                </c:pt>
                <c:pt idx="2">
                  <c:v>-0.78560000000000008</c:v>
                </c:pt>
                <c:pt idx="3">
                  <c:v>-0.68479999999999996</c:v>
                </c:pt>
                <c:pt idx="4">
                  <c:v>-0.57489999999999997</c:v>
                </c:pt>
                <c:pt idx="5">
                  <c:v>-0.47420000000000001</c:v>
                </c:pt>
                <c:pt idx="6">
                  <c:v>-0.3735</c:v>
                </c:pt>
                <c:pt idx="7">
                  <c:v>-0.2666</c:v>
                </c:pt>
                <c:pt idx="8">
                  <c:v>-0.16290000000000002</c:v>
                </c:pt>
                <c:pt idx="9">
                  <c:v>-5.6000000000000001E-2</c:v>
                </c:pt>
                <c:pt idx="10">
                  <c:v>4.7799999999999995E-2</c:v>
                </c:pt>
                <c:pt idx="11">
                  <c:v>0.15459999999999999</c:v>
                </c:pt>
                <c:pt idx="12">
                  <c:v>0.25839999999999996</c:v>
                </c:pt>
                <c:pt idx="13">
                  <c:v>0.36830000000000002</c:v>
                </c:pt>
                <c:pt idx="14">
                  <c:v>0.46289999999999998</c:v>
                </c:pt>
                <c:pt idx="15">
                  <c:v>0.57279999999999998</c:v>
                </c:pt>
                <c:pt idx="16">
                  <c:v>0.67349999999999999</c:v>
                </c:pt>
                <c:pt idx="17">
                  <c:v>0.78039999999999998</c:v>
                </c:pt>
                <c:pt idx="18">
                  <c:v>0.8842000000000001</c:v>
                </c:pt>
                <c:pt idx="19">
                  <c:v>0.9879</c:v>
                </c:pt>
              </c:numCache>
            </c:numRef>
          </c:xVal>
          <c:yVal>
            <c:numRef>
              <c:f>Sheet1!$D$4:$D$23</c:f>
              <c:numCache>
                <c:formatCode>0.00E+00</c:formatCode>
                <c:ptCount val="20"/>
                <c:pt idx="0">
                  <c:v>-5.0999999999999995E-3</c:v>
                </c:pt>
                <c:pt idx="1">
                  <c:v>-4.0000000000000001E-3</c:v>
                </c:pt>
                <c:pt idx="2">
                  <c:v>-3.0999999999999999E-3</c:v>
                </c:pt>
                <c:pt idx="3">
                  <c:v>-2.3E-3</c:v>
                </c:pt>
                <c:pt idx="4">
                  <c:v>-1.6999999999999999E-3</c:v>
                </c:pt>
                <c:pt idx="5">
                  <c:v>-1.2999999999999999E-3</c:v>
                </c:pt>
                <c:pt idx="6">
                  <c:v>-9.4000000000000008E-4</c:v>
                </c:pt>
                <c:pt idx="7">
                  <c:v>-6.3000000000000003E-4</c:v>
                </c:pt>
                <c:pt idx="8">
                  <c:v>-3.5999999999999997E-4</c:v>
                </c:pt>
                <c:pt idx="9">
                  <c:v>-1.15E-4</c:v>
                </c:pt>
                <c:pt idx="10">
                  <c:v>1.1300000000000001E-4</c:v>
                </c:pt>
                <c:pt idx="11">
                  <c:v>3.4600000000000001E-4</c:v>
                </c:pt>
                <c:pt idx="12">
                  <c:v>6.0300000000000002E-4</c:v>
                </c:pt>
                <c:pt idx="13">
                  <c:v>8.9000000000000006E-4</c:v>
                </c:pt>
                <c:pt idx="14">
                  <c:v>1.1999999999999999E-3</c:v>
                </c:pt>
                <c:pt idx="15">
                  <c:v>1.6000000000000001E-3</c:v>
                </c:pt>
                <c:pt idx="16">
                  <c:v>2E-3</c:v>
                </c:pt>
                <c:pt idx="17">
                  <c:v>2.5999999999999999E-3</c:v>
                </c:pt>
                <c:pt idx="18">
                  <c:v>3.2000000000000002E-3</c:v>
                </c:pt>
                <c:pt idx="1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63-4808-B0A0-B27D04F7498F}"/>
            </c:ext>
          </c:extLst>
        </c:ser>
        <c:ser>
          <c:idx val="2"/>
          <c:order val="2"/>
          <c:tx>
            <c:v>Tea Dark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Sheet1!$A$29:$A$48</c:f>
              <c:numCache>
                <c:formatCode>0.00E+00</c:formatCode>
                <c:ptCount val="20"/>
                <c:pt idx="0">
                  <c:v>-0.9927999999999999</c:v>
                </c:pt>
                <c:pt idx="1">
                  <c:v>-0.88900000000000001</c:v>
                </c:pt>
                <c:pt idx="2">
                  <c:v>-0.7853</c:v>
                </c:pt>
                <c:pt idx="3">
                  <c:v>-0.68149999999999999</c:v>
                </c:pt>
                <c:pt idx="4">
                  <c:v>-0.58069999999999999</c:v>
                </c:pt>
                <c:pt idx="5">
                  <c:v>-0.47389999999999999</c:v>
                </c:pt>
                <c:pt idx="6">
                  <c:v>-0.37010000000000004</c:v>
                </c:pt>
                <c:pt idx="7">
                  <c:v>-0.26630000000000004</c:v>
                </c:pt>
                <c:pt idx="8">
                  <c:v>-0.16250000000000001</c:v>
                </c:pt>
                <c:pt idx="9">
                  <c:v>-5.8799999999999998E-2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0.25559999999999999</c:v>
                </c:pt>
                <c:pt idx="13">
                  <c:v>0.3594</c:v>
                </c:pt>
                <c:pt idx="14">
                  <c:v>0.4602</c:v>
                </c:pt>
                <c:pt idx="15">
                  <c:v>0.56389999999999996</c:v>
                </c:pt>
                <c:pt idx="16">
                  <c:v>0.67379999999999995</c:v>
                </c:pt>
                <c:pt idx="17">
                  <c:v>0.77760000000000007</c:v>
                </c:pt>
                <c:pt idx="18">
                  <c:v>0.88139999999999996</c:v>
                </c:pt>
                <c:pt idx="19">
                  <c:v>0.98520000000000008</c:v>
                </c:pt>
              </c:numCache>
            </c:numRef>
          </c:xVal>
          <c:yVal>
            <c:numRef>
              <c:f>Sheet1!$B$29:$B$48</c:f>
              <c:numCache>
                <c:formatCode>0.00E+00</c:formatCode>
                <c:ptCount val="20"/>
                <c:pt idx="0">
                  <c:v>-4.7000000000000002E-3</c:v>
                </c:pt>
                <c:pt idx="1">
                  <c:v>-3.8999999999999998E-3</c:v>
                </c:pt>
                <c:pt idx="2">
                  <c:v>-3.0999999999999999E-3</c:v>
                </c:pt>
                <c:pt idx="3">
                  <c:v>-2.3999999999999998E-3</c:v>
                </c:pt>
                <c:pt idx="4">
                  <c:v>-1.9E-3</c:v>
                </c:pt>
                <c:pt idx="5">
                  <c:v>-1.4E-3</c:v>
                </c:pt>
                <c:pt idx="6">
                  <c:v>-9.3000000000000005E-4</c:v>
                </c:pt>
                <c:pt idx="7">
                  <c:v>-5.9999999999999995E-4</c:v>
                </c:pt>
                <c:pt idx="8">
                  <c:v>-3.4400000000000001E-4</c:v>
                </c:pt>
                <c:pt idx="9">
                  <c:v>-1.25E-4</c:v>
                </c:pt>
                <c:pt idx="10">
                  <c:v>1E-4</c:v>
                </c:pt>
                <c:pt idx="11">
                  <c:v>3.6000000000000002E-4</c:v>
                </c:pt>
                <c:pt idx="12">
                  <c:v>6.6799999999999997E-4</c:v>
                </c:pt>
                <c:pt idx="13">
                  <c:v>1E-3</c:v>
                </c:pt>
                <c:pt idx="14">
                  <c:v>1.5E-3</c:v>
                </c:pt>
                <c:pt idx="15">
                  <c:v>2E-3</c:v>
                </c:pt>
                <c:pt idx="16">
                  <c:v>2.7000000000000001E-3</c:v>
                </c:pt>
                <c:pt idx="17">
                  <c:v>2.1000000000000003E-3</c:v>
                </c:pt>
                <c:pt idx="18">
                  <c:v>2.3E-3</c:v>
                </c:pt>
                <c:pt idx="19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63-4808-B0A0-B27D04F7498F}"/>
            </c:ext>
          </c:extLst>
        </c:ser>
        <c:ser>
          <c:idx val="3"/>
          <c:order val="3"/>
          <c:tx>
            <c:v>Tea Light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Sheet1!$C$29:$C$48</c:f>
              <c:numCache>
                <c:formatCode>0.00E+00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Sheet1!$D$29:$D$48</c:f>
              <c:numCache>
                <c:formatCode>0.00E+00</c:formatCode>
                <c:ptCount val="20"/>
                <c:pt idx="0">
                  <c:v>-1.1800000000000001E-2</c:v>
                </c:pt>
                <c:pt idx="1">
                  <c:v>-0.01</c:v>
                </c:pt>
                <c:pt idx="2">
                  <c:v>-8.4000000000000012E-3</c:v>
                </c:pt>
                <c:pt idx="3">
                  <c:v>-6.9000000000000008E-3</c:v>
                </c:pt>
                <c:pt idx="4">
                  <c:v>-5.4000000000000003E-3</c:v>
                </c:pt>
                <c:pt idx="5">
                  <c:v>-4.0000000000000001E-3</c:v>
                </c:pt>
                <c:pt idx="6">
                  <c:v>-2.7000000000000001E-3</c:v>
                </c:pt>
                <c:pt idx="7">
                  <c:v>-1.6999999999999999E-3</c:v>
                </c:pt>
                <c:pt idx="8">
                  <c:v>-8.4999999999999995E-4</c:v>
                </c:pt>
                <c:pt idx="9">
                  <c:v>-2.9500000000000001E-4</c:v>
                </c:pt>
                <c:pt idx="10">
                  <c:v>2.5000000000000001E-4</c:v>
                </c:pt>
                <c:pt idx="11">
                  <c:v>8.8800000000000001E-4</c:v>
                </c:pt>
                <c:pt idx="12">
                  <c:v>1.6999999999999999E-3</c:v>
                </c:pt>
                <c:pt idx="13">
                  <c:v>2.7000000000000001E-3</c:v>
                </c:pt>
                <c:pt idx="14">
                  <c:v>4.0000000000000001E-3</c:v>
                </c:pt>
                <c:pt idx="15">
                  <c:v>5.4000000000000003E-3</c:v>
                </c:pt>
                <c:pt idx="16">
                  <c:v>6.9000000000000008E-3</c:v>
                </c:pt>
                <c:pt idx="17">
                  <c:v>8.5000000000000006E-3</c:v>
                </c:pt>
                <c:pt idx="18">
                  <c:v>1.0199999999999999E-2</c:v>
                </c:pt>
                <c:pt idx="19">
                  <c:v>1.1900000000000001E-2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63-4808-B0A0-B27D04F7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77936"/>
        <c:axId val="1956883760"/>
      </c:scatterChart>
      <c:valAx>
        <c:axId val="18989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Voltage (V)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42135424453815001"/>
              <c:y val="0.93862811606383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6883760"/>
        <c:crosses val="autoZero"/>
        <c:crossBetween val="midCat"/>
      </c:valAx>
      <c:valAx>
        <c:axId val="19568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Current (A)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1.8912532367235512E-2"/>
              <c:y val="0.35477549573069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989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0</xdr:row>
      <xdr:rowOff>0</xdr:rowOff>
    </xdr:from>
    <xdr:to>
      <xdr:col>26</xdr:col>
      <xdr:colOff>9525</xdr:colOff>
      <xdr:row>23</xdr:row>
      <xdr:rowOff>6568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21FE3A4-0995-4310-B0BD-9E177DB6E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25</xdr:row>
      <xdr:rowOff>0</xdr:rowOff>
    </xdr:from>
    <xdr:to>
      <xdr:col>26</xdr:col>
      <xdr:colOff>9524</xdr:colOff>
      <xdr:row>48</xdr:row>
      <xdr:rowOff>6568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4CA2B52-464B-4A26-880C-3FF61F818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9</xdr:col>
      <xdr:colOff>130751</xdr:colOff>
      <xdr:row>72</xdr:row>
      <xdr:rowOff>6568</xdr:rowOff>
    </xdr:to>
    <xdr:graphicFrame macro="">
      <xdr:nvGraphicFramePr>
        <xdr:cNvPr id="4" name="Grafiek 1">
          <a:extLst>
            <a:ext uri="{FF2B5EF4-FFF2-40B4-BE49-F238E27FC236}">
              <a16:creationId xmlns:a16="http://schemas.microsoft.com/office/drawing/2014/main" id="{66827D6F-2434-4106-A325-3A8BBA5F0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amv\Documents\School\UHasselt\Schakeljaar\Micro-%20en%20Nanotechnologie\Data_JaysonSam.xlsx" TargetMode="External"/><Relationship Id="rId1" Type="http://schemas.openxmlformats.org/officeDocument/2006/relationships/externalLinkPath" Target="Data_JaysonS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</sheetNames>
    <sheetDataSet>
      <sheetData sheetId="0">
        <row r="2">
          <cell r="B2" t="str">
            <v>I fotocel (A)</v>
          </cell>
        </row>
        <row r="3">
          <cell r="A3">
            <v>-0.98719999999999997</v>
          </cell>
          <cell r="B3">
            <v>-4.1999999999999997E-3</v>
          </cell>
          <cell r="C3">
            <v>-0.98760000000000003</v>
          </cell>
          <cell r="D3">
            <v>-5.0000000000000001E-3</v>
          </cell>
        </row>
        <row r="4">
          <cell r="A4">
            <v>-0.88949999999999996</v>
          </cell>
          <cell r="B4">
            <v>-2.9299999999999999E-3</v>
          </cell>
          <cell r="C4">
            <v>-0.88690000000000002</v>
          </cell>
          <cell r="D4">
            <v>-3.9189999999999997E-3</v>
          </cell>
        </row>
        <row r="5">
          <cell r="A5">
            <v>-0.78569999999999995</v>
          </cell>
          <cell r="B5">
            <v>-1.8699999999999999E-3</v>
          </cell>
          <cell r="C5">
            <v>-0.78310000000000002</v>
          </cell>
          <cell r="D5">
            <v>-2.9199999999999999E-3</v>
          </cell>
        </row>
        <row r="6">
          <cell r="A6">
            <v>-0.68500000000000005</v>
          </cell>
          <cell r="B6">
            <v>-1.08E-3</v>
          </cell>
          <cell r="C6">
            <v>-0.68240000000000001</v>
          </cell>
          <cell r="D6">
            <v>-2.0720000000000001E-3</v>
          </cell>
        </row>
        <row r="7">
          <cell r="A7">
            <v>-0.57809999999999995</v>
          </cell>
          <cell r="B7">
            <v>-5.7200000000000003E-4</v>
          </cell>
          <cell r="C7">
            <v>-0.5786</v>
          </cell>
          <cell r="D7">
            <v>-1.3799999999999999E-3</v>
          </cell>
        </row>
        <row r="8">
          <cell r="A8">
            <v>-0.47439999999999999</v>
          </cell>
          <cell r="B8">
            <v>-2.7500000000000002E-4</v>
          </cell>
          <cell r="C8">
            <v>-0.47789999999999999</v>
          </cell>
          <cell r="D8">
            <v>-8.4999999999999995E-4</v>
          </cell>
        </row>
        <row r="9">
          <cell r="A9">
            <v>-0.37059999999999998</v>
          </cell>
          <cell r="B9">
            <v>-1.21E-4</v>
          </cell>
          <cell r="C9">
            <v>-0.371</v>
          </cell>
          <cell r="D9">
            <v>-4.8000000000000001E-4</v>
          </cell>
        </row>
        <row r="10">
          <cell r="A10">
            <v>-0.26369999999999999</v>
          </cell>
          <cell r="B10">
            <v>-5.0000000000000002E-5</v>
          </cell>
          <cell r="C10">
            <v>-0.26719999999999999</v>
          </cell>
          <cell r="D10">
            <v>-2.4399999999999999E-4</v>
          </cell>
        </row>
        <row r="11">
          <cell r="A11">
            <v>-0.16</v>
          </cell>
          <cell r="B11">
            <v>-1.8E-5</v>
          </cell>
          <cell r="C11">
            <v>-0.16350000000000001</v>
          </cell>
          <cell r="D11">
            <v>-1.05E-4</v>
          </cell>
        </row>
        <row r="12">
          <cell r="A12">
            <v>-5.006E-2</v>
          </cell>
          <cell r="B12">
            <v>-6.9999999999999999E-6</v>
          </cell>
          <cell r="C12">
            <v>-5.6619999999999997E-2</v>
          </cell>
          <cell r="D12">
            <v>-1.0000000000000001E-5</v>
          </cell>
        </row>
        <row r="13">
          <cell r="A13">
            <v>5.067E-2</v>
          </cell>
          <cell r="B13">
            <v>9.9999999999999995E-7</v>
          </cell>
          <cell r="C13">
            <v>4.7160000000000001E-2</v>
          </cell>
          <cell r="D13">
            <v>7.8999999999999996E-5</v>
          </cell>
        </row>
        <row r="14">
          <cell r="A14">
            <v>0.1575</v>
          </cell>
          <cell r="B14">
            <v>6.0000000000000002E-6</v>
          </cell>
          <cell r="C14">
            <v>0.15709999999999999</v>
          </cell>
          <cell r="D14">
            <v>1.7000000000000001E-4</v>
          </cell>
        </row>
        <row r="15">
          <cell r="A15">
            <v>0.26429999999999998</v>
          </cell>
          <cell r="B15">
            <v>2.5999999999999998E-5</v>
          </cell>
          <cell r="C15">
            <v>0.26079999999999998</v>
          </cell>
          <cell r="D15">
            <v>2.8499999999999999E-4</v>
          </cell>
        </row>
        <row r="16">
          <cell r="A16">
            <v>0.37419999999999998</v>
          </cell>
          <cell r="B16">
            <v>8.1000000000000004E-5</v>
          </cell>
          <cell r="C16">
            <v>0.36459999999999998</v>
          </cell>
          <cell r="D16">
            <v>5.1500000000000005E-4</v>
          </cell>
        </row>
        <row r="17">
          <cell r="A17">
            <v>0.47499999999999998</v>
          </cell>
          <cell r="B17">
            <v>2.2499999999999999E-4</v>
          </cell>
          <cell r="C17">
            <v>0.46839999999999998</v>
          </cell>
          <cell r="D17">
            <v>9.6000000000000002E-4</v>
          </cell>
        </row>
        <row r="18">
          <cell r="A18">
            <v>0.57879999999999998</v>
          </cell>
          <cell r="B18">
            <v>5.6300000000000002E-4</v>
          </cell>
          <cell r="C18">
            <v>0.57520000000000004</v>
          </cell>
          <cell r="D18">
            <v>1.6850000000000001E-3</v>
          </cell>
        </row>
        <row r="19">
          <cell r="A19">
            <v>0.67949999999999999</v>
          </cell>
          <cell r="B19">
            <v>1.1739999999999999E-3</v>
          </cell>
          <cell r="C19">
            <v>0.67600000000000005</v>
          </cell>
          <cell r="D19">
            <v>2.5000000000000001E-3</v>
          </cell>
        </row>
        <row r="20">
          <cell r="A20">
            <v>0.7863</v>
          </cell>
          <cell r="B20">
            <v>2.0660000000000001E-3</v>
          </cell>
          <cell r="C20">
            <v>0.77669999999999995</v>
          </cell>
          <cell r="D20">
            <v>3.65E-3</v>
          </cell>
        </row>
        <row r="21">
          <cell r="A21">
            <v>0.88400000000000001</v>
          </cell>
          <cell r="B21">
            <v>3.192E-3</v>
          </cell>
          <cell r="C21">
            <v>0.87439999999999996</v>
          </cell>
          <cell r="D21">
            <v>4.7999999999999996E-3</v>
          </cell>
        </row>
        <row r="22">
          <cell r="A22">
            <v>0.98780000000000001</v>
          </cell>
          <cell r="B22">
            <v>4.4739999999999997E-3</v>
          </cell>
          <cell r="C22">
            <v>0.97819999999999996</v>
          </cell>
          <cell r="D22">
            <v>6.0219999999999996E-3</v>
          </cell>
        </row>
        <row r="26">
          <cell r="A26">
            <v>-1.002</v>
          </cell>
          <cell r="B26">
            <v>-5.5999999999999995E-4</v>
          </cell>
          <cell r="C26">
            <v>-0.99939999999999996</v>
          </cell>
          <cell r="D26">
            <v>-6.02E-4</v>
          </cell>
        </row>
        <row r="27">
          <cell r="A27">
            <v>-0.89559999999999995</v>
          </cell>
          <cell r="B27">
            <v>-3.8999999999999999E-4</v>
          </cell>
          <cell r="C27">
            <v>-0.89870000000000005</v>
          </cell>
          <cell r="D27">
            <v>-4.4000000000000002E-4</v>
          </cell>
        </row>
        <row r="28">
          <cell r="A28">
            <v>-0.79179999999999995</v>
          </cell>
          <cell r="B28">
            <v>-2.5799999999999998E-4</v>
          </cell>
          <cell r="C28">
            <v>-0.78879999999999995</v>
          </cell>
          <cell r="D28">
            <v>-3.2000000000000003E-4</v>
          </cell>
        </row>
        <row r="29">
          <cell r="A29">
            <v>-0.68799999999999994</v>
          </cell>
          <cell r="B29">
            <v>-1.56E-4</v>
          </cell>
          <cell r="C29">
            <v>-0.68799999999999994</v>
          </cell>
          <cell r="D29">
            <v>-2.0599999999999999E-4</v>
          </cell>
        </row>
        <row r="30">
          <cell r="A30">
            <v>-0.58120000000000005</v>
          </cell>
          <cell r="B30">
            <v>-8.3999999999999995E-5</v>
          </cell>
          <cell r="C30">
            <v>-0.57809999999999995</v>
          </cell>
          <cell r="D30">
            <v>-1.2400000000000001E-4</v>
          </cell>
        </row>
        <row r="31">
          <cell r="A31">
            <v>-0.47739999999999999</v>
          </cell>
          <cell r="B31">
            <v>-3.8999999999999999E-5</v>
          </cell>
          <cell r="C31">
            <v>-0.47739999999999999</v>
          </cell>
          <cell r="D31">
            <v>-6.8999999999999997E-5</v>
          </cell>
        </row>
        <row r="32">
          <cell r="A32">
            <v>-0.36749999999999999</v>
          </cell>
          <cell r="B32">
            <v>-1.5999999999999999E-5</v>
          </cell>
          <cell r="C32">
            <v>-0.37059999999999998</v>
          </cell>
          <cell r="D32">
            <v>-3.6999999999999998E-5</v>
          </cell>
        </row>
        <row r="33">
          <cell r="A33">
            <v>-0.26369999999999999</v>
          </cell>
          <cell r="B33">
            <v>-5.0000000000000004E-6</v>
          </cell>
          <cell r="C33">
            <v>-0.26679999999999998</v>
          </cell>
          <cell r="D33">
            <v>-2.0000000000000002E-5</v>
          </cell>
        </row>
        <row r="34">
          <cell r="A34">
            <v>-0.15690000000000001</v>
          </cell>
          <cell r="B34">
            <v>-1.9999999999999999E-6</v>
          </cell>
          <cell r="C34">
            <v>-0.16</v>
          </cell>
          <cell r="D34">
            <v>-1.0000000000000001E-5</v>
          </cell>
        </row>
        <row r="35">
          <cell r="A35">
            <v>-5.006E-2</v>
          </cell>
          <cell r="B35">
            <v>-9.9999999999999995E-7</v>
          </cell>
          <cell r="C35">
            <v>-5.3109999999999997E-2</v>
          </cell>
          <cell r="D35">
            <v>-9.9999999999999995E-7</v>
          </cell>
        </row>
        <row r="36">
          <cell r="A36">
            <v>4.7620000000000003E-2</v>
          </cell>
          <cell r="B36">
            <v>3.0000000000000001E-6</v>
          </cell>
          <cell r="C36">
            <v>5.067E-2</v>
          </cell>
          <cell r="D36">
            <v>6.0000000000000002E-6</v>
          </cell>
        </row>
        <row r="37">
          <cell r="A37">
            <v>0.1575</v>
          </cell>
          <cell r="B37">
            <v>6.9999999999999999E-6</v>
          </cell>
          <cell r="C37">
            <v>0.16059999999999999</v>
          </cell>
          <cell r="D37">
            <v>1.4E-5</v>
          </cell>
        </row>
        <row r="38">
          <cell r="A38">
            <v>0.26429999999999998</v>
          </cell>
          <cell r="B38">
            <v>1.5E-5</v>
          </cell>
          <cell r="C38">
            <v>0.26429999999999998</v>
          </cell>
          <cell r="D38">
            <v>2.5999999999999998E-5</v>
          </cell>
        </row>
        <row r="39">
          <cell r="A39">
            <v>0.37119999999999997</v>
          </cell>
          <cell r="B39">
            <v>2.8E-5</v>
          </cell>
          <cell r="C39">
            <v>0.37119999999999997</v>
          </cell>
          <cell r="D39">
            <v>4.1999999999999998E-5</v>
          </cell>
        </row>
        <row r="40">
          <cell r="A40">
            <v>0.47189999999999999</v>
          </cell>
          <cell r="B40">
            <v>4.5000000000000003E-5</v>
          </cell>
          <cell r="C40">
            <v>0.47189999999999999</v>
          </cell>
          <cell r="D40">
            <v>6.3999999999999997E-5</v>
          </cell>
        </row>
        <row r="41">
          <cell r="A41">
            <v>0.58179999999999998</v>
          </cell>
          <cell r="B41">
            <v>6.6000000000000005E-5</v>
          </cell>
          <cell r="C41">
            <v>0.57879999999999998</v>
          </cell>
          <cell r="D41">
            <v>9.7E-5</v>
          </cell>
        </row>
        <row r="42">
          <cell r="A42">
            <v>0.68559999999999999</v>
          </cell>
          <cell r="B42">
            <v>9.3999999999999994E-5</v>
          </cell>
          <cell r="C42">
            <v>0.6825</v>
          </cell>
          <cell r="D42">
            <v>1.25E-4</v>
          </cell>
        </row>
        <row r="43">
          <cell r="A43">
            <v>0.79239999999999999</v>
          </cell>
          <cell r="B43">
            <v>1.2799999999999999E-4</v>
          </cell>
          <cell r="C43">
            <v>0.79239999999999999</v>
          </cell>
          <cell r="D43">
            <v>1.95E-4</v>
          </cell>
        </row>
        <row r="44">
          <cell r="A44">
            <v>0.89319999999999999</v>
          </cell>
          <cell r="B44">
            <v>1.84E-4</v>
          </cell>
          <cell r="C44">
            <v>0.89319999999999999</v>
          </cell>
          <cell r="D44">
            <v>2.7999999999999998E-4</v>
          </cell>
        </row>
        <row r="45">
          <cell r="A45">
            <v>1</v>
          </cell>
          <cell r="B45">
            <v>2.2499999999999999E-4</v>
          </cell>
          <cell r="C45">
            <v>1</v>
          </cell>
          <cell r="D45">
            <v>3.6000000000000002E-4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00000"/>
      </a:accent1>
      <a:accent2>
        <a:srgbClr val="FF0000"/>
      </a:accent2>
      <a:accent3>
        <a:srgbClr val="008000"/>
      </a:accent3>
      <a:accent4>
        <a:srgbClr val="00FF00"/>
      </a:accent4>
      <a:accent5>
        <a:srgbClr val="000080"/>
      </a:accent5>
      <a:accent6>
        <a:srgbClr val="0000F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J20" zoomScale="130" zoomScaleNormal="130" workbookViewId="0">
      <selection activeCell="U52" sqref="U52"/>
    </sheetView>
  </sheetViews>
  <sheetFormatPr defaultRowHeight="15" x14ac:dyDescent="0.25"/>
  <cols>
    <col min="1" max="1" width="11.42578125" style="2" bestFit="1" customWidth="1"/>
    <col min="2" max="2" width="10.42578125" style="2" bestFit="1" customWidth="1"/>
    <col min="3" max="3" width="11.42578125" style="2" bestFit="1" customWidth="1"/>
    <col min="4" max="4" width="12.140625" style="2" bestFit="1" customWidth="1"/>
    <col min="5" max="5" width="9.140625" style="2"/>
    <col min="6" max="6" width="11.42578125" style="2" bestFit="1" customWidth="1"/>
    <col min="7" max="7" width="10.42578125" style="2" bestFit="1" customWidth="1"/>
    <col min="8" max="8" width="11.42578125" style="2" bestFit="1" customWidth="1"/>
    <col min="9" max="9" width="10.42578125" style="2" bestFit="1" customWidth="1"/>
    <col min="10" max="10" width="9.140625" style="2"/>
    <col min="11" max="11" width="11.42578125" style="2" bestFit="1" customWidth="1"/>
    <col min="12" max="12" width="10.42578125" style="2" bestFit="1" customWidth="1"/>
    <col min="13" max="13" width="11.42578125" style="2" bestFit="1" customWidth="1"/>
    <col min="14" max="14" width="10.42578125" style="2" bestFit="1" customWidth="1"/>
    <col min="15" max="16384" width="9.140625" style="2"/>
  </cols>
  <sheetData>
    <row r="1" spans="1:14" x14ac:dyDescent="0.25">
      <c r="A1" s="3" t="s">
        <v>0</v>
      </c>
      <c r="B1" s="3"/>
      <c r="C1" s="3"/>
      <c r="D1" s="3"/>
      <c r="F1" s="3" t="s">
        <v>4</v>
      </c>
      <c r="G1" s="3"/>
      <c r="H1" s="3"/>
      <c r="I1" s="3"/>
      <c r="K1" s="3" t="s">
        <v>7</v>
      </c>
      <c r="L1" s="3"/>
      <c r="M1" s="3"/>
      <c r="N1" s="3"/>
    </row>
    <row r="2" spans="1:14" x14ac:dyDescent="0.25">
      <c r="A2" s="3" t="s">
        <v>5</v>
      </c>
      <c r="B2" s="3"/>
      <c r="C2" s="3" t="s">
        <v>6</v>
      </c>
      <c r="D2" s="3"/>
      <c r="F2" s="3" t="s">
        <v>5</v>
      </c>
      <c r="G2" s="3"/>
      <c r="H2" s="3" t="s">
        <v>6</v>
      </c>
      <c r="I2" s="3"/>
      <c r="K2" s="3" t="s">
        <v>5</v>
      </c>
      <c r="L2" s="3"/>
      <c r="M2" s="3" t="s">
        <v>6</v>
      </c>
      <c r="N2" s="3"/>
    </row>
    <row r="3" spans="1:14" x14ac:dyDescent="0.25">
      <c r="A3" s="2" t="s">
        <v>1</v>
      </c>
      <c r="B3" s="2" t="s">
        <v>3</v>
      </c>
      <c r="C3" s="2" t="s">
        <v>1</v>
      </c>
      <c r="D3" s="2" t="s">
        <v>2</v>
      </c>
      <c r="F3" s="2" t="s">
        <v>1</v>
      </c>
      <c r="G3" s="2" t="s">
        <v>3</v>
      </c>
      <c r="H3" s="2" t="s">
        <v>1</v>
      </c>
      <c r="I3" s="2" t="s">
        <v>3</v>
      </c>
      <c r="K3" s="2" t="s">
        <v>1</v>
      </c>
      <c r="L3" s="2" t="s">
        <v>3</v>
      </c>
      <c r="M3" s="2" t="s">
        <v>1</v>
      </c>
      <c r="N3" s="2" t="s">
        <v>3</v>
      </c>
    </row>
    <row r="4" spans="1:14" x14ac:dyDescent="0.25">
      <c r="A4" s="2">
        <f>-984*10^(-3)</f>
        <v>-0.98399999999999999</v>
      </c>
      <c r="B4" s="2">
        <v>-6.0000000000000001E-3</v>
      </c>
      <c r="C4" s="2">
        <f>-990.1*10^(-3)</f>
        <v>-0.99010000000000009</v>
      </c>
      <c r="D4" s="2">
        <v>-5.0999999999999995E-3</v>
      </c>
      <c r="F4" s="2">
        <v>-1.0009999999999999</v>
      </c>
      <c r="G4" s="2">
        <v>-3.5899999999999999E-3</v>
      </c>
      <c r="H4" s="2">
        <v>-0.99470000000000003</v>
      </c>
      <c r="I4" s="2">
        <v>-4.2449999999999996E-3</v>
      </c>
      <c r="K4" s="2">
        <v>-0.98719999999999997</v>
      </c>
      <c r="L4" s="2">
        <v>-4.1999999999999997E-3</v>
      </c>
      <c r="M4" s="2">
        <v>-0.98760000000000003</v>
      </c>
      <c r="N4" s="2">
        <v>-5.0000000000000001E-3</v>
      </c>
    </row>
    <row r="5" spans="1:14" x14ac:dyDescent="0.25">
      <c r="A5" s="2">
        <f>-883.2*10^(-3)</f>
        <v>-0.8832000000000001</v>
      </c>
      <c r="B5" s="2">
        <v>-4.9000000000000007E-3</v>
      </c>
      <c r="C5" s="2">
        <f>-889.3*10^(-3)</f>
        <v>-0.88929999999999998</v>
      </c>
      <c r="D5" s="2">
        <v>-4.0000000000000001E-3</v>
      </c>
      <c r="F5" s="2">
        <v>-0.90310000000000001</v>
      </c>
      <c r="G5" s="2">
        <v>-2.493E-3</v>
      </c>
      <c r="H5" s="2">
        <v>-0.9</v>
      </c>
      <c r="I5" s="2">
        <v>-3.1580000000000002E-3</v>
      </c>
      <c r="K5" s="2">
        <v>-0.88949999999999996</v>
      </c>
      <c r="L5" s="2">
        <v>-2.9299999999999999E-3</v>
      </c>
      <c r="M5" s="2">
        <v>-0.88690000000000002</v>
      </c>
      <c r="N5" s="2">
        <v>-3.9189999999999997E-3</v>
      </c>
    </row>
    <row r="6" spans="1:14" x14ac:dyDescent="0.25">
      <c r="A6" s="2">
        <f>-782.5*10^(-3)</f>
        <v>-0.78249999999999997</v>
      </c>
      <c r="B6" s="2">
        <v>-3.8E-3</v>
      </c>
      <c r="C6" s="2">
        <f>-785.6*10^(-3)</f>
        <v>-0.78560000000000008</v>
      </c>
      <c r="D6" s="2">
        <v>-3.0999999999999999E-3</v>
      </c>
      <c r="F6" s="2">
        <v>-0.80230000000000001</v>
      </c>
      <c r="G6" s="2">
        <v>-1.555E-3</v>
      </c>
      <c r="H6" s="2">
        <v>-0.79620000000000002</v>
      </c>
      <c r="I6" s="2">
        <v>-2.1080000000000001E-3</v>
      </c>
      <c r="K6" s="2">
        <v>-0.78569999999999995</v>
      </c>
      <c r="L6" s="2">
        <v>-1.8699999999999999E-3</v>
      </c>
      <c r="M6" s="2">
        <v>-0.78310000000000002</v>
      </c>
      <c r="N6" s="2">
        <v>-2.9199999999999999E-3</v>
      </c>
    </row>
    <row r="7" spans="1:14" x14ac:dyDescent="0.25">
      <c r="A7" s="2">
        <f>-678.7*10^(-3)</f>
        <v>-0.67870000000000008</v>
      </c>
      <c r="B7" s="2">
        <v>-2.8E-3</v>
      </c>
      <c r="C7" s="2">
        <f>-684.8*10^(-3)</f>
        <v>-0.68479999999999996</v>
      </c>
      <c r="D7" s="2">
        <v>-2.3E-3</v>
      </c>
      <c r="F7" s="2">
        <v>-0.6986</v>
      </c>
      <c r="G7" s="2">
        <v>-8.8900000000000003E-4</v>
      </c>
      <c r="H7" s="2">
        <v>-0.6925</v>
      </c>
      <c r="I7" s="2">
        <v>-1.299E-3</v>
      </c>
      <c r="J7" s="1"/>
      <c r="K7" s="2">
        <v>-0.68500000000000005</v>
      </c>
      <c r="L7" s="2">
        <v>-1.08E-3</v>
      </c>
      <c r="M7" s="2">
        <v>-0.68240000000000001</v>
      </c>
      <c r="N7" s="2">
        <v>-2.0720000000000001E-3</v>
      </c>
    </row>
    <row r="8" spans="1:14" x14ac:dyDescent="0.25">
      <c r="A8" s="2">
        <f>-574.9*10^(-3)</f>
        <v>-0.57489999999999997</v>
      </c>
      <c r="B8" s="2">
        <v>-2.1000000000000003E-3</v>
      </c>
      <c r="C8" s="2">
        <f>-574.9*10^(-3)</f>
        <v>-0.57489999999999997</v>
      </c>
      <c r="D8" s="2">
        <v>-1.6999999999999999E-3</v>
      </c>
      <c r="F8" s="2">
        <v>-0.5948</v>
      </c>
      <c r="G8" s="2">
        <v>-4.86E-4</v>
      </c>
      <c r="H8" s="2">
        <v>-0.5887</v>
      </c>
      <c r="I8" s="2">
        <v>-7.5199999999999996E-4</v>
      </c>
      <c r="J8" s="1"/>
      <c r="K8" s="2">
        <v>-0.57809999999999995</v>
      </c>
      <c r="L8" s="2">
        <v>-5.7200000000000003E-4</v>
      </c>
      <c r="M8" s="2">
        <v>-0.5786</v>
      </c>
      <c r="N8" s="2">
        <v>-1.3799999999999999E-3</v>
      </c>
    </row>
    <row r="9" spans="1:14" x14ac:dyDescent="0.25">
      <c r="A9" s="2">
        <f>-477.3*10^(-3)</f>
        <v>-0.4773</v>
      </c>
      <c r="B9" s="2">
        <v>-1.5E-3</v>
      </c>
      <c r="C9" s="2">
        <f>-474.2*10^(-3)</f>
        <v>-0.47420000000000001</v>
      </c>
      <c r="D9" s="2">
        <v>-1.2999999999999999E-3</v>
      </c>
      <c r="F9" s="2">
        <v>-0.4879</v>
      </c>
      <c r="G9" s="2">
        <v>-2.7599999999999999E-4</v>
      </c>
      <c r="H9" s="2">
        <v>-0.4849</v>
      </c>
      <c r="I9" s="2">
        <v>-4.3800000000000002E-4</v>
      </c>
      <c r="J9" s="1"/>
      <c r="K9" s="2">
        <v>-0.47439999999999999</v>
      </c>
      <c r="L9" s="2">
        <v>-2.7500000000000002E-4</v>
      </c>
      <c r="M9" s="2">
        <v>-0.47789999999999999</v>
      </c>
      <c r="N9" s="2">
        <v>-8.4999999999999995E-4</v>
      </c>
    </row>
    <row r="10" spans="1:14" x14ac:dyDescent="0.25">
      <c r="A10" s="2">
        <f>-373.5*10^(-3)</f>
        <v>-0.3735</v>
      </c>
      <c r="B10" s="2">
        <v>-1.1000000000000001E-3</v>
      </c>
      <c r="C10" s="2">
        <f>-373.5*10^(-3)</f>
        <v>-0.3735</v>
      </c>
      <c r="D10" s="2">
        <v>-9.4000000000000008E-4</v>
      </c>
      <c r="F10" s="2">
        <v>-0.38419999999999999</v>
      </c>
      <c r="G10" s="2">
        <v>-1.6799999999999999E-4</v>
      </c>
      <c r="H10" s="2">
        <v>-0.38109999999999999</v>
      </c>
      <c r="I10" s="2">
        <v>-2.7300000000000002E-4</v>
      </c>
      <c r="J10" s="1"/>
      <c r="K10" s="2">
        <v>-0.37059999999999998</v>
      </c>
      <c r="L10" s="2">
        <v>-1.21E-4</v>
      </c>
      <c r="M10" s="2">
        <v>-0.371</v>
      </c>
      <c r="N10" s="2">
        <v>-4.8000000000000001E-4</v>
      </c>
    </row>
    <row r="11" spans="1:14" x14ac:dyDescent="0.25">
      <c r="A11" s="2">
        <f>-263.6*10^(-3)</f>
        <v>-0.2636</v>
      </c>
      <c r="B11" s="2">
        <v>-7.2499999999999995E-4</v>
      </c>
      <c r="C11" s="2">
        <f>-266.6*10^(-3)</f>
        <v>-0.2666</v>
      </c>
      <c r="D11" s="2">
        <v>-6.3000000000000003E-4</v>
      </c>
      <c r="F11" s="2">
        <v>-0.27729999999999999</v>
      </c>
      <c r="G11" s="2">
        <v>-9.8999999999999994E-5</v>
      </c>
      <c r="H11" s="2">
        <v>-0.27729999999999999</v>
      </c>
      <c r="I11" s="2">
        <v>-1.74E-4</v>
      </c>
      <c r="J11" s="1"/>
      <c r="K11" s="2">
        <v>-0.26369999999999999</v>
      </c>
      <c r="L11" s="2">
        <v>-5.0000000000000002E-5</v>
      </c>
      <c r="M11" s="2">
        <v>-0.26719999999999999</v>
      </c>
      <c r="N11" s="2">
        <v>-2.4399999999999999E-4</v>
      </c>
    </row>
    <row r="12" spans="1:14" x14ac:dyDescent="0.25">
      <c r="A12" s="2">
        <f>-156.7*10^(-3)</f>
        <v>-0.15669999999999998</v>
      </c>
      <c r="B12" s="2">
        <v>-4.26E-4</v>
      </c>
      <c r="C12" s="2">
        <f>-162.9*10^(-3)</f>
        <v>-0.16290000000000002</v>
      </c>
      <c r="D12" s="2">
        <v>-3.5999999999999997E-4</v>
      </c>
      <c r="F12" s="2">
        <v>-0.17349999999999999</v>
      </c>
      <c r="G12" s="2">
        <v>-5.5000000000000002E-5</v>
      </c>
      <c r="H12" s="2">
        <v>-0.17050000000000001</v>
      </c>
      <c r="I12" s="2">
        <v>-9.8999999999999994E-5</v>
      </c>
      <c r="J12" s="1"/>
      <c r="K12" s="2">
        <v>-0.16</v>
      </c>
      <c r="L12" s="2">
        <v>-1.8E-5</v>
      </c>
      <c r="M12" s="2">
        <v>-0.16350000000000001</v>
      </c>
      <c r="N12" s="2">
        <v>-1.05E-4</v>
      </c>
    </row>
    <row r="13" spans="1:14" x14ac:dyDescent="0.25">
      <c r="A13" s="2">
        <f>-53*10^(-3)</f>
        <v>-5.2999999999999999E-2</v>
      </c>
      <c r="B13" s="2">
        <v>-1.4799999999999999E-4</v>
      </c>
      <c r="C13" s="2">
        <f>-56*10^(-3)</f>
        <v>-5.6000000000000001E-2</v>
      </c>
      <c r="D13" s="2">
        <v>-1.15E-4</v>
      </c>
      <c r="F13" s="2">
        <v>-6.3640000000000002E-2</v>
      </c>
      <c r="G13" s="2">
        <v>-1.5E-5</v>
      </c>
      <c r="H13" s="2">
        <v>-6.6699999999999995E-2</v>
      </c>
      <c r="I13" s="2">
        <v>-3.6000000000000001E-5</v>
      </c>
      <c r="J13" s="1"/>
      <c r="K13" s="2">
        <v>-5.006E-2</v>
      </c>
      <c r="L13" s="2">
        <v>-6.9999999999999999E-6</v>
      </c>
      <c r="M13" s="2">
        <v>-5.6619999999999997E-2</v>
      </c>
      <c r="N13" s="2">
        <v>-1.0000000000000001E-5</v>
      </c>
    </row>
    <row r="14" spans="1:14" x14ac:dyDescent="0.25">
      <c r="A14" s="2">
        <f>47.8*10^(-3)</f>
        <v>4.7799999999999995E-2</v>
      </c>
      <c r="B14" s="2">
        <v>1.22E-4</v>
      </c>
      <c r="C14" s="2">
        <f>47.8*10^(-3)</f>
        <v>4.7799999999999995E-2</v>
      </c>
      <c r="D14" s="2">
        <v>1.1300000000000001E-4</v>
      </c>
      <c r="F14" s="2">
        <v>4.0140000000000002E-2</v>
      </c>
      <c r="G14" s="2">
        <v>1.4E-5</v>
      </c>
      <c r="H14" s="2">
        <v>4.3189999999999999E-2</v>
      </c>
      <c r="I14" s="2">
        <v>2.1999999999999999E-5</v>
      </c>
      <c r="J14" s="1"/>
      <c r="K14" s="2">
        <v>5.067E-2</v>
      </c>
      <c r="L14" s="2">
        <v>9.9999999999999995E-7</v>
      </c>
      <c r="M14" s="2">
        <v>4.7160000000000001E-2</v>
      </c>
      <c r="N14" s="2">
        <v>7.8999999999999996E-5</v>
      </c>
    </row>
    <row r="15" spans="1:14" x14ac:dyDescent="0.25">
      <c r="A15" s="2">
        <f>154.6*10^(-3)</f>
        <v>0.15459999999999999</v>
      </c>
      <c r="B15" s="2">
        <v>4.0000000000000002E-4</v>
      </c>
      <c r="C15" s="2">
        <f>154.6*10^(-3)</f>
        <v>0.15459999999999999</v>
      </c>
      <c r="D15" s="2">
        <v>3.4600000000000001E-4</v>
      </c>
      <c r="F15" s="2">
        <v>0.14699999999999999</v>
      </c>
      <c r="G15" s="2">
        <v>4.8000000000000001E-5</v>
      </c>
      <c r="H15" s="2">
        <v>0.15</v>
      </c>
      <c r="I15" s="2">
        <v>8.0000000000000007E-5</v>
      </c>
      <c r="J15" s="1"/>
      <c r="K15" s="2">
        <v>0.1575</v>
      </c>
      <c r="L15" s="2">
        <v>6.0000000000000002E-6</v>
      </c>
      <c r="M15" s="2">
        <v>0.15709999999999999</v>
      </c>
      <c r="N15" s="2">
        <v>1.7000000000000001E-4</v>
      </c>
    </row>
    <row r="16" spans="1:14" x14ac:dyDescent="0.25">
      <c r="A16" s="2">
        <f>258.4*10^(-3)</f>
        <v>0.25839999999999996</v>
      </c>
      <c r="B16" s="2">
        <v>6.6300000000000007E-4</v>
      </c>
      <c r="C16" s="2">
        <f>258.4*10^(-3)</f>
        <v>0.25839999999999996</v>
      </c>
      <c r="D16" s="2">
        <v>6.0300000000000002E-4</v>
      </c>
      <c r="F16" s="2">
        <v>0.25380000000000003</v>
      </c>
      <c r="G16" s="2">
        <v>9.0000000000000006E-5</v>
      </c>
      <c r="H16" s="2">
        <v>0.25690000000000002</v>
      </c>
      <c r="I16" s="2">
        <v>1.4999999999999999E-4</v>
      </c>
      <c r="J16" s="1"/>
      <c r="K16" s="2">
        <v>0.26429999999999998</v>
      </c>
      <c r="L16" s="2">
        <v>2.5999999999999998E-5</v>
      </c>
      <c r="M16" s="2">
        <v>0.26079999999999998</v>
      </c>
      <c r="N16" s="2">
        <v>2.8499999999999999E-4</v>
      </c>
    </row>
    <row r="17" spans="1:14" x14ac:dyDescent="0.25">
      <c r="A17" s="2">
        <f>365.2*10^(-3)</f>
        <v>0.36519999999999997</v>
      </c>
      <c r="B17" s="2">
        <v>1E-3</v>
      </c>
      <c r="C17" s="2">
        <f>368.3*10^(-3)</f>
        <v>0.36830000000000002</v>
      </c>
      <c r="D17" s="2">
        <v>8.9000000000000006E-4</v>
      </c>
      <c r="F17" s="2">
        <v>0.36370000000000002</v>
      </c>
      <c r="G17" s="2">
        <v>1.4300000000000001E-4</v>
      </c>
      <c r="H17" s="2">
        <v>0.36070000000000002</v>
      </c>
      <c r="I17" s="2">
        <v>2.43E-4</v>
      </c>
      <c r="J17" s="1"/>
      <c r="K17" s="2">
        <v>0.37419999999999998</v>
      </c>
      <c r="L17" s="2">
        <v>8.1000000000000004E-5</v>
      </c>
      <c r="M17" s="2">
        <v>0.36459999999999998</v>
      </c>
      <c r="N17" s="2">
        <v>5.1500000000000005E-4</v>
      </c>
    </row>
    <row r="18" spans="1:14" x14ac:dyDescent="0.25">
      <c r="A18" s="2">
        <f>466*10^(-3)</f>
        <v>0.46600000000000003</v>
      </c>
      <c r="B18" s="2">
        <v>1.4E-3</v>
      </c>
      <c r="C18" s="2">
        <f>462.9*10^(-3)</f>
        <v>0.46289999999999998</v>
      </c>
      <c r="D18" s="2">
        <v>1.1999999999999999E-3</v>
      </c>
      <c r="F18" s="2">
        <v>0.46439999999999998</v>
      </c>
      <c r="G18" s="2">
        <v>2.1000000000000001E-4</v>
      </c>
      <c r="H18" s="2">
        <v>0.46439999999999998</v>
      </c>
      <c r="I18" s="2">
        <v>3.8000000000000002E-4</v>
      </c>
      <c r="J18" s="1"/>
      <c r="K18" s="2">
        <v>0.47499999999999998</v>
      </c>
      <c r="L18" s="2">
        <v>2.2499999999999999E-4</v>
      </c>
      <c r="M18" s="2">
        <v>0.46839999999999998</v>
      </c>
      <c r="N18" s="2">
        <v>9.6000000000000002E-4</v>
      </c>
    </row>
    <row r="19" spans="1:14" x14ac:dyDescent="0.25">
      <c r="A19" s="2">
        <f>572.8*10^(-3)</f>
        <v>0.57279999999999998</v>
      </c>
      <c r="B19" s="2">
        <v>1.9E-3</v>
      </c>
      <c r="C19" s="2">
        <f>572.8*10^(-3)</f>
        <v>0.57279999999999998</v>
      </c>
      <c r="D19" s="2">
        <v>1.6000000000000001E-3</v>
      </c>
      <c r="F19" s="2">
        <v>0.57130000000000003</v>
      </c>
      <c r="G19" s="2">
        <v>3.3300000000000002E-4</v>
      </c>
      <c r="H19" s="2">
        <v>0.56820000000000004</v>
      </c>
      <c r="I19" s="2">
        <v>6.3000000000000003E-4</v>
      </c>
      <c r="J19" s="1"/>
      <c r="K19" s="2">
        <v>0.57879999999999998</v>
      </c>
      <c r="L19" s="2">
        <v>5.6300000000000002E-4</v>
      </c>
      <c r="M19" s="2">
        <v>0.57520000000000004</v>
      </c>
      <c r="N19" s="2">
        <v>1.6850000000000001E-3</v>
      </c>
    </row>
    <row r="20" spans="1:14" x14ac:dyDescent="0.25">
      <c r="A20" s="2">
        <f>673.5*10^(-3)</f>
        <v>0.67349999999999999</v>
      </c>
      <c r="B20" s="2">
        <v>2.5000000000000001E-3</v>
      </c>
      <c r="C20" s="2">
        <f>673.5*10^(-3)</f>
        <v>0.67349999999999999</v>
      </c>
      <c r="D20" s="2">
        <v>2E-3</v>
      </c>
      <c r="F20" s="2">
        <v>0.67510000000000003</v>
      </c>
      <c r="G20" s="2">
        <v>5.1999999999999995E-4</v>
      </c>
      <c r="H20" s="2">
        <v>0.67510000000000003</v>
      </c>
      <c r="I20" s="2">
        <v>1.0250000000000001E-3</v>
      </c>
      <c r="J20" s="1"/>
      <c r="K20" s="2">
        <v>0.67949999999999999</v>
      </c>
      <c r="L20" s="2">
        <v>1.1739999999999999E-3</v>
      </c>
      <c r="M20" s="2">
        <v>0.67600000000000005</v>
      </c>
      <c r="N20" s="2">
        <v>2.5000000000000001E-3</v>
      </c>
    </row>
    <row r="21" spans="1:14" x14ac:dyDescent="0.25">
      <c r="A21" s="2">
        <f>780.4*10^(-3)</f>
        <v>0.78039999999999998</v>
      </c>
      <c r="B21" s="2">
        <v>3.2000000000000002E-3</v>
      </c>
      <c r="C21" s="2">
        <f>780.4*10^(-3)</f>
        <v>0.78039999999999998</v>
      </c>
      <c r="D21" s="2">
        <v>2.5999999999999999E-3</v>
      </c>
      <c r="F21" s="2">
        <v>0.78190000000000004</v>
      </c>
      <c r="G21" s="2">
        <v>8.3000000000000001E-4</v>
      </c>
      <c r="H21" s="2">
        <v>0.77880000000000005</v>
      </c>
      <c r="I21" s="2">
        <v>1.6000000000000001E-3</v>
      </c>
      <c r="J21" s="1"/>
      <c r="K21" s="2">
        <v>0.7863</v>
      </c>
      <c r="L21" s="2">
        <v>2.0660000000000001E-3</v>
      </c>
      <c r="M21" s="2">
        <v>0.77669999999999995</v>
      </c>
      <c r="N21" s="2">
        <v>3.65E-3</v>
      </c>
    </row>
    <row r="22" spans="1:14" x14ac:dyDescent="0.25">
      <c r="A22" s="2">
        <f>878.1*10^(-3)</f>
        <v>0.87809999999999999</v>
      </c>
      <c r="B22" s="2">
        <v>4.0999999999999995E-3</v>
      </c>
      <c r="C22" s="2">
        <f>884.2*10^(-3)</f>
        <v>0.8842000000000001</v>
      </c>
      <c r="D22" s="2">
        <v>3.2000000000000002E-3</v>
      </c>
      <c r="F22" s="2">
        <v>0.88870000000000005</v>
      </c>
      <c r="G22" s="2">
        <v>1.24E-3</v>
      </c>
      <c r="H22" s="2">
        <v>0.88260000000000005</v>
      </c>
      <c r="I22" s="2">
        <v>2.3600000000000001E-3</v>
      </c>
      <c r="J22" s="1"/>
      <c r="K22" s="2">
        <v>0.88400000000000001</v>
      </c>
      <c r="L22" s="2">
        <v>3.192E-3</v>
      </c>
      <c r="M22" s="2">
        <v>0.87439999999999996</v>
      </c>
      <c r="N22" s="2">
        <v>4.7999999999999996E-3</v>
      </c>
    </row>
    <row r="23" spans="1:14" x14ac:dyDescent="0.25">
      <c r="A23" s="2">
        <f>981.8*10^(-3)</f>
        <v>0.98180000000000001</v>
      </c>
      <c r="B23" s="2">
        <v>5.0999999999999995E-3</v>
      </c>
      <c r="C23" s="2">
        <f>987.9*10^(-3)</f>
        <v>0.9879</v>
      </c>
      <c r="D23" s="2">
        <v>4.0000000000000001E-3</v>
      </c>
      <c r="F23" s="2">
        <v>0.98950000000000005</v>
      </c>
      <c r="G23" s="2">
        <v>1.82E-3</v>
      </c>
      <c r="H23" s="2">
        <v>0.98340000000000005</v>
      </c>
      <c r="I23" s="2">
        <v>3.3500000000000001E-3</v>
      </c>
      <c r="J23" s="1"/>
      <c r="K23" s="2">
        <v>0.98780000000000001</v>
      </c>
      <c r="L23" s="2">
        <v>4.4739999999999997E-3</v>
      </c>
      <c r="M23" s="2">
        <v>0.97819999999999996</v>
      </c>
      <c r="N23" s="2">
        <v>6.0219999999999996E-3</v>
      </c>
    </row>
    <row r="26" spans="1:14" x14ac:dyDescent="0.25">
      <c r="A26" s="3" t="s">
        <v>0</v>
      </c>
      <c r="B26" s="3"/>
      <c r="C26" s="3"/>
      <c r="D26" s="3"/>
      <c r="F26" s="3" t="s">
        <v>4</v>
      </c>
      <c r="G26" s="3"/>
      <c r="H26" s="3"/>
      <c r="I26" s="3"/>
      <c r="K26" s="3" t="s">
        <v>7</v>
      </c>
      <c r="L26" s="3"/>
      <c r="M26" s="3"/>
      <c r="N26" s="3"/>
    </row>
    <row r="27" spans="1:14" x14ac:dyDescent="0.25">
      <c r="A27" s="3" t="s">
        <v>5</v>
      </c>
      <c r="B27" s="3"/>
      <c r="C27" s="3" t="s">
        <v>6</v>
      </c>
      <c r="D27" s="3"/>
      <c r="F27" s="3" t="s">
        <v>5</v>
      </c>
      <c r="G27" s="3"/>
      <c r="H27" s="3" t="s">
        <v>6</v>
      </c>
      <c r="I27" s="3"/>
      <c r="K27" s="3" t="s">
        <v>5</v>
      </c>
      <c r="L27" s="3"/>
      <c r="M27" s="3" t="s">
        <v>6</v>
      </c>
      <c r="N27" s="3"/>
    </row>
    <row r="28" spans="1:14" x14ac:dyDescent="0.25">
      <c r="A28" s="2" t="s">
        <v>1</v>
      </c>
      <c r="B28" s="2" t="s">
        <v>3</v>
      </c>
      <c r="C28" s="2" t="s">
        <v>1</v>
      </c>
      <c r="D28" s="2" t="s">
        <v>3</v>
      </c>
      <c r="F28" s="2" t="s">
        <v>1</v>
      </c>
      <c r="G28" s="2" t="s">
        <v>3</v>
      </c>
      <c r="H28" s="2" t="s">
        <v>1</v>
      </c>
      <c r="I28" s="2" t="s">
        <v>3</v>
      </c>
      <c r="K28" s="2" t="s">
        <v>1</v>
      </c>
      <c r="L28" s="2" t="s">
        <v>3</v>
      </c>
      <c r="M28" s="2" t="s">
        <v>1</v>
      </c>
      <c r="N28" s="2" t="s">
        <v>3</v>
      </c>
    </row>
    <row r="29" spans="1:14" x14ac:dyDescent="0.25">
      <c r="A29" s="2">
        <v>-0.9927999999999999</v>
      </c>
      <c r="B29" s="2">
        <v>-4.7000000000000002E-3</v>
      </c>
      <c r="C29" s="2">
        <v>-0.96539999999999992</v>
      </c>
      <c r="D29" s="2">
        <v>-1.1800000000000001E-2</v>
      </c>
      <c r="F29" s="2">
        <v>-0.97629999999999995</v>
      </c>
      <c r="G29" s="2">
        <v>-9.2999999999999992E-3</v>
      </c>
      <c r="H29" s="2">
        <v>-0.97940000000000005</v>
      </c>
      <c r="I29" s="2">
        <v>-8.1250000000000003E-3</v>
      </c>
      <c r="K29" s="2">
        <v>-1.002</v>
      </c>
      <c r="L29" s="2">
        <v>-5.5999999999999995E-4</v>
      </c>
      <c r="M29" s="2">
        <v>-0.99939999999999996</v>
      </c>
      <c r="N29" s="2">
        <v>-6.02E-4</v>
      </c>
    </row>
    <row r="30" spans="1:14" x14ac:dyDescent="0.25">
      <c r="A30" s="2">
        <v>-0.88900000000000001</v>
      </c>
      <c r="B30" s="2">
        <v>-3.8999999999999998E-3</v>
      </c>
      <c r="C30" s="2">
        <v>-0.86770000000000003</v>
      </c>
      <c r="D30" s="2">
        <v>-0.01</v>
      </c>
      <c r="F30" s="2">
        <v>-0.87870000000000004</v>
      </c>
      <c r="G30" s="2">
        <v>-8.1399999999999997E-3</v>
      </c>
      <c r="H30" s="2">
        <v>-0.87870000000000004</v>
      </c>
      <c r="I30" s="2">
        <v>-7.3039999999999997E-3</v>
      </c>
      <c r="K30" s="2">
        <v>-0.89559999999999995</v>
      </c>
      <c r="L30" s="2">
        <v>-3.8999999999999999E-4</v>
      </c>
      <c r="M30" s="2">
        <v>-0.89870000000000005</v>
      </c>
      <c r="N30" s="2">
        <v>-4.4000000000000002E-4</v>
      </c>
    </row>
    <row r="31" spans="1:14" x14ac:dyDescent="0.25">
      <c r="A31" s="2">
        <v>-0.7853</v>
      </c>
      <c r="B31" s="2">
        <v>-3.0999999999999999E-3</v>
      </c>
      <c r="C31" s="2">
        <v>-0.76690000000000003</v>
      </c>
      <c r="D31" s="2">
        <v>-8.4000000000000012E-3</v>
      </c>
      <c r="F31" s="2">
        <v>-0.77790000000000004</v>
      </c>
      <c r="G31" s="2">
        <v>-6.2399999999999999E-3</v>
      </c>
      <c r="H31" s="2">
        <v>-0.77790000000000004</v>
      </c>
      <c r="I31" s="2">
        <v>-6.4440000000000001E-3</v>
      </c>
      <c r="K31" s="2">
        <v>-0.79179999999999995</v>
      </c>
      <c r="L31" s="2">
        <v>-2.5799999999999998E-4</v>
      </c>
      <c r="M31" s="2">
        <v>-0.78879999999999995</v>
      </c>
      <c r="N31" s="2">
        <v>-3.2000000000000003E-4</v>
      </c>
    </row>
    <row r="32" spans="1:14" x14ac:dyDescent="0.25">
      <c r="A32" s="2">
        <v>-0.68149999999999999</v>
      </c>
      <c r="B32" s="2">
        <v>-2.3999999999999998E-3</v>
      </c>
      <c r="C32" s="2">
        <v>-0.66930000000000001</v>
      </c>
      <c r="D32" s="2">
        <v>-6.9000000000000008E-3</v>
      </c>
      <c r="F32" s="2">
        <v>-0.67410000000000003</v>
      </c>
      <c r="G32" s="2">
        <v>-5.2399999999999999E-3</v>
      </c>
      <c r="H32" s="2">
        <v>-0.67720000000000002</v>
      </c>
      <c r="I32" s="2">
        <v>-5.5599999999999998E-3</v>
      </c>
      <c r="K32" s="2">
        <v>-0.68799999999999994</v>
      </c>
      <c r="L32" s="2">
        <v>-1.56E-4</v>
      </c>
      <c r="M32" s="2">
        <v>-0.68799999999999994</v>
      </c>
      <c r="N32" s="2">
        <v>-2.0599999999999999E-4</v>
      </c>
    </row>
    <row r="33" spans="1:14" x14ac:dyDescent="0.25">
      <c r="A33" s="2">
        <v>-0.58069999999999999</v>
      </c>
      <c r="B33" s="2">
        <v>-1.9E-3</v>
      </c>
      <c r="C33" s="2">
        <v>-0.5655</v>
      </c>
      <c r="D33" s="2">
        <v>-5.4000000000000003E-3</v>
      </c>
      <c r="F33" s="2">
        <v>-0.57340000000000002</v>
      </c>
      <c r="G33" s="2">
        <v>-4.4600000000000004E-3</v>
      </c>
      <c r="H33" s="2">
        <v>-0.57340000000000002</v>
      </c>
      <c r="I33" s="2">
        <v>-4.6759999999999996E-3</v>
      </c>
      <c r="K33" s="2">
        <v>-0.58120000000000005</v>
      </c>
      <c r="L33" s="2">
        <v>-8.3999999999999995E-5</v>
      </c>
      <c r="M33" s="2">
        <v>-0.57809999999999995</v>
      </c>
      <c r="N33" s="2">
        <v>-1.2400000000000001E-4</v>
      </c>
    </row>
    <row r="34" spans="1:14" x14ac:dyDescent="0.25">
      <c r="A34" s="2">
        <v>-0.47389999999999999</v>
      </c>
      <c r="B34" s="2">
        <v>-1.4E-3</v>
      </c>
      <c r="C34" s="2">
        <v>-0.4647</v>
      </c>
      <c r="D34" s="2">
        <v>-4.0000000000000001E-3</v>
      </c>
      <c r="F34" s="1">
        <v>-0.47270000000000001</v>
      </c>
      <c r="G34" s="1">
        <v>-3.8E-3</v>
      </c>
      <c r="H34" s="1">
        <v>-0.47270000000000001</v>
      </c>
      <c r="I34" s="1">
        <v>-3.81E-3</v>
      </c>
      <c r="K34" s="2">
        <v>-0.47739999999999999</v>
      </c>
      <c r="L34" s="2">
        <v>-3.8999999999999999E-5</v>
      </c>
      <c r="M34" s="2">
        <v>-0.47739999999999999</v>
      </c>
      <c r="N34" s="2">
        <v>-6.8999999999999997E-5</v>
      </c>
    </row>
    <row r="35" spans="1:14" x14ac:dyDescent="0.25">
      <c r="A35" s="2">
        <v>-0.37010000000000004</v>
      </c>
      <c r="B35" s="2">
        <v>-9.3000000000000005E-4</v>
      </c>
      <c r="C35" s="2">
        <v>-0.36399999999999999</v>
      </c>
      <c r="D35" s="2">
        <v>-2.7000000000000001E-3</v>
      </c>
      <c r="F35" s="1">
        <v>-0.36890000000000001</v>
      </c>
      <c r="G35" s="1">
        <v>-2.99E-3</v>
      </c>
      <c r="H35" s="1">
        <v>-0.36890000000000001</v>
      </c>
      <c r="I35" s="1">
        <v>-2.98E-3</v>
      </c>
      <c r="K35" s="2">
        <v>-0.36749999999999999</v>
      </c>
      <c r="L35" s="2">
        <v>-1.5999999999999999E-5</v>
      </c>
      <c r="M35" s="2">
        <v>-0.37059999999999998</v>
      </c>
      <c r="N35" s="2">
        <v>-3.6999999999999998E-5</v>
      </c>
    </row>
    <row r="36" spans="1:14" x14ac:dyDescent="0.25">
      <c r="A36" s="2">
        <v>-0.26630000000000004</v>
      </c>
      <c r="B36" s="2">
        <v>-5.9999999999999995E-4</v>
      </c>
      <c r="C36" s="2">
        <v>-0.26330000000000003</v>
      </c>
      <c r="D36" s="2">
        <v>-1.6999999999999999E-3</v>
      </c>
      <c r="F36" s="1">
        <v>-0.26819999999999999</v>
      </c>
      <c r="G36" s="1">
        <v>-2.1800000000000001E-3</v>
      </c>
      <c r="H36" s="1">
        <v>-0.2651</v>
      </c>
      <c r="I36" s="1">
        <v>-2.1580000000000002E-3</v>
      </c>
      <c r="K36" s="2">
        <v>-0.26369999999999999</v>
      </c>
      <c r="L36" s="2">
        <v>-5.0000000000000004E-6</v>
      </c>
      <c r="M36" s="2">
        <v>-0.26679999999999998</v>
      </c>
      <c r="N36" s="2">
        <v>-2.0000000000000002E-5</v>
      </c>
    </row>
    <row r="37" spans="1:14" x14ac:dyDescent="0.25">
      <c r="A37" s="2">
        <v>-0.16250000000000001</v>
      </c>
      <c r="B37" s="2">
        <v>-3.4400000000000001E-4</v>
      </c>
      <c r="C37" s="2">
        <v>-0.1595</v>
      </c>
      <c r="D37" s="2">
        <v>-8.4999999999999995E-4</v>
      </c>
      <c r="F37" s="1">
        <v>-0.16439999999999999</v>
      </c>
      <c r="G37" s="1">
        <v>-1.3860000000000001E-3</v>
      </c>
      <c r="H37" s="1">
        <v>-0.16439999999999999</v>
      </c>
      <c r="I37" s="1">
        <v>-1.351E-3</v>
      </c>
      <c r="K37" s="2">
        <v>-0.15690000000000001</v>
      </c>
      <c r="L37" s="2">
        <v>-1.9999999999999999E-6</v>
      </c>
      <c r="M37" s="2">
        <v>-0.16</v>
      </c>
      <c r="N37" s="2">
        <v>-1.0000000000000001E-5</v>
      </c>
    </row>
    <row r="38" spans="1:14" x14ac:dyDescent="0.25">
      <c r="A38" s="2">
        <v>-5.8799999999999998E-2</v>
      </c>
      <c r="B38" s="2">
        <v>-1.25E-4</v>
      </c>
      <c r="C38" s="2">
        <v>-5.57E-2</v>
      </c>
      <c r="D38" s="2">
        <v>-2.9500000000000001E-4</v>
      </c>
      <c r="F38" s="1">
        <v>-6.3640000000000002E-2</v>
      </c>
      <c r="G38" s="1">
        <v>-5.5000000000000002E-5</v>
      </c>
      <c r="H38" s="1">
        <v>-6.3640000000000002E-2</v>
      </c>
      <c r="I38" s="1">
        <v>-5.3600000000000002E-4</v>
      </c>
      <c r="K38" s="2">
        <v>-5.006E-2</v>
      </c>
      <c r="L38" s="2">
        <v>-9.9999999999999995E-7</v>
      </c>
      <c r="M38" s="2">
        <v>-5.3109999999999997E-2</v>
      </c>
      <c r="N38" s="2">
        <v>-9.9999999999999995E-7</v>
      </c>
    </row>
    <row r="39" spans="1:14" x14ac:dyDescent="0.25">
      <c r="A39" s="2">
        <v>4.4999999999999998E-2</v>
      </c>
      <c r="B39" s="2">
        <v>1E-4</v>
      </c>
      <c r="C39" s="2">
        <v>4.4999999999999998E-2</v>
      </c>
      <c r="D39" s="2">
        <v>2.5000000000000001E-4</v>
      </c>
      <c r="F39" s="1">
        <v>4.0140000000000002E-2</v>
      </c>
      <c r="G39" s="1">
        <v>2.9599999999999998E-4</v>
      </c>
      <c r="H39" s="1">
        <v>4.0140000000000002E-2</v>
      </c>
      <c r="I39" s="1">
        <v>2.9300000000000002E-4</v>
      </c>
      <c r="K39" s="2">
        <v>4.7620000000000003E-2</v>
      </c>
      <c r="L39" s="2">
        <v>3.0000000000000001E-6</v>
      </c>
      <c r="M39" s="2">
        <v>5.067E-2</v>
      </c>
      <c r="N39" s="2">
        <v>6.0000000000000002E-6</v>
      </c>
    </row>
    <row r="40" spans="1:14" x14ac:dyDescent="0.25">
      <c r="A40" s="2">
        <v>0.14880000000000002</v>
      </c>
      <c r="B40" s="2">
        <v>3.6000000000000002E-4</v>
      </c>
      <c r="C40" s="2">
        <v>0.14880000000000002</v>
      </c>
      <c r="D40" s="2">
        <v>8.8800000000000001E-4</v>
      </c>
      <c r="F40" s="1">
        <v>0.1439</v>
      </c>
      <c r="G40" s="1">
        <v>1.1720000000000001E-3</v>
      </c>
      <c r="H40" s="1">
        <v>0.1439</v>
      </c>
      <c r="I40" s="1">
        <v>1.1169999999999999E-3</v>
      </c>
      <c r="K40" s="2">
        <v>0.1575</v>
      </c>
      <c r="L40" s="2">
        <v>6.9999999999999999E-6</v>
      </c>
      <c r="M40" s="2">
        <v>0.16059999999999999</v>
      </c>
      <c r="N40" s="2">
        <v>1.4E-5</v>
      </c>
    </row>
    <row r="41" spans="1:14" x14ac:dyDescent="0.25">
      <c r="A41" s="2">
        <v>0.25559999999999999</v>
      </c>
      <c r="B41" s="2">
        <v>6.6799999999999997E-4</v>
      </c>
      <c r="C41" s="2">
        <v>0.25259999999999999</v>
      </c>
      <c r="D41" s="2">
        <v>1.6999999999999999E-3</v>
      </c>
      <c r="F41" s="1">
        <v>0.2477</v>
      </c>
      <c r="G41" s="1">
        <v>1.99E-3</v>
      </c>
      <c r="H41" s="1">
        <v>0.2447</v>
      </c>
      <c r="I41" s="1">
        <v>1.933E-3</v>
      </c>
      <c r="K41" s="2">
        <v>0.26429999999999998</v>
      </c>
      <c r="L41" s="2">
        <v>1.5E-5</v>
      </c>
      <c r="M41" s="2">
        <v>0.26429999999999998</v>
      </c>
      <c r="N41" s="2">
        <v>2.5999999999999998E-5</v>
      </c>
    </row>
    <row r="42" spans="1:14" x14ac:dyDescent="0.25">
      <c r="A42" s="2">
        <v>0.3594</v>
      </c>
      <c r="B42" s="2">
        <v>1E-3</v>
      </c>
      <c r="C42" s="2">
        <v>0.3533</v>
      </c>
      <c r="D42" s="2">
        <v>2.7000000000000001E-3</v>
      </c>
      <c r="F42" s="1">
        <v>0.34839999999999999</v>
      </c>
      <c r="G42" s="1">
        <v>2.8500000000000001E-3</v>
      </c>
      <c r="H42" s="1">
        <v>0.34839999999999999</v>
      </c>
      <c r="I42" s="1">
        <v>2.751E-3</v>
      </c>
      <c r="K42" s="2">
        <v>0.37119999999999997</v>
      </c>
      <c r="L42" s="2">
        <v>2.8E-5</v>
      </c>
      <c r="M42" s="2">
        <v>0.37119999999999997</v>
      </c>
      <c r="N42" s="2">
        <v>4.1999999999999998E-5</v>
      </c>
    </row>
    <row r="43" spans="1:14" x14ac:dyDescent="0.25">
      <c r="A43" s="2">
        <v>0.4602</v>
      </c>
      <c r="B43" s="2">
        <v>1.5E-3</v>
      </c>
      <c r="C43" s="2">
        <v>0.4541</v>
      </c>
      <c r="D43" s="2">
        <v>4.0000000000000001E-3</v>
      </c>
      <c r="F43" s="1">
        <v>0.44919999999999999</v>
      </c>
      <c r="G43" s="1">
        <v>3.5999999999999999E-3</v>
      </c>
      <c r="H43" s="1">
        <v>0.44919999999999999</v>
      </c>
      <c r="I43" s="1">
        <v>3.5509999999999999E-3</v>
      </c>
      <c r="K43" s="2">
        <v>0.47189999999999999</v>
      </c>
      <c r="L43" s="2">
        <v>4.5000000000000003E-5</v>
      </c>
      <c r="M43" s="2">
        <v>0.47189999999999999</v>
      </c>
      <c r="N43" s="2">
        <v>6.3999999999999997E-5</v>
      </c>
    </row>
    <row r="44" spans="1:14" x14ac:dyDescent="0.25">
      <c r="A44" s="2">
        <v>0.56389999999999996</v>
      </c>
      <c r="B44" s="2">
        <v>2E-3</v>
      </c>
      <c r="C44" s="2">
        <v>0.55479999999999996</v>
      </c>
      <c r="D44" s="2">
        <v>5.4000000000000003E-3</v>
      </c>
      <c r="F44" s="1">
        <v>0.55300000000000005</v>
      </c>
      <c r="G44" s="1">
        <v>4.4330000000000003E-3</v>
      </c>
      <c r="H44" s="1">
        <v>0.55300000000000005</v>
      </c>
      <c r="I44" s="1">
        <v>4.3819999999999996E-3</v>
      </c>
      <c r="K44" s="2">
        <v>0.58179999999999998</v>
      </c>
      <c r="L44" s="2">
        <v>6.6000000000000005E-5</v>
      </c>
      <c r="M44" s="2">
        <v>0.57879999999999998</v>
      </c>
      <c r="N44" s="2">
        <v>9.7E-5</v>
      </c>
    </row>
    <row r="45" spans="1:14" x14ac:dyDescent="0.25">
      <c r="A45" s="2">
        <v>0.67379999999999995</v>
      </c>
      <c r="B45" s="2">
        <v>2.7000000000000001E-3</v>
      </c>
      <c r="C45" s="2">
        <v>0.65249999999999997</v>
      </c>
      <c r="D45" s="2">
        <v>6.9000000000000008E-3</v>
      </c>
      <c r="F45" s="1">
        <v>0.65369999999999995</v>
      </c>
      <c r="G45" s="1">
        <v>5.2500000000000003E-3</v>
      </c>
      <c r="H45" s="1">
        <v>0.65669999999999995</v>
      </c>
      <c r="I45" s="1">
        <v>5.1999999999999998E-3</v>
      </c>
      <c r="K45" s="2">
        <v>0.68559999999999999</v>
      </c>
      <c r="L45" s="2">
        <v>9.3999999999999994E-5</v>
      </c>
      <c r="M45" s="2">
        <v>0.6825</v>
      </c>
      <c r="N45" s="2">
        <v>1.25E-4</v>
      </c>
    </row>
    <row r="46" spans="1:14" x14ac:dyDescent="0.25">
      <c r="A46" s="2">
        <v>0.77760000000000007</v>
      </c>
      <c r="B46" s="2">
        <v>2.1000000000000003E-3</v>
      </c>
      <c r="C46" s="2">
        <v>0.75320000000000009</v>
      </c>
      <c r="D46" s="2">
        <v>8.5000000000000006E-3</v>
      </c>
      <c r="F46" s="1">
        <v>0.75439999999999996</v>
      </c>
      <c r="G46" s="1">
        <v>6.0369999999999998E-3</v>
      </c>
      <c r="H46" s="1">
        <v>0.75749999999999995</v>
      </c>
      <c r="I46" s="1">
        <v>6.0200000000000002E-3</v>
      </c>
      <c r="K46" s="2">
        <v>0.79239999999999999</v>
      </c>
      <c r="L46" s="2">
        <v>1.2799999999999999E-4</v>
      </c>
      <c r="M46" s="2">
        <v>0.79239999999999999</v>
      </c>
      <c r="N46" s="2">
        <v>1.95E-4</v>
      </c>
    </row>
    <row r="47" spans="1:14" x14ac:dyDescent="0.25">
      <c r="A47" s="2">
        <v>0.88139999999999996</v>
      </c>
      <c r="B47" s="2">
        <v>2.3E-3</v>
      </c>
      <c r="C47" s="2">
        <v>0.85699999999999998</v>
      </c>
      <c r="D47" s="2">
        <v>1.0199999999999999E-2</v>
      </c>
      <c r="F47" s="1">
        <v>0.88260000000000005</v>
      </c>
      <c r="G47" s="1">
        <v>7.1320000000000003E-3</v>
      </c>
      <c r="H47" s="1">
        <v>0.86129999999999995</v>
      </c>
      <c r="I47" s="1">
        <v>6.8399999999999997E-3</v>
      </c>
      <c r="K47" s="2">
        <v>0.89319999999999999</v>
      </c>
      <c r="L47" s="2">
        <v>1.84E-4</v>
      </c>
      <c r="M47" s="2">
        <v>0.89319999999999999</v>
      </c>
      <c r="N47" s="2">
        <v>2.7999999999999998E-4</v>
      </c>
    </row>
    <row r="48" spans="1:14" x14ac:dyDescent="0.25">
      <c r="A48" s="2">
        <v>0.98520000000000008</v>
      </c>
      <c r="B48" s="2">
        <v>2.5999999999999999E-3</v>
      </c>
      <c r="C48" s="2">
        <v>0.95469999999999999</v>
      </c>
      <c r="D48" s="2">
        <v>1.1900000000000001E-2</v>
      </c>
      <c r="F48" s="1">
        <v>0.98340000000000005</v>
      </c>
      <c r="G48" s="1">
        <v>8.2459999999999999E-3</v>
      </c>
      <c r="H48" s="1">
        <v>0.96499999999999997</v>
      </c>
      <c r="I48" s="1">
        <v>7.6819999999999996E-3</v>
      </c>
      <c r="K48" s="2">
        <v>1</v>
      </c>
      <c r="L48" s="2">
        <v>2.2499999999999999E-4</v>
      </c>
      <c r="M48" s="2">
        <v>1</v>
      </c>
      <c r="N48" s="2">
        <v>3.6000000000000002E-4</v>
      </c>
    </row>
  </sheetData>
  <mergeCells count="18">
    <mergeCell ref="K27:L27"/>
    <mergeCell ref="M27:N27"/>
    <mergeCell ref="K1:N1"/>
    <mergeCell ref="K2:L2"/>
    <mergeCell ref="M2:N2"/>
    <mergeCell ref="A26:D26"/>
    <mergeCell ref="A27:B27"/>
    <mergeCell ref="C27:D27"/>
    <mergeCell ref="F26:I26"/>
    <mergeCell ref="F27:G27"/>
    <mergeCell ref="H27:I27"/>
    <mergeCell ref="K26:N26"/>
    <mergeCell ref="A1:D1"/>
    <mergeCell ref="A2:B2"/>
    <mergeCell ref="C2:D2"/>
    <mergeCell ref="F1:I1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Vanderwegen</dc:creator>
  <cp:lastModifiedBy>Bram Vanderwegen</cp:lastModifiedBy>
  <dcterms:created xsi:type="dcterms:W3CDTF">2015-06-05T18:17:20Z</dcterms:created>
  <dcterms:modified xsi:type="dcterms:W3CDTF">2023-11-12T22:35:50Z</dcterms:modified>
</cp:coreProperties>
</file>