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bram_vanroy_ugent_be/Documents/PreDicT/data/annotation-2021/"/>
    </mc:Choice>
  </mc:AlternateContent>
  <xr:revisionPtr revIDLastSave="10" documentId="13_ncr:1_{9F107225-BE65-4E91-9AAD-D3FD159B1BA1}" xr6:coauthVersionLast="47" xr6:coauthVersionMax="47" xr10:uidLastSave="{CD904486-61CF-40F5-9796-C4B8A8E2E04E}"/>
  <bookViews>
    <workbookView xWindow="-108" yWindow="-108" windowWidth="30936" windowHeight="16896" xr2:uid="{EF9B84CC-8875-422B-9EA6-70D82A6CE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N4" i="1" l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GO2" i="1" l="1"/>
  <c r="GO3" i="1"/>
  <c r="G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tc={73A5DC6F-F789-4508-BF88-473DD5464731}</author>
  </authors>
  <commentList>
    <comment ref="FF1" authorId="0" shapeId="0" xr:uid="{73A5DC6F-F789-4508-BF88-473DD5464731}">
      <text>
        <t>[Threaded comment]
Your version of Excel allows you to read this threaded comment; however, any edits to it will get removed if the file is opened in a newer version of Excel. Learn more: https://go.microsoft.com/fwlink/?linkid=870924
Comment:
    Die Formel musste geändert werden. In meiner OV hieß es "Word, Phrase...", in dieser Tabelle hieß es "Word level, Phrasal level..."</t>
      </text>
    </comment>
  </commentList>
</comments>
</file>

<file path=xl/sharedStrings.xml><?xml version="1.0" encoding="utf-8"?>
<sst xmlns="http://schemas.openxmlformats.org/spreadsheetml/2006/main" count="473" uniqueCount="245">
  <si>
    <t xml:space="preserve">Module A1: Personal data        Age: </t>
  </si>
  <si>
    <t>Gender:</t>
  </si>
  <si>
    <t>What is your highest degree?</t>
  </si>
  <si>
    <t>What is your highest degree? [Other]</t>
  </si>
  <si>
    <t>Which languages do you speak? [Mother tongue (L1)]</t>
  </si>
  <si>
    <t>Which languages do you speak? [Language 2 (L2)]</t>
  </si>
  <si>
    <t>Which languages do you speak? [Language 3 (L3)]</t>
  </si>
  <si>
    <t>Which languages do you speak? [Language 4 (L4)]</t>
  </si>
  <si>
    <t>Which languages do you speak? [Language 5 (L5)]</t>
  </si>
  <si>
    <t>In which of these languages were you fluent before age 7? (An answer is required for each of the languages.) [L2]</t>
  </si>
  <si>
    <t>In which of these languages were you fluent before age 7? (An answer is required for each of the languages.) [L3]</t>
  </si>
  <si>
    <t>In which of these languages were you fluent before age 7? (An answer is required for each of the languages.) [L4]</t>
  </si>
  <si>
    <t>In which of these languages were you fluent before age 7? (An answer is required for each of the languages.) [L5]</t>
  </si>
  <si>
    <t>In which country/countries did you grow up?</t>
  </si>
  <si>
    <t>Which was the language of instruction for general classes (e.g., maths, biology, etc.) during your primary and / or secondary education? (An answer is required for each of the languages.) [mother tongue]</t>
  </si>
  <si>
    <t>Which was the language of instruction for general classes (e.g., maths, biology, etc.) during your primary and / or secondary education? (An answer is required for each of the languages.) [L2]</t>
  </si>
  <si>
    <t>Which was the language of instruction for general classes (e.g., maths, biology, etc.) during your primary and / or secondary education? (An answer is required for each of the languages.) [L3]</t>
  </si>
  <si>
    <t>Which was the language of instruction for general classes (e.g., maths, biology, etc.) during your primary and / or secondary education? (An answer is required for each of the languages.) [L4]</t>
  </si>
  <si>
    <t>Which was the language of instruction for general classes (e.g., maths, biology, etc.) during your primary and / or secondary education? (An answer is required for each of the languages.) [L5]</t>
  </si>
  <si>
    <t xml:space="preserve">Module A2: Language acquisition (L2)         At what age did you start learning L2? </t>
  </si>
  <si>
    <t>How did you primarily learn L2?</t>
  </si>
  <si>
    <t>How did you primarily learn L2? [Other]</t>
  </si>
  <si>
    <t>For how many years have you been learning your L2?</t>
  </si>
  <si>
    <t>Do you hold a language certificate for your L2 (e.g. TOEFL)?</t>
  </si>
  <si>
    <t>If yes, which certificate?</t>
  </si>
  <si>
    <t>If yes, at what age did you earn it?</t>
  </si>
  <si>
    <t>Have you ever been to an L2 country for more than three months?</t>
  </si>
  <si>
    <t>If yes, how long was your longest stay (in months)?</t>
  </si>
  <si>
    <t>If yes, when did you stay in that country and why?</t>
  </si>
  <si>
    <t>With whom do you speak in your L2?  (An answer is required for each of the options.) [Family]</t>
  </si>
  <si>
    <t>With whom do you speak in your L2?  (An answer is required for each of the options.) [Relatives]</t>
  </si>
  <si>
    <t>With whom do you speak in your L2?  (An answer is required for each of the options.) [Friends]</t>
  </si>
  <si>
    <t>With whom do you speak in your L2?  (An answer is required for each of the options.) [Colleagues/workplace]</t>
  </si>
  <si>
    <t>How often do you speak in L2? Choose the option closest to your situation.</t>
  </si>
  <si>
    <t>How many hours per week do you read texts in your mother tongue?</t>
  </si>
  <si>
    <t>How many hours per week do you read L2 texts?</t>
  </si>
  <si>
    <t>How many hours per week do you listen to audio content in your mother tongue?</t>
  </si>
  <si>
    <t>How many hours per week do you watch TV/movies/series in your mother tongue?</t>
  </si>
  <si>
    <t>How many hours per week do you listen to audio content in L2?</t>
  </si>
  <si>
    <t>How many hours per week do you watch  TV/movies/series in L2?</t>
  </si>
  <si>
    <t xml:space="preserve">Module A3 (Language acquisition): third language        Do you speak a third language? </t>
  </si>
  <si>
    <t>Which is your third language?</t>
  </si>
  <si>
    <t>At what age did you start learning your third language?</t>
  </si>
  <si>
    <t>How did you primarily learn this language?</t>
  </si>
  <si>
    <t>How did you primarily learn this language? [Other]</t>
  </si>
  <si>
    <t>For how many years have you been learning this language?</t>
  </si>
  <si>
    <t>Do you hold a language certificate for your third language (e.g. TOEFL)?</t>
  </si>
  <si>
    <t>If yes, which certificate was it?</t>
  </si>
  <si>
    <t>Have you ever been to a country for more than three months where this language is spoken?</t>
  </si>
  <si>
    <t xml:space="preserve">How do you rate your knowledge of your mother tongue?  From 1 (very poor) to 100 (very good) </t>
  </si>
  <si>
    <t xml:space="preserve">How do you rate your knowledge of your L2?  From 1 (very poor) to 100 (very good) </t>
  </si>
  <si>
    <t xml:space="preserve">How do you rate your active knowledge of your third language?  From 1 (very poor) to 100 (very good) </t>
  </si>
  <si>
    <t xml:space="preserve">How do you rate your passive knowledge of your third language?  From 1 (very poor) to 100 (very good) </t>
  </si>
  <si>
    <t xml:space="preserve">Module B1: Professional experience           What is your current status? </t>
  </si>
  <si>
    <t>If student, in which year of study are you now?</t>
  </si>
  <si>
    <t>If translation student, how is your course of studies called?</t>
  </si>
  <si>
    <t>Do you already have a university degree?</t>
  </si>
  <si>
    <t>If yes, please specify?</t>
  </si>
  <si>
    <t>What is your language combination?</t>
  </si>
  <si>
    <t>Did you engage in any professional training before you started your degree program at the university?</t>
  </si>
  <si>
    <t>If yes, what type of training?</t>
  </si>
  <si>
    <t>If yes, how long did the training last? (in months)</t>
  </si>
  <si>
    <t>If you are an L2 teacher, what degree do you hold?</t>
  </si>
  <si>
    <t>If you are an L2 teacher, when did you earn your degree?</t>
  </si>
  <si>
    <t>If you are an L2 teacher, where do you teach?</t>
  </si>
  <si>
    <t>If you are an L2 teacher, at which level(s) do you teach?</t>
  </si>
  <si>
    <t>If you are a translator, what degree do you hold? [None]</t>
  </si>
  <si>
    <t>If you are a translator, what degree do you hold? [Other]</t>
  </si>
  <si>
    <t>How many years did you receive translator training during your university degree before entering the profession?</t>
  </si>
  <si>
    <t>How many years did you receive professional translator training (not part of your university degree) before entering the profession?</t>
  </si>
  <si>
    <t>At what age did you earn your degree?</t>
  </si>
  <si>
    <t xml:space="preserve">Module B2: Translation competence        How do you rate your ability to translate from your mother tongue into L2? From 1 (very poor) to 100 (very good) </t>
  </si>
  <si>
    <t>How do you rate your ability to translate from your L2 into your mother tongue? From 1 (very poor) to 100 (very good)</t>
  </si>
  <si>
    <t>How many hours per week do you engage in translation from your mother tongue to L2?</t>
  </si>
  <si>
    <t>How many hours per week do you engage in translation from L2 to your mother tongue?</t>
  </si>
  <si>
    <t>Module B3: Questions on the translation process Module B3.1: Preparation phase              How often do you consider the translation brief before you start translating (in %)?  [Not applicable to me.]</t>
  </si>
  <si>
    <t>Module B3: Questions on the translation process Module B3.1: Preparation phase              How often do you consider the translation brief before you start translating (in %)?  [Other]</t>
  </si>
  <si>
    <t>How often do you use styleguides (in %)? [Not applicable to me]</t>
  </si>
  <si>
    <t>How often do you use styleguides (in %)? [Other]</t>
  </si>
  <si>
    <t>How often do you use controlled languages (in %)? [Not applicable to me]</t>
  </si>
  <si>
    <t>How often do you use controlled languages (in %)? [Other]</t>
  </si>
  <si>
    <t>How often do you read the source text before you start translating (in %)?</t>
  </si>
  <si>
    <t>If so, how do you read the source text before you start translating?</t>
  </si>
  <si>
    <t xml:space="preserve">Module B3.2: Translation phase        Which units do you mainly translate as a whole, before going back to the source text? </t>
  </si>
  <si>
    <t>Do you read the source text while you type the target text?</t>
  </si>
  <si>
    <t>How often do you need a break of 5 minutes or more when you are translating (every X minutes)?</t>
  </si>
  <si>
    <t>How many mistakes do you consider acceptable in a finished translation? Per 1000 words:</t>
  </si>
  <si>
    <t>Do you use keyboard shortcuts?</t>
  </si>
  <si>
    <t>If so, which ones do you mostly use? (Please list sperated by commas.)</t>
  </si>
  <si>
    <t>Do you tag problems while you are translating?</t>
  </si>
  <si>
    <t>On which level do you typically identify translation problems?</t>
  </si>
  <si>
    <t>I am a...</t>
  </si>
  <si>
    <t>I normally use .... (number) fingers when typing my translation.</t>
  </si>
  <si>
    <t>Please indicate which units you typically type in one go (i.e., before interrupting continuous typing)?</t>
  </si>
  <si>
    <t xml:space="preserve">Module B3.3: Research strategies             Do you consult external sources (websites, fora, databases, books) while translating? </t>
  </si>
  <si>
    <t>If yes:</t>
  </si>
  <si>
    <t>How many of the words you don’t know do you typically look up?</t>
  </si>
  <si>
    <t>What is your strategy if you know the meaning of a word, but you don’t know its most adequate equivalent in the target language? I research in a … [bilingual dictionary]</t>
  </si>
  <si>
    <t>What is your strategy if you know the meaning of a word, but you don’t know its most adequate equivalent in the target language? I research in a … [monolingual dictionary]</t>
  </si>
  <si>
    <t>What is your strategy if you know the meaning of a word, but you don’t know its most adequate equivalent in the target language? I research in a … [synonym dictionary]</t>
  </si>
  <si>
    <t>What is your strategy if you know the meaning of a word, but you don’t know its most adequate equivalent in the target language? I research in a … [checking with a colleague/friend/someone else]</t>
  </si>
  <si>
    <t>What is your strategy if you know the meaning of a word, but you don’t know its most adequate equivalent in the target language? I research in a … [I infer the meaning from context]</t>
  </si>
  <si>
    <t>What is your strategy if you know the meaning of a word, but you don’t know its most adequate equivalent in the target language? I research in a … [Other]</t>
  </si>
  <si>
    <t>Do you use machine translation systems, like Google Translate?</t>
  </si>
  <si>
    <t>When do you use machine translation systems? [For post-editing jobs.]</t>
  </si>
  <si>
    <t>When do you use machine translation systems? [For translations from my first foreign language into my native language.]</t>
  </si>
  <si>
    <t>When do you use machine translation systems? [For translations from my second foreign language into my native language.]</t>
  </si>
  <si>
    <t>When do you use machine translation systems? [For translations from my third/fourth/etc. foreign language into my native language.]</t>
  </si>
  <si>
    <t>When do you use machine translation systems? [For translations from my native language into my first foreign language.]</t>
  </si>
  <si>
    <t>When do you use machine translation systems? [For translations from my native language into my second foreign language.]</t>
  </si>
  <si>
    <t>When do you use machine translation systems? [For translations from my native language into my third/fourth/etc. foreign language.]</t>
  </si>
  <si>
    <t>Do you use machine translation systems to… [...generate draft translations?]</t>
  </si>
  <si>
    <t>Do you use machine translation systems to… [...understand difficult passages?]</t>
  </si>
  <si>
    <t>Do you use machine translation systems to… [...look up unknown words/phrases?]</t>
  </si>
  <si>
    <t>Do you use machine translation systems to… [Other]</t>
  </si>
  <si>
    <t>For what % of your translations do you use translation memories? [Not applicable to me.]</t>
  </si>
  <si>
    <t>For what % of your translations do you use translation memories? [Other]</t>
  </si>
  <si>
    <t>Do you use search engines like Google or ixquick for you translations?</t>
  </si>
  <si>
    <t>What do you mainly look for when you use search engines?</t>
  </si>
  <si>
    <t>Do you google mainly in the source or target language?</t>
  </si>
  <si>
    <t>Which research aids do you use? [Monolingual dictionaries]</t>
  </si>
  <si>
    <t>Which research aids do you use? [Bilingual dictionaries]</t>
  </si>
  <si>
    <t>Which research aids do you use? [Synonym dictionaries]</t>
  </si>
  <si>
    <t>Which research aids do you use? [Encyclopedias or similar]</t>
  </si>
  <si>
    <t>Which research aids do you use? [Search engines]</t>
  </si>
  <si>
    <t>Which research aids do you use? [Terminology databases]</t>
  </si>
  <si>
    <t>Which research aids do you use? [Concordances search functions]</t>
  </si>
  <si>
    <t>Which research aids do you use? [None]</t>
  </si>
  <si>
    <t xml:space="preserve">Module B3.4: Quality management              When do you check the quality of the translation? </t>
  </si>
  <si>
    <t>How do you assess the quality of your translation? [I proofread my translation.]</t>
  </si>
  <si>
    <t>How do you assess the quality of your translation? [I let a colleague proofread my translation.]</t>
  </si>
  <si>
    <t>How do you assess the quality of your translation? [I use styleguides.]</t>
  </si>
  <si>
    <t>How do you assess the quality of your translation? [I use automatized tools.]</t>
  </si>
  <si>
    <t>If you proofread the target text, how do you do it? [I proofread parts of the target text.]</t>
  </si>
  <si>
    <t>If you proofread the target text, how do you do it? [I proofread the entire target text.]</t>
  </si>
  <si>
    <t>If you proofread the target text, how do you do it? [I skim/scan the target text.]</t>
  </si>
  <si>
    <t>If you proofread the target text, how do you do it? [Other]</t>
  </si>
  <si>
    <t>How much time per page do you spend on proofreading (in minutes)?</t>
  </si>
  <si>
    <t>Do you regularly get feedback from your client | your teacher?</t>
  </si>
  <si>
    <t>If so, how do you deal with this feedback? [I adjust my translation.]</t>
  </si>
  <si>
    <t>If so, how do you deal with this feedback? [I justify my translation choices.]</t>
  </si>
  <si>
    <t>If so, how do you deal with this feedback? [I make notes for my next translation.]</t>
  </si>
  <si>
    <t>Dutch</t>
  </si>
  <si>
    <t>English</t>
  </si>
  <si>
    <t>No</t>
  </si>
  <si>
    <t>Belgium</t>
  </si>
  <si>
    <t>Yes</t>
  </si>
  <si>
    <t>Formal education</t>
  </si>
  <si>
    <t>N/A</t>
  </si>
  <si>
    <t>I skim/scan the text.</t>
  </si>
  <si>
    <t>Sentences</t>
  </si>
  <si>
    <t>Sometimes</t>
  </si>
  <si>
    <t>fast typist.</t>
  </si>
  <si>
    <t>Phrases</t>
  </si>
  <si>
    <t>digital</t>
  </si>
  <si>
    <t>Background information</t>
  </si>
  <si>
    <t>Female</t>
  </si>
  <si>
    <t>Bachelor</t>
  </si>
  <si>
    <t>Russian</t>
  </si>
  <si>
    <t>German</t>
  </si>
  <si>
    <t>Other</t>
  </si>
  <si>
    <t>Internet, movies, talking to natives online</t>
  </si>
  <si>
    <t>From 1 to 15 hours a week</t>
  </si>
  <si>
    <t>Translation student</t>
  </si>
  <si>
    <t>Master of Arts in Translation</t>
  </si>
  <si>
    <t>Bachelor of Arts in Applied Language Studies</t>
  </si>
  <si>
    <t>Dutch, English, Russian</t>
  </si>
  <si>
    <t>Sentence level</t>
  </si>
  <si>
    <t>both</t>
  </si>
  <si>
    <t>Most of them</t>
  </si>
  <si>
    <t>Both</t>
  </si>
  <si>
    <t>After the translation</t>
  </si>
  <si>
    <t>French</t>
  </si>
  <si>
    <t>From 1 to 15 hours a month</t>
  </si>
  <si>
    <t>Erasmus exchange: september 2019 - december 2019</t>
  </si>
  <si>
    <t>English - French - Dutch</t>
  </si>
  <si>
    <t>I read the entire text.</t>
  </si>
  <si>
    <t>Most of the time</t>
  </si>
  <si>
    <t>Word level</t>
  </si>
  <si>
    <t>intermediate typist.</t>
  </si>
  <si>
    <t>Words</t>
  </si>
  <si>
    <t>All of them</t>
  </si>
  <si>
    <t>Source language</t>
  </si>
  <si>
    <t>during and after the translation</t>
  </si>
  <si>
    <t>television, music, reading</t>
  </si>
  <si>
    <t xml:space="preserve">Master of Arts in Translation: a combination of at least two languages (Dutch, English, Russian) </t>
  </si>
  <si>
    <t xml:space="preserve">Bachelor of Arts in Applied Language Studies: a combination of at least two languages (Dutch, English, Russian) </t>
  </si>
  <si>
    <t xml:space="preserve">Dutch, English, Russian </t>
  </si>
  <si>
    <t>Always</t>
  </si>
  <si>
    <t>Ctrl+A, Ctrl+x, Ctrl+c, Ctrl+v</t>
  </si>
  <si>
    <t>BriefPerc</t>
  </si>
  <si>
    <t>ReadSTPerc</t>
  </si>
  <si>
    <t>StyleGuidesPerc</t>
  </si>
  <si>
    <t>FeedbackAdjust</t>
  </si>
  <si>
    <t>FeedbackClient</t>
  </si>
  <si>
    <t>FeedbackJustify</t>
  </si>
  <si>
    <t>Proof_Automatized</t>
  </si>
  <si>
    <t>Proof_Entire</t>
  </si>
  <si>
    <t>Proof_Parts</t>
  </si>
  <si>
    <t>Proof_skim</t>
  </si>
  <si>
    <t>Proof_Styleguide</t>
  </si>
  <si>
    <t>ProofYesNo</t>
  </si>
  <si>
    <t>WhenQuality</t>
  </si>
  <si>
    <t>GoogleTransYesNo</t>
  </si>
  <si>
    <t>GooSL_TL</t>
  </si>
  <si>
    <t>ResearchAids_Biling</t>
  </si>
  <si>
    <t>ResearchAids_Conc</t>
  </si>
  <si>
    <t>ResearchAids_Encyclo</t>
  </si>
  <si>
    <t>ResearchAids_Mono</t>
  </si>
  <si>
    <t>ResearchAids_SearchEngine</t>
  </si>
  <si>
    <t>ResearchAids_TermBase</t>
  </si>
  <si>
    <t>TMPerc</t>
  </si>
  <si>
    <t>WhatSearchGoo</t>
  </si>
  <si>
    <t>WordsLookup</t>
  </si>
  <si>
    <t>HoursL2L1</t>
  </si>
  <si>
    <t>L1L2Prof</t>
  </si>
  <si>
    <t>L2L1Prof</t>
  </si>
  <si>
    <t>breakMin</t>
  </si>
  <si>
    <t>Shortcuts</t>
  </si>
  <si>
    <t>Tags</t>
  </si>
  <si>
    <t>TraUnitType</t>
  </si>
  <si>
    <t>Typist</t>
  </si>
  <si>
    <t>HoursL1L2</t>
  </si>
  <si>
    <t>CtrlLangPerc</t>
  </si>
  <si>
    <t>HowReadST</t>
  </si>
  <si>
    <t>TraUnitRead</t>
  </si>
  <si>
    <t>Concurrent</t>
  </si>
  <si>
    <t>ErrorRate1000</t>
  </si>
  <si>
    <t>TransProbsLevel</t>
  </si>
  <si>
    <t>Fingers</t>
  </si>
  <si>
    <t>ExternalSourceType</t>
  </si>
  <si>
    <t>bilingual_dict</t>
  </si>
  <si>
    <t>monolingual_dict</t>
  </si>
  <si>
    <t>synonym_dict</t>
  </si>
  <si>
    <t>colleague_friend</t>
  </si>
  <si>
    <t>context</t>
  </si>
  <si>
    <t>ResearchAids_Syn</t>
  </si>
  <si>
    <t>Colleague_Proof</t>
  </si>
  <si>
    <t>Proof_Time</t>
  </si>
  <si>
    <t>Feedback_Notes</t>
  </si>
  <si>
    <t>Score</t>
  </si>
  <si>
    <t>Participant code</t>
  </si>
  <si>
    <t>P01</t>
  </si>
  <si>
    <t>P02</t>
  </si>
  <si>
    <t>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</si>
</sst>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big, Ann-Kathrin" id="{ACD78182-84B1-4697-8852-0CE992A6838D}" userId="Habig, Ann-Kathr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F1" dT="2020-02-07T08:17:08.48" personId="{ACD78182-84B1-4697-8852-0CE992A6838D}" id="{73A5DC6F-F789-4508-BF88-473DD5464731}">
    <text>Die Formel musste geändert werden. In meiner OV hieß es "Word, Phrase...", in dieser Tabelle hieß es "Word level, Phrasal level..."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8E73-6940-437D-B37C-4E7E6ADB0417}">
  <dimension ref="A1:GP4"/>
  <sheetViews>
    <sheetView tabSelected="1" workbookViewId="0">
      <selection activeCell="F7" sqref="F7"/>
    </sheetView>
  </sheetViews>
  <sheetFormatPr defaultRowHeight="14.4" x14ac:dyDescent="0.3"/>
  <sheetData>
    <row r="1" spans="1:198" x14ac:dyDescent="0.3">
      <c r="A1" t="s">
        <v>241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25</v>
      </c>
      <c r="AY1" t="s">
        <v>48</v>
      </c>
      <c r="AZ1" t="s">
        <v>27</v>
      </c>
      <c r="BA1" t="s">
        <v>28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s="1" t="s">
        <v>215</v>
      </c>
      <c r="ER1" s="1" t="s">
        <v>216</v>
      </c>
      <c r="ES1" s="2" t="s">
        <v>222</v>
      </c>
      <c r="ET1" s="1" t="s">
        <v>214</v>
      </c>
      <c r="EU1" s="1" t="s">
        <v>190</v>
      </c>
      <c r="EV1" s="1" t="s">
        <v>192</v>
      </c>
      <c r="EW1" s="2" t="s">
        <v>223</v>
      </c>
      <c r="EX1" s="1" t="s">
        <v>191</v>
      </c>
      <c r="EY1" s="2" t="s">
        <v>224</v>
      </c>
      <c r="EZ1" s="2" t="s">
        <v>225</v>
      </c>
      <c r="FA1" s="2" t="s">
        <v>226</v>
      </c>
      <c r="FB1" s="1" t="s">
        <v>217</v>
      </c>
      <c r="FC1" s="2" t="s">
        <v>227</v>
      </c>
      <c r="FD1" s="1" t="s">
        <v>218</v>
      </c>
      <c r="FE1" s="1" t="s">
        <v>219</v>
      </c>
      <c r="FF1" s="2" t="s">
        <v>228</v>
      </c>
      <c r="FG1" s="1" t="s">
        <v>221</v>
      </c>
      <c r="FH1" s="2" t="s">
        <v>229</v>
      </c>
      <c r="FI1" s="1" t="s">
        <v>220</v>
      </c>
      <c r="FJ1" s="2" t="s">
        <v>230</v>
      </c>
      <c r="FK1" s="1" t="s">
        <v>213</v>
      </c>
      <c r="FL1" s="2" t="s">
        <v>231</v>
      </c>
      <c r="FM1" s="2" t="s">
        <v>232</v>
      </c>
      <c r="FN1" s="2" t="s">
        <v>233</v>
      </c>
      <c r="FO1" s="2" t="s">
        <v>234</v>
      </c>
      <c r="FP1" s="2" t="s">
        <v>235</v>
      </c>
      <c r="FQ1" s="1" t="s">
        <v>203</v>
      </c>
      <c r="FR1" s="1" t="s">
        <v>211</v>
      </c>
      <c r="FS1" s="1" t="s">
        <v>212</v>
      </c>
      <c r="FT1" s="1" t="s">
        <v>204</v>
      </c>
      <c r="FU1" s="1" t="s">
        <v>208</v>
      </c>
      <c r="FV1" s="1" t="s">
        <v>205</v>
      </c>
      <c r="FW1" s="2" t="s">
        <v>236</v>
      </c>
      <c r="FX1" s="1" t="s">
        <v>207</v>
      </c>
      <c r="FY1" s="1" t="s">
        <v>209</v>
      </c>
      <c r="FZ1" s="1" t="s">
        <v>210</v>
      </c>
      <c r="GA1" s="1" t="s">
        <v>206</v>
      </c>
      <c r="GB1" s="1" t="s">
        <v>202</v>
      </c>
      <c r="GC1" s="1" t="s">
        <v>201</v>
      </c>
      <c r="GD1" s="2" t="s">
        <v>237</v>
      </c>
      <c r="GE1" s="1" t="s">
        <v>200</v>
      </c>
      <c r="GF1" s="1" t="s">
        <v>196</v>
      </c>
      <c r="GG1" s="1" t="s">
        <v>198</v>
      </c>
      <c r="GH1" s="1" t="s">
        <v>197</v>
      </c>
      <c r="GI1" s="1" t="s">
        <v>199</v>
      </c>
      <c r="GJ1" s="2" t="s">
        <v>238</v>
      </c>
      <c r="GK1" s="1" t="s">
        <v>194</v>
      </c>
      <c r="GL1" s="1" t="s">
        <v>193</v>
      </c>
      <c r="GM1" s="1" t="s">
        <v>195</v>
      </c>
      <c r="GN1" s="2" t="s">
        <v>239</v>
      </c>
      <c r="GO1" s="3" t="s">
        <v>240</v>
      </c>
      <c r="GP1" s="3"/>
    </row>
    <row r="2" spans="1:198" x14ac:dyDescent="0.3">
      <c r="A2" t="s">
        <v>242</v>
      </c>
      <c r="B2">
        <v>23</v>
      </c>
      <c r="C2" t="s">
        <v>156</v>
      </c>
      <c r="D2" t="s">
        <v>157</v>
      </c>
      <c r="F2" t="s">
        <v>142</v>
      </c>
      <c r="G2" t="s">
        <v>143</v>
      </c>
      <c r="H2" t="s">
        <v>158</v>
      </c>
      <c r="I2" t="s">
        <v>159</v>
      </c>
      <c r="K2" t="s">
        <v>144</v>
      </c>
      <c r="L2" t="s">
        <v>144</v>
      </c>
      <c r="M2" t="s">
        <v>144</v>
      </c>
      <c r="N2" t="s">
        <v>144</v>
      </c>
      <c r="O2" t="s">
        <v>145</v>
      </c>
      <c r="P2" t="s">
        <v>146</v>
      </c>
      <c r="Q2" t="s">
        <v>144</v>
      </c>
      <c r="R2" t="s">
        <v>144</v>
      </c>
      <c r="S2" t="s">
        <v>144</v>
      </c>
      <c r="T2" t="s">
        <v>144</v>
      </c>
      <c r="U2">
        <v>12</v>
      </c>
      <c r="V2" t="s">
        <v>160</v>
      </c>
      <c r="W2" t="s">
        <v>161</v>
      </c>
      <c r="X2">
        <v>11</v>
      </c>
      <c r="Y2" t="s">
        <v>144</v>
      </c>
      <c r="AB2" t="s">
        <v>144</v>
      </c>
      <c r="AE2" t="s">
        <v>144</v>
      </c>
      <c r="AF2" t="s">
        <v>144</v>
      </c>
      <c r="AG2" t="s">
        <v>146</v>
      </c>
      <c r="AH2" t="s">
        <v>144</v>
      </c>
      <c r="AI2" t="s">
        <v>162</v>
      </c>
      <c r="AJ2">
        <v>7</v>
      </c>
      <c r="AK2">
        <v>20</v>
      </c>
      <c r="AL2">
        <v>0</v>
      </c>
      <c r="AM2">
        <v>0</v>
      </c>
      <c r="AN2">
        <v>30</v>
      </c>
      <c r="AO2">
        <v>2</v>
      </c>
      <c r="AP2" t="s">
        <v>146</v>
      </c>
      <c r="AQ2" t="s">
        <v>158</v>
      </c>
      <c r="AR2">
        <v>20</v>
      </c>
      <c r="AS2" t="s">
        <v>147</v>
      </c>
      <c r="AU2">
        <v>3</v>
      </c>
      <c r="AV2" t="s">
        <v>144</v>
      </c>
      <c r="AY2" t="s">
        <v>144</v>
      </c>
      <c r="BB2">
        <v>90</v>
      </c>
      <c r="BC2">
        <v>80</v>
      </c>
      <c r="BD2">
        <v>30</v>
      </c>
      <c r="BE2">
        <v>40</v>
      </c>
      <c r="BF2" t="s">
        <v>163</v>
      </c>
      <c r="BG2">
        <v>4</v>
      </c>
      <c r="BH2" t="s">
        <v>164</v>
      </c>
      <c r="BI2" t="s">
        <v>146</v>
      </c>
      <c r="BJ2" t="s">
        <v>165</v>
      </c>
      <c r="BK2" t="s">
        <v>166</v>
      </c>
      <c r="BL2" t="s">
        <v>144</v>
      </c>
      <c r="BS2" t="s">
        <v>148</v>
      </c>
      <c r="BX2">
        <v>80</v>
      </c>
      <c r="BY2">
        <v>95</v>
      </c>
      <c r="BZ2">
        <v>4</v>
      </c>
      <c r="CA2">
        <v>7</v>
      </c>
      <c r="CB2" t="s">
        <v>146</v>
      </c>
      <c r="CD2" t="s">
        <v>146</v>
      </c>
      <c r="CF2" t="s">
        <v>146</v>
      </c>
      <c r="CH2">
        <v>25</v>
      </c>
      <c r="CI2" t="s">
        <v>149</v>
      </c>
      <c r="CJ2" t="s">
        <v>153</v>
      </c>
      <c r="CK2" t="s">
        <v>151</v>
      </c>
      <c r="CL2">
        <v>30</v>
      </c>
      <c r="CM2">
        <v>1</v>
      </c>
      <c r="CN2" t="s">
        <v>144</v>
      </c>
      <c r="CP2" t="s">
        <v>146</v>
      </c>
      <c r="CQ2" t="s">
        <v>167</v>
      </c>
      <c r="CR2" t="s">
        <v>152</v>
      </c>
      <c r="CS2">
        <v>4</v>
      </c>
      <c r="CT2" t="s">
        <v>153</v>
      </c>
      <c r="CU2" t="s">
        <v>146</v>
      </c>
      <c r="CV2" t="s">
        <v>168</v>
      </c>
      <c r="CW2" t="s">
        <v>169</v>
      </c>
      <c r="CX2" t="s">
        <v>146</v>
      </c>
      <c r="CY2" t="s">
        <v>146</v>
      </c>
      <c r="CZ2" t="s">
        <v>146</v>
      </c>
      <c r="DA2" t="s">
        <v>146</v>
      </c>
      <c r="DB2" t="s">
        <v>146</v>
      </c>
      <c r="DD2" t="s">
        <v>146</v>
      </c>
      <c r="DE2" t="s">
        <v>146</v>
      </c>
      <c r="DF2" t="s">
        <v>146</v>
      </c>
      <c r="DG2" t="s">
        <v>146</v>
      </c>
      <c r="DH2" t="s">
        <v>146</v>
      </c>
      <c r="DI2" t="s">
        <v>146</v>
      </c>
      <c r="DJ2" t="s">
        <v>146</v>
      </c>
      <c r="DK2" t="s">
        <v>146</v>
      </c>
      <c r="DL2" t="s">
        <v>146</v>
      </c>
      <c r="DM2" t="s">
        <v>146</v>
      </c>
      <c r="DN2" t="s">
        <v>146</v>
      </c>
      <c r="DP2" t="s">
        <v>146</v>
      </c>
      <c r="DR2" t="s">
        <v>146</v>
      </c>
      <c r="DS2" t="s">
        <v>155</v>
      </c>
      <c r="DT2" t="s">
        <v>170</v>
      </c>
      <c r="DU2" t="s">
        <v>146</v>
      </c>
      <c r="DV2" t="s">
        <v>146</v>
      </c>
      <c r="DW2" t="s">
        <v>146</v>
      </c>
      <c r="DX2" t="s">
        <v>144</v>
      </c>
      <c r="DY2" t="s">
        <v>146</v>
      </c>
      <c r="DZ2" t="s">
        <v>144</v>
      </c>
      <c r="EA2" t="s">
        <v>146</v>
      </c>
      <c r="EB2" t="s">
        <v>144</v>
      </c>
      <c r="EC2" t="s">
        <v>171</v>
      </c>
      <c r="ED2" t="s">
        <v>146</v>
      </c>
      <c r="EE2" t="s">
        <v>144</v>
      </c>
      <c r="EF2" t="s">
        <v>144</v>
      </c>
      <c r="EG2" t="s">
        <v>144</v>
      </c>
      <c r="EH2" t="s">
        <v>144</v>
      </c>
      <c r="EI2" t="s">
        <v>146</v>
      </c>
      <c r="EJ2" t="s">
        <v>144</v>
      </c>
      <c r="EL2">
        <v>5</v>
      </c>
      <c r="EM2" t="s">
        <v>151</v>
      </c>
      <c r="EN2" t="s">
        <v>146</v>
      </c>
      <c r="EO2" t="s">
        <v>146</v>
      </c>
      <c r="EP2" t="s">
        <v>146</v>
      </c>
      <c r="EQ2" s="1">
        <f t="shared" ref="EQ2:EQ4" si="0">BX2</f>
        <v>80</v>
      </c>
      <c r="ER2" s="1">
        <f t="shared" ref="ER2:ER4" si="1">BY2</f>
        <v>95</v>
      </c>
      <c r="ES2" s="1">
        <f t="shared" ref="ES2:ES4" si="2">BZ2</f>
        <v>4</v>
      </c>
      <c r="ET2" s="1">
        <f t="shared" ref="ET2:ET4" si="3">CA2</f>
        <v>7</v>
      </c>
      <c r="EU2" s="1">
        <f t="shared" ref="EU2:EU4" si="4">IF(CB2="No",CC2,0)</f>
        <v>0</v>
      </c>
      <c r="EV2" s="1">
        <f t="shared" ref="EV2:EV4" si="5">IF(CD2="No",CE2,0)</f>
        <v>0</v>
      </c>
      <c r="EW2" s="1">
        <f t="shared" ref="EW2:EW4" si="6">IF(CF2="No",CH2,0)</f>
        <v>0</v>
      </c>
      <c r="EX2" s="1">
        <f t="shared" ref="EX2:EX4" si="7">CH2</f>
        <v>25</v>
      </c>
      <c r="EY2" s="1">
        <f t="shared" ref="EY2:EY4" si="8">IF(CI2="I don't read it",3,IF(CI2="I read parts of the texts.",2,IF(CI2="I skim/scan the text.",4,IF(CI2="I read only the beginning.",2,1))))</f>
        <v>4</v>
      </c>
      <c r="EZ2" s="1">
        <f t="shared" ref="EZ2:EZ4" si="9">IF(CJ2="Words",1,IF(CJ2="Phrases",1,IF(CJ2="Sentences",2,1)))</f>
        <v>1</v>
      </c>
      <c r="FA2" s="1">
        <f t="shared" ref="FA2:FA4" si="10">IF(CK2="Very little",2,IF(CK2="Sometimes",4,IF(CK2="Most of the time",5,IF(CK2="Always",3,1))))</f>
        <v>4</v>
      </c>
      <c r="FB2">
        <f t="shared" ref="FB2:FB4" si="11">CL2</f>
        <v>30</v>
      </c>
      <c r="FC2">
        <f t="shared" ref="FC2:FC4" si="12">CM2</f>
        <v>1</v>
      </c>
      <c r="FD2" s="1">
        <f t="shared" ref="FD2:FD4" si="13">IF(CN2="0",1,IF(CN2="Yes",2,3))</f>
        <v>3</v>
      </c>
      <c r="FE2" s="1">
        <f t="shared" ref="FE2:FE4" si="14">IF(CP2="Yes",2,1)</f>
        <v>2</v>
      </c>
      <c r="FF2" s="1">
        <f t="shared" ref="FF2:FF4" si="15">IF(CQ2="Word level",1,IF(CQ2="Phrasal level",3,IF(CQ2="Sentence level",5,IF(CQ2="Paragraph level",4,2))))</f>
        <v>5</v>
      </c>
      <c r="FG2" s="1">
        <f t="shared" ref="FG2:FG4" si="16">IF(CR2="slow typist.",1,IF(CR2="intermediate typist.",2,3))</f>
        <v>3</v>
      </c>
      <c r="FH2">
        <f t="shared" ref="FH2:FH4" si="17">CS2</f>
        <v>4</v>
      </c>
      <c r="FI2" s="1">
        <f t="shared" ref="FI2:FI4" si="18">IF(CT2="Words",1,IF(CT2="Phrases",3,IF(CT2="Sentences",4,2)))</f>
        <v>3</v>
      </c>
      <c r="FJ2" s="1">
        <f t="shared" ref="FJ2:FJ4" si="19">IF(CV2="print",1,IF(CV2="digital",3,IF(CV2="both",2,1)))</f>
        <v>2</v>
      </c>
      <c r="FK2" s="1">
        <f t="shared" ref="FK2:FK4" si="20">IF(CW2="Some of them",3,IF(CW2="About half of them",1,IF(CW2="Most of them",2,4)))</f>
        <v>2</v>
      </c>
      <c r="FL2" s="1">
        <f t="shared" ref="FL2:FL4" si="21">IF(CX2="Yes",2,1)</f>
        <v>2</v>
      </c>
      <c r="FM2" s="1">
        <f t="shared" ref="FM2:FM4" si="22">IF(CY2="Yes",2,1)</f>
        <v>2</v>
      </c>
      <c r="FN2" s="1">
        <f t="shared" ref="FN2:FN4" si="23">IF(CZ2="Yes",2,1)</f>
        <v>2</v>
      </c>
      <c r="FO2" s="1">
        <f t="shared" ref="FO2:FO4" si="24">IF(DA2="Yes",2,1)</f>
        <v>2</v>
      </c>
      <c r="FP2" s="1">
        <f t="shared" ref="FP2:FP4" si="25">IF(DB2="Yes",2,1)</f>
        <v>2</v>
      </c>
      <c r="FQ2" s="1">
        <f t="shared" ref="FQ2:FQ4" si="26">IF(DD2="Yes",2,1)</f>
        <v>2</v>
      </c>
      <c r="FR2" s="1">
        <f t="shared" ref="FR2:FR4" si="27">IF(DP2="Yes",0,DQ2)</f>
        <v>0</v>
      </c>
      <c r="FS2">
        <f t="shared" ref="FS2:FS4" si="28">IF(DS2="",1,IF(DS2="Words",1,IF(DS2="Phrases",1,IF(DS2="Idiomatic expressions",2,IF(DS2="Whole sentences",1,3)))))</f>
        <v>3</v>
      </c>
      <c r="FT2" s="1">
        <f t="shared" ref="FT2:FT4" si="29">IF(DT2="",1,IF(DT2="Source language",2,IF(DT2="Target language",3,4)))</f>
        <v>4</v>
      </c>
      <c r="FU2" s="1">
        <f t="shared" ref="FU2:FU4" si="30">IF(DU2="Yes",2,1)</f>
        <v>2</v>
      </c>
      <c r="FV2" s="1">
        <f t="shared" ref="FV2:FV4" si="31">IF(DV2="Yes",2,1)</f>
        <v>2</v>
      </c>
      <c r="FW2" s="1">
        <f t="shared" ref="FW2:FW4" si="32">IF(DW2="Yes",2,1)</f>
        <v>2</v>
      </c>
      <c r="FX2" s="1">
        <f t="shared" ref="FX2:FX4" si="33">IF(DX2="Yes",2,1)</f>
        <v>1</v>
      </c>
      <c r="FY2" s="1">
        <f t="shared" ref="FY2:FY4" si="34">IF(DY2="Yes",2,1)</f>
        <v>2</v>
      </c>
      <c r="FZ2" s="1">
        <f t="shared" ref="FZ2:FZ4" si="35">IF(DZ2="Yes",2,1)</f>
        <v>1</v>
      </c>
      <c r="GA2" s="1">
        <f t="shared" ref="GA2:GA4" si="36">IF(EA2="Yes",2,1)</f>
        <v>2</v>
      </c>
      <c r="GB2" s="1">
        <f t="shared" ref="GB2:GB4" si="37">IF(EC2="During the translation",1,IF(EC2="After the translation",1,IF(EC2="During and after the translation",2,1)))</f>
        <v>1</v>
      </c>
      <c r="GC2" s="1">
        <f t="shared" ref="GC2:GC4" si="38">IF(ED2="Yes",2,IF(ED2="No",1,1))</f>
        <v>2</v>
      </c>
      <c r="GD2" s="1">
        <f t="shared" ref="GD2:GD4" si="39">IF(EE2="Yes",2,IF(EE2="No",1,1))</f>
        <v>1</v>
      </c>
      <c r="GE2" s="1">
        <f t="shared" ref="GE2:GE4" si="40">IF(EF2="Yes",2,IF(EF2="No",1,1))</f>
        <v>1</v>
      </c>
      <c r="GF2" s="1">
        <f t="shared" ref="GF2:GF4" si="41">IF(EG2="Yes",2,IF(EG2="No",1, 1))</f>
        <v>1</v>
      </c>
      <c r="GG2" s="1">
        <f t="shared" ref="GG2:GG4" si="42">IF(EH2="No",2,IF(EH2="Yes",1,1))</f>
        <v>2</v>
      </c>
      <c r="GH2" s="1">
        <f t="shared" ref="GH2:GH4" si="43">IF(EI2="Yes",2,IF(EI2="No",1,1))</f>
        <v>2</v>
      </c>
      <c r="GI2" s="1">
        <f t="shared" ref="GI2:GI4" si="44">IF(EJ2="No",2,IF(EJ2="Yes",1,1))</f>
        <v>2</v>
      </c>
      <c r="GJ2">
        <f t="shared" ref="GJ2:GJ4" si="45">EL2</f>
        <v>5</v>
      </c>
      <c r="GK2" s="1">
        <f t="shared" ref="GK2:GK4" si="46">IF(EM2="Not applicable to me",1,IF(EM2="No",2,IF(EM2="Seldom",4,IF(EM2="Sometimes",5,3))))</f>
        <v>5</v>
      </c>
      <c r="GL2" s="1">
        <f t="shared" ref="GL2:GL4" si="47">IF(EN2="N/A",1,IF(EN2="no",1,2))</f>
        <v>2</v>
      </c>
      <c r="GM2" s="1">
        <f t="shared" ref="GM2:GM4" si="48">IF(EO2="N/A",1,IF(EO2="no",1,2))</f>
        <v>2</v>
      </c>
      <c r="GN2" s="1">
        <f t="shared" ref="GN2:GN4" si="49">IF(EP2="N/A",1,IF(EP2="no",1,2))</f>
        <v>2</v>
      </c>
      <c r="GO2">
        <f t="shared" ref="GO2:GO4" si="50">SUM(EQ2:GN2)</f>
        <v>334</v>
      </c>
    </row>
    <row r="3" spans="1:198" x14ac:dyDescent="0.3">
      <c r="A3" t="s">
        <v>243</v>
      </c>
      <c r="B3">
        <v>22</v>
      </c>
      <c r="C3" t="s">
        <v>156</v>
      </c>
      <c r="D3" t="s">
        <v>157</v>
      </c>
      <c r="F3" t="s">
        <v>142</v>
      </c>
      <c r="G3" t="s">
        <v>143</v>
      </c>
      <c r="H3" t="s">
        <v>172</v>
      </c>
      <c r="K3" t="s">
        <v>144</v>
      </c>
      <c r="L3" t="s">
        <v>144</v>
      </c>
      <c r="M3" t="s">
        <v>144</v>
      </c>
      <c r="N3" t="s">
        <v>144</v>
      </c>
      <c r="O3" t="s">
        <v>145</v>
      </c>
      <c r="P3" t="s">
        <v>146</v>
      </c>
      <c r="Q3" t="s">
        <v>144</v>
      </c>
      <c r="R3" t="s">
        <v>144</v>
      </c>
      <c r="S3" t="s">
        <v>144</v>
      </c>
      <c r="T3" t="s">
        <v>144</v>
      </c>
      <c r="U3">
        <v>14</v>
      </c>
      <c r="V3" t="s">
        <v>147</v>
      </c>
      <c r="X3">
        <v>8</v>
      </c>
      <c r="Y3" t="s">
        <v>144</v>
      </c>
      <c r="AB3" t="s">
        <v>144</v>
      </c>
      <c r="AE3" t="s">
        <v>144</v>
      </c>
      <c r="AF3" t="s">
        <v>144</v>
      </c>
      <c r="AG3" t="s">
        <v>146</v>
      </c>
      <c r="AH3" t="s">
        <v>144</v>
      </c>
      <c r="AI3" t="s">
        <v>173</v>
      </c>
      <c r="AJ3">
        <v>21</v>
      </c>
      <c r="AK3">
        <v>25</v>
      </c>
      <c r="AL3">
        <v>10</v>
      </c>
      <c r="AM3">
        <v>10</v>
      </c>
      <c r="AN3">
        <v>10</v>
      </c>
      <c r="AO3">
        <v>2</v>
      </c>
      <c r="AP3" t="s">
        <v>146</v>
      </c>
      <c r="AQ3" t="s">
        <v>172</v>
      </c>
      <c r="AR3">
        <v>10</v>
      </c>
      <c r="AS3" t="s">
        <v>147</v>
      </c>
      <c r="AU3">
        <v>12</v>
      </c>
      <c r="AV3" t="s">
        <v>144</v>
      </c>
      <c r="AY3" t="s">
        <v>146</v>
      </c>
      <c r="AZ3">
        <v>4</v>
      </c>
      <c r="BA3" t="s">
        <v>174</v>
      </c>
      <c r="BB3">
        <v>80</v>
      </c>
      <c r="BC3">
        <v>70</v>
      </c>
      <c r="BD3">
        <v>65</v>
      </c>
      <c r="BE3">
        <v>60</v>
      </c>
      <c r="BF3" t="s">
        <v>163</v>
      </c>
      <c r="BG3">
        <v>5</v>
      </c>
      <c r="BH3" t="s">
        <v>164</v>
      </c>
      <c r="BI3" t="s">
        <v>146</v>
      </c>
      <c r="BJ3" t="s">
        <v>165</v>
      </c>
      <c r="BK3" t="s">
        <v>175</v>
      </c>
      <c r="BL3" t="s">
        <v>144</v>
      </c>
      <c r="BS3" t="s">
        <v>148</v>
      </c>
      <c r="BX3">
        <v>70</v>
      </c>
      <c r="BY3">
        <v>85</v>
      </c>
      <c r="BZ3">
        <v>5</v>
      </c>
      <c r="CA3">
        <v>10</v>
      </c>
      <c r="CB3" t="s">
        <v>146</v>
      </c>
      <c r="CD3" t="s">
        <v>146</v>
      </c>
      <c r="CF3" t="s">
        <v>146</v>
      </c>
      <c r="CH3">
        <v>100</v>
      </c>
      <c r="CI3" t="s">
        <v>176</v>
      </c>
      <c r="CJ3" t="s">
        <v>150</v>
      </c>
      <c r="CK3" t="s">
        <v>177</v>
      </c>
      <c r="CL3">
        <v>30</v>
      </c>
      <c r="CM3">
        <v>20</v>
      </c>
      <c r="CN3" t="s">
        <v>144</v>
      </c>
      <c r="CP3" t="s">
        <v>146</v>
      </c>
      <c r="CQ3" t="s">
        <v>178</v>
      </c>
      <c r="CR3" t="s">
        <v>179</v>
      </c>
      <c r="CS3">
        <v>10</v>
      </c>
      <c r="CT3" t="s">
        <v>180</v>
      </c>
      <c r="CU3" t="s">
        <v>146</v>
      </c>
      <c r="CV3" t="s">
        <v>154</v>
      </c>
      <c r="CW3" t="s">
        <v>181</v>
      </c>
      <c r="CX3" t="s">
        <v>146</v>
      </c>
      <c r="CY3" t="s">
        <v>144</v>
      </c>
      <c r="CZ3" t="s">
        <v>146</v>
      </c>
      <c r="DA3" t="s">
        <v>144</v>
      </c>
      <c r="DB3" t="s">
        <v>144</v>
      </c>
      <c r="DD3" t="s">
        <v>146</v>
      </c>
      <c r="DE3" t="s">
        <v>146</v>
      </c>
      <c r="DF3" t="s">
        <v>146</v>
      </c>
      <c r="DG3" t="s">
        <v>146</v>
      </c>
      <c r="DH3" t="s">
        <v>146</v>
      </c>
      <c r="DI3" t="s">
        <v>146</v>
      </c>
      <c r="DJ3" t="s">
        <v>146</v>
      </c>
      <c r="DK3" t="s">
        <v>146</v>
      </c>
      <c r="DL3" t="s">
        <v>146</v>
      </c>
      <c r="DM3" t="s">
        <v>146</v>
      </c>
      <c r="DN3" t="s">
        <v>144</v>
      </c>
      <c r="DP3" t="s">
        <v>146</v>
      </c>
      <c r="DR3" t="s">
        <v>146</v>
      </c>
      <c r="DS3" t="s">
        <v>180</v>
      </c>
      <c r="DT3" t="s">
        <v>182</v>
      </c>
      <c r="DU3" t="s">
        <v>146</v>
      </c>
      <c r="DV3" t="s">
        <v>146</v>
      </c>
      <c r="DW3" t="s">
        <v>146</v>
      </c>
      <c r="DX3" t="s">
        <v>146</v>
      </c>
      <c r="DY3" t="s">
        <v>146</v>
      </c>
      <c r="DZ3" t="s">
        <v>144</v>
      </c>
      <c r="EA3" t="s">
        <v>144</v>
      </c>
      <c r="EB3" t="s">
        <v>144</v>
      </c>
      <c r="EC3" t="s">
        <v>183</v>
      </c>
      <c r="ED3" t="s">
        <v>146</v>
      </c>
      <c r="EE3" t="s">
        <v>144</v>
      </c>
      <c r="EF3" t="s">
        <v>144</v>
      </c>
      <c r="EG3" t="s">
        <v>144</v>
      </c>
      <c r="EH3" t="s">
        <v>146</v>
      </c>
      <c r="EI3" t="s">
        <v>146</v>
      </c>
      <c r="EJ3" t="s">
        <v>144</v>
      </c>
      <c r="EL3">
        <v>15</v>
      </c>
      <c r="EM3" t="s">
        <v>146</v>
      </c>
      <c r="EN3" t="s">
        <v>146</v>
      </c>
      <c r="EO3" t="s">
        <v>144</v>
      </c>
      <c r="EP3" t="s">
        <v>146</v>
      </c>
      <c r="EQ3" s="1">
        <f t="shared" si="0"/>
        <v>70</v>
      </c>
      <c r="ER3" s="1">
        <f t="shared" si="1"/>
        <v>85</v>
      </c>
      <c r="ES3" s="1">
        <f t="shared" si="2"/>
        <v>5</v>
      </c>
      <c r="ET3" s="1">
        <f t="shared" si="3"/>
        <v>10</v>
      </c>
      <c r="EU3" s="1">
        <f t="shared" si="4"/>
        <v>0</v>
      </c>
      <c r="EV3" s="1">
        <f t="shared" si="5"/>
        <v>0</v>
      </c>
      <c r="EW3" s="1">
        <f t="shared" si="6"/>
        <v>0</v>
      </c>
      <c r="EX3" s="1">
        <f t="shared" si="7"/>
        <v>100</v>
      </c>
      <c r="EY3" s="1">
        <f t="shared" si="8"/>
        <v>1</v>
      </c>
      <c r="EZ3" s="1">
        <f t="shared" si="9"/>
        <v>2</v>
      </c>
      <c r="FA3" s="1">
        <f t="shared" si="10"/>
        <v>5</v>
      </c>
      <c r="FB3">
        <f t="shared" si="11"/>
        <v>30</v>
      </c>
      <c r="FC3">
        <f t="shared" si="12"/>
        <v>20</v>
      </c>
      <c r="FD3" s="1">
        <f t="shared" si="13"/>
        <v>3</v>
      </c>
      <c r="FE3" s="1">
        <f t="shared" si="14"/>
        <v>2</v>
      </c>
      <c r="FF3" s="1">
        <f t="shared" si="15"/>
        <v>1</v>
      </c>
      <c r="FG3" s="1">
        <f t="shared" si="16"/>
        <v>2</v>
      </c>
      <c r="FH3">
        <f t="shared" si="17"/>
        <v>10</v>
      </c>
      <c r="FI3" s="1">
        <f t="shared" si="18"/>
        <v>1</v>
      </c>
      <c r="FJ3" s="1">
        <f t="shared" si="19"/>
        <v>3</v>
      </c>
      <c r="FK3" s="1">
        <f t="shared" si="20"/>
        <v>4</v>
      </c>
      <c r="FL3" s="1">
        <f t="shared" si="21"/>
        <v>2</v>
      </c>
      <c r="FM3" s="1">
        <f t="shared" si="22"/>
        <v>1</v>
      </c>
      <c r="FN3" s="1">
        <f t="shared" si="23"/>
        <v>2</v>
      </c>
      <c r="FO3" s="1">
        <f t="shared" si="24"/>
        <v>1</v>
      </c>
      <c r="FP3" s="1">
        <f t="shared" si="25"/>
        <v>1</v>
      </c>
      <c r="FQ3" s="1">
        <f t="shared" si="26"/>
        <v>2</v>
      </c>
      <c r="FR3" s="1">
        <f t="shared" si="27"/>
        <v>0</v>
      </c>
      <c r="FS3">
        <f t="shared" si="28"/>
        <v>1</v>
      </c>
      <c r="FT3" s="1">
        <f t="shared" si="29"/>
        <v>2</v>
      </c>
      <c r="FU3" s="1">
        <f t="shared" si="30"/>
        <v>2</v>
      </c>
      <c r="FV3" s="1">
        <f t="shared" si="31"/>
        <v>2</v>
      </c>
      <c r="FW3" s="1">
        <f t="shared" si="32"/>
        <v>2</v>
      </c>
      <c r="FX3" s="1">
        <f t="shared" si="33"/>
        <v>2</v>
      </c>
      <c r="FY3" s="1">
        <f t="shared" si="34"/>
        <v>2</v>
      </c>
      <c r="FZ3" s="1">
        <f t="shared" si="35"/>
        <v>1</v>
      </c>
      <c r="GA3" s="1">
        <f t="shared" si="36"/>
        <v>1</v>
      </c>
      <c r="GB3" s="1">
        <f t="shared" si="37"/>
        <v>2</v>
      </c>
      <c r="GC3" s="1">
        <f t="shared" si="38"/>
        <v>2</v>
      </c>
      <c r="GD3" s="1">
        <f t="shared" si="39"/>
        <v>1</v>
      </c>
      <c r="GE3" s="1">
        <f t="shared" si="40"/>
        <v>1</v>
      </c>
      <c r="GF3" s="1">
        <f t="shared" si="41"/>
        <v>1</v>
      </c>
      <c r="GG3" s="1">
        <f t="shared" si="42"/>
        <v>1</v>
      </c>
      <c r="GH3" s="1">
        <f t="shared" si="43"/>
        <v>2</v>
      </c>
      <c r="GI3" s="1">
        <f t="shared" si="44"/>
        <v>2</v>
      </c>
      <c r="GJ3">
        <f t="shared" si="45"/>
        <v>15</v>
      </c>
      <c r="GK3" s="1">
        <f t="shared" si="46"/>
        <v>3</v>
      </c>
      <c r="GL3" s="1">
        <f t="shared" si="47"/>
        <v>2</v>
      </c>
      <c r="GM3" s="1">
        <f t="shared" si="48"/>
        <v>1</v>
      </c>
      <c r="GN3" s="1">
        <f t="shared" si="49"/>
        <v>2</v>
      </c>
      <c r="GO3">
        <f t="shared" si="50"/>
        <v>413</v>
      </c>
    </row>
    <row r="4" spans="1:198" x14ac:dyDescent="0.3">
      <c r="A4" t="s">
        <v>244</v>
      </c>
      <c r="B4">
        <v>22</v>
      </c>
      <c r="C4" t="s">
        <v>156</v>
      </c>
      <c r="D4" t="s">
        <v>157</v>
      </c>
      <c r="F4" t="s">
        <v>142</v>
      </c>
      <c r="G4" t="s">
        <v>143</v>
      </c>
      <c r="H4" t="s">
        <v>172</v>
      </c>
      <c r="I4" t="s">
        <v>158</v>
      </c>
      <c r="K4" t="s">
        <v>144</v>
      </c>
      <c r="L4" t="s">
        <v>144</v>
      </c>
      <c r="M4" t="s">
        <v>144</v>
      </c>
      <c r="N4" t="s">
        <v>144</v>
      </c>
      <c r="O4" t="s">
        <v>145</v>
      </c>
      <c r="P4" t="s">
        <v>146</v>
      </c>
      <c r="Q4" t="s">
        <v>144</v>
      </c>
      <c r="R4" t="s">
        <v>144</v>
      </c>
      <c r="S4" t="s">
        <v>144</v>
      </c>
      <c r="T4" t="s">
        <v>144</v>
      </c>
      <c r="U4">
        <v>12</v>
      </c>
      <c r="V4" t="s">
        <v>160</v>
      </c>
      <c r="W4" t="s">
        <v>184</v>
      </c>
      <c r="X4">
        <v>10</v>
      </c>
      <c r="Y4" t="s">
        <v>144</v>
      </c>
      <c r="AB4" t="s">
        <v>144</v>
      </c>
      <c r="AE4" t="s">
        <v>144</v>
      </c>
      <c r="AF4" t="s">
        <v>144</v>
      </c>
      <c r="AG4" t="s">
        <v>144</v>
      </c>
      <c r="AH4" t="s">
        <v>146</v>
      </c>
      <c r="AI4" t="s">
        <v>173</v>
      </c>
      <c r="AJ4">
        <v>20</v>
      </c>
      <c r="AK4">
        <v>35</v>
      </c>
      <c r="AL4">
        <v>5</v>
      </c>
      <c r="AM4">
        <v>10</v>
      </c>
      <c r="AN4">
        <v>25</v>
      </c>
      <c r="AO4">
        <v>35</v>
      </c>
      <c r="AP4" t="s">
        <v>146</v>
      </c>
      <c r="AQ4" t="s">
        <v>172</v>
      </c>
      <c r="AR4">
        <v>9</v>
      </c>
      <c r="AS4" t="s">
        <v>147</v>
      </c>
      <c r="AU4">
        <v>13</v>
      </c>
      <c r="AV4" t="s">
        <v>144</v>
      </c>
      <c r="AY4" t="s">
        <v>144</v>
      </c>
      <c r="BB4">
        <v>85</v>
      </c>
      <c r="BC4">
        <v>80</v>
      </c>
      <c r="BD4">
        <v>60</v>
      </c>
      <c r="BE4">
        <v>50</v>
      </c>
      <c r="BF4" t="s">
        <v>163</v>
      </c>
      <c r="BG4">
        <v>4</v>
      </c>
      <c r="BH4" t="s">
        <v>185</v>
      </c>
      <c r="BI4" t="s">
        <v>146</v>
      </c>
      <c r="BJ4" t="s">
        <v>186</v>
      </c>
      <c r="BK4" t="s">
        <v>187</v>
      </c>
      <c r="BL4" t="s">
        <v>144</v>
      </c>
      <c r="BS4" t="s">
        <v>148</v>
      </c>
      <c r="BX4">
        <v>80</v>
      </c>
      <c r="BY4">
        <v>80</v>
      </c>
      <c r="BZ4">
        <v>2</v>
      </c>
      <c r="CA4">
        <v>6</v>
      </c>
      <c r="CB4" t="s">
        <v>144</v>
      </c>
      <c r="CC4">
        <v>50</v>
      </c>
      <c r="CD4" t="s">
        <v>146</v>
      </c>
      <c r="CF4" t="s">
        <v>146</v>
      </c>
      <c r="CH4">
        <v>25</v>
      </c>
      <c r="CI4" t="s">
        <v>149</v>
      </c>
      <c r="CJ4" t="s">
        <v>180</v>
      </c>
      <c r="CK4" t="s">
        <v>188</v>
      </c>
      <c r="CL4">
        <v>60</v>
      </c>
      <c r="CM4">
        <v>10</v>
      </c>
      <c r="CN4" t="s">
        <v>146</v>
      </c>
      <c r="CO4" t="s">
        <v>189</v>
      </c>
      <c r="CP4" t="s">
        <v>146</v>
      </c>
      <c r="CQ4" t="s">
        <v>167</v>
      </c>
      <c r="CR4" t="s">
        <v>179</v>
      </c>
      <c r="CS4">
        <v>10</v>
      </c>
      <c r="CT4" t="s">
        <v>150</v>
      </c>
      <c r="CU4" t="s">
        <v>146</v>
      </c>
      <c r="CV4" t="s">
        <v>154</v>
      </c>
      <c r="CW4" t="s">
        <v>181</v>
      </c>
      <c r="CX4" t="s">
        <v>146</v>
      </c>
      <c r="CY4" t="s">
        <v>144</v>
      </c>
      <c r="CZ4" t="s">
        <v>144</v>
      </c>
      <c r="DA4" t="s">
        <v>144</v>
      </c>
      <c r="DB4" t="s">
        <v>146</v>
      </c>
      <c r="DD4" t="s">
        <v>146</v>
      </c>
      <c r="DE4" t="s">
        <v>146</v>
      </c>
      <c r="DF4" t="s">
        <v>146</v>
      </c>
      <c r="DG4" t="s">
        <v>146</v>
      </c>
      <c r="DH4" t="s">
        <v>146</v>
      </c>
      <c r="DI4" t="s">
        <v>146</v>
      </c>
      <c r="DJ4" t="s">
        <v>146</v>
      </c>
      <c r="DK4" t="s">
        <v>146</v>
      </c>
      <c r="DL4" t="s">
        <v>146</v>
      </c>
      <c r="DM4" t="s">
        <v>146</v>
      </c>
      <c r="DN4" t="s">
        <v>146</v>
      </c>
      <c r="DP4" t="s">
        <v>144</v>
      </c>
      <c r="DQ4">
        <v>75</v>
      </c>
      <c r="DR4" t="s">
        <v>146</v>
      </c>
      <c r="DS4" t="s">
        <v>155</v>
      </c>
      <c r="DT4" t="s">
        <v>182</v>
      </c>
      <c r="DU4" t="s">
        <v>144</v>
      </c>
      <c r="DV4" t="s">
        <v>146</v>
      </c>
      <c r="DW4" t="s">
        <v>146</v>
      </c>
      <c r="DX4" t="s">
        <v>146</v>
      </c>
      <c r="DY4" t="s">
        <v>146</v>
      </c>
      <c r="DZ4" t="s">
        <v>144</v>
      </c>
      <c r="EA4" t="s">
        <v>144</v>
      </c>
      <c r="EB4" t="s">
        <v>144</v>
      </c>
      <c r="EC4" t="s">
        <v>183</v>
      </c>
      <c r="ED4" t="s">
        <v>146</v>
      </c>
      <c r="EE4" t="s">
        <v>144</v>
      </c>
      <c r="EF4" t="s">
        <v>144</v>
      </c>
      <c r="EG4" t="s">
        <v>146</v>
      </c>
      <c r="EH4" t="s">
        <v>144</v>
      </c>
      <c r="EI4" t="s">
        <v>146</v>
      </c>
      <c r="EJ4" t="s">
        <v>144</v>
      </c>
      <c r="EL4">
        <v>10</v>
      </c>
      <c r="EM4" t="s">
        <v>146</v>
      </c>
      <c r="EN4" t="s">
        <v>146</v>
      </c>
      <c r="EO4" t="s">
        <v>146</v>
      </c>
      <c r="EP4" t="s">
        <v>146</v>
      </c>
      <c r="EQ4" s="1">
        <f t="shared" si="0"/>
        <v>80</v>
      </c>
      <c r="ER4" s="1">
        <f t="shared" si="1"/>
        <v>80</v>
      </c>
      <c r="ES4" s="1">
        <f t="shared" si="2"/>
        <v>2</v>
      </c>
      <c r="ET4" s="1">
        <f t="shared" si="3"/>
        <v>6</v>
      </c>
      <c r="EU4" s="1">
        <f t="shared" si="4"/>
        <v>50</v>
      </c>
      <c r="EV4" s="1">
        <f t="shared" si="5"/>
        <v>0</v>
      </c>
      <c r="EW4" s="1">
        <f t="shared" si="6"/>
        <v>0</v>
      </c>
      <c r="EX4" s="1">
        <f t="shared" si="7"/>
        <v>25</v>
      </c>
      <c r="EY4" s="1">
        <f t="shared" si="8"/>
        <v>4</v>
      </c>
      <c r="EZ4" s="1">
        <f t="shared" si="9"/>
        <v>1</v>
      </c>
      <c r="FA4" s="1">
        <f t="shared" si="10"/>
        <v>3</v>
      </c>
      <c r="FB4">
        <f t="shared" si="11"/>
        <v>60</v>
      </c>
      <c r="FC4">
        <f t="shared" si="12"/>
        <v>10</v>
      </c>
      <c r="FD4" s="1">
        <f t="shared" si="13"/>
        <v>2</v>
      </c>
      <c r="FE4" s="1">
        <f t="shared" si="14"/>
        <v>2</v>
      </c>
      <c r="FF4" s="1">
        <f t="shared" si="15"/>
        <v>5</v>
      </c>
      <c r="FG4" s="1">
        <f t="shared" si="16"/>
        <v>2</v>
      </c>
      <c r="FH4">
        <f t="shared" si="17"/>
        <v>10</v>
      </c>
      <c r="FI4" s="1">
        <f t="shared" si="18"/>
        <v>4</v>
      </c>
      <c r="FJ4" s="1">
        <f t="shared" si="19"/>
        <v>3</v>
      </c>
      <c r="FK4" s="1">
        <f t="shared" si="20"/>
        <v>4</v>
      </c>
      <c r="FL4" s="1">
        <f t="shared" si="21"/>
        <v>2</v>
      </c>
      <c r="FM4" s="1">
        <f t="shared" si="22"/>
        <v>1</v>
      </c>
      <c r="FN4" s="1">
        <f t="shared" si="23"/>
        <v>1</v>
      </c>
      <c r="FO4" s="1">
        <f t="shared" si="24"/>
        <v>1</v>
      </c>
      <c r="FP4" s="1">
        <f t="shared" si="25"/>
        <v>2</v>
      </c>
      <c r="FQ4" s="1">
        <f t="shared" si="26"/>
        <v>2</v>
      </c>
      <c r="FR4" s="1">
        <f t="shared" si="27"/>
        <v>75</v>
      </c>
      <c r="FS4">
        <f t="shared" si="28"/>
        <v>3</v>
      </c>
      <c r="FT4" s="1">
        <f t="shared" si="29"/>
        <v>2</v>
      </c>
      <c r="FU4" s="1">
        <f t="shared" si="30"/>
        <v>1</v>
      </c>
      <c r="FV4" s="1">
        <f t="shared" si="31"/>
        <v>2</v>
      </c>
      <c r="FW4" s="1">
        <f t="shared" si="32"/>
        <v>2</v>
      </c>
      <c r="FX4" s="1">
        <f t="shared" si="33"/>
        <v>2</v>
      </c>
      <c r="FY4" s="1">
        <f t="shared" si="34"/>
        <v>2</v>
      </c>
      <c r="FZ4" s="1">
        <f t="shared" si="35"/>
        <v>1</v>
      </c>
      <c r="GA4" s="1">
        <f t="shared" si="36"/>
        <v>1</v>
      </c>
      <c r="GB4" s="1">
        <f t="shared" si="37"/>
        <v>2</v>
      </c>
      <c r="GC4" s="1">
        <f t="shared" si="38"/>
        <v>2</v>
      </c>
      <c r="GD4" s="1">
        <f t="shared" si="39"/>
        <v>1</v>
      </c>
      <c r="GE4" s="1">
        <f t="shared" si="40"/>
        <v>1</v>
      </c>
      <c r="GF4" s="1">
        <f t="shared" si="41"/>
        <v>2</v>
      </c>
      <c r="GG4" s="1">
        <f t="shared" si="42"/>
        <v>2</v>
      </c>
      <c r="GH4" s="1">
        <f t="shared" si="43"/>
        <v>2</v>
      </c>
      <c r="GI4" s="1">
        <f t="shared" si="44"/>
        <v>2</v>
      </c>
      <c r="GJ4">
        <f t="shared" si="45"/>
        <v>10</v>
      </c>
      <c r="GK4" s="1">
        <f t="shared" si="46"/>
        <v>3</v>
      </c>
      <c r="GL4" s="1">
        <f t="shared" si="47"/>
        <v>2</v>
      </c>
      <c r="GM4" s="1">
        <f t="shared" si="48"/>
        <v>2</v>
      </c>
      <c r="GN4" s="1">
        <f t="shared" si="49"/>
        <v>2</v>
      </c>
      <c r="GO4">
        <f t="shared" si="50"/>
        <v>486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Schaeffer</dc:creator>
  <cp:lastModifiedBy>Bram Vanroy</cp:lastModifiedBy>
  <dcterms:created xsi:type="dcterms:W3CDTF">2022-01-11T12:01:31Z</dcterms:created>
  <dcterms:modified xsi:type="dcterms:W3CDTF">2022-04-28T13:47:59Z</dcterms:modified>
</cp:coreProperties>
</file>