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Лист1" sheetId="1" r:id="rId1"/>
    <sheet name="Скріни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8" i="2" l="1"/>
  <c r="B5" i="1"/>
  <c r="B15" i="1" s="1"/>
  <c r="B16" i="1"/>
  <c r="B11" i="1"/>
  <c r="B19" i="1" s="1"/>
  <c r="B12" i="1" l="1"/>
  <c r="F19" i="1" s="1"/>
  <c r="E19" i="1" l="1"/>
</calcChain>
</file>

<file path=xl/comments1.xml><?xml version="1.0" encoding="utf-8"?>
<comments xmlns="http://schemas.openxmlformats.org/spreadsheetml/2006/main">
  <authors>
    <author>Bramory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comments2.xml><?xml version="1.0" encoding="utf-8"?>
<comments xmlns="http://schemas.openxmlformats.org/spreadsheetml/2006/main">
  <authors>
    <author>Bramory</author>
  </authors>
  <commentLis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sharedStrings.xml><?xml version="1.0" encoding="utf-8"?>
<sst xmlns="http://schemas.openxmlformats.org/spreadsheetml/2006/main" count="54" uniqueCount="43">
  <si>
    <t>Iзаряду</t>
  </si>
  <si>
    <t>Om</t>
  </si>
  <si>
    <t>Uживл</t>
  </si>
  <si>
    <t>V</t>
  </si>
  <si>
    <t>Uбе</t>
  </si>
  <si>
    <t>Ah</t>
  </si>
  <si>
    <t>A</t>
  </si>
  <si>
    <t>W</t>
  </si>
  <si>
    <t>Rк</t>
  </si>
  <si>
    <t>Rб</t>
  </si>
  <si>
    <t>(залежить від Uбе)</t>
  </si>
  <si>
    <t>(залежить від Iзаряду)</t>
  </si>
  <si>
    <t>Uбе(нас)</t>
  </si>
  <si>
    <t>Uке</t>
  </si>
  <si>
    <t>(даташит або експериментально знайти Uбе, коли Uке спадає до 0,3V)</t>
  </si>
  <si>
    <t>Iб(нас)</t>
  </si>
  <si>
    <t>А</t>
  </si>
  <si>
    <t>Pk</t>
  </si>
  <si>
    <t>I*U</t>
  </si>
  <si>
    <t>U^2/ Rk</t>
  </si>
  <si>
    <t>I^2 * Rk</t>
  </si>
  <si>
    <t>задаємо</t>
  </si>
  <si>
    <t>отримуємо</t>
  </si>
  <si>
    <t>(при більшій Uбе(нас)  тримається (напевно) )</t>
  </si>
  <si>
    <t>(В даташиті для Uке = 0.3 V зі статичної х-ки (або 0 V, відмінності будуть незначні) або дослідити експериментально)</t>
  </si>
  <si>
    <t>(згідно даташиту аккума для ресурса роботи)</t>
  </si>
  <si>
    <t>(даташит  аккума)</t>
  </si>
  <si>
    <t>Эмність</t>
  </si>
  <si>
    <t>даташит</t>
  </si>
  <si>
    <t>???</t>
  </si>
  <si>
    <t>(перехід в режим насичення) ????</t>
  </si>
  <si>
    <t>BD139</t>
  </si>
  <si>
    <t>Vceo</t>
  </si>
  <si>
    <t>Vebo</t>
  </si>
  <si>
    <t>Ic</t>
  </si>
  <si>
    <t>Vce(sat)</t>
  </si>
  <si>
    <t>Vbe</t>
  </si>
  <si>
    <t>hFE</t>
  </si>
  <si>
    <t>коеф підсилення Бета, для активного режиму</t>
  </si>
  <si>
    <t>-</t>
  </si>
  <si>
    <t>param</t>
  </si>
  <si>
    <t>CI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</si>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</sst>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4635099</xdr:colOff>
      <xdr:row>14</xdr:row>
      <xdr:rowOff>170436</xdr:rowOff>
    </xdr:from>
    <xdr:to>
      <xdr:col>13</xdr:col>
      <xdr:colOff>341282</xdr:colOff>
      <xdr:row>42</xdr:row>
      <xdr:rowOff>122151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1599" y="2646936"/>
          <a:ext cx="6115648" cy="5285715"/>
        </a:xfrm>
        <a:prstGeom prst="rect">
          <a:avLst/>
        </a:prstGeom>
      </xdr:spPr>
    </xdr:pic>
    <xdr:clientData/>
  </xdr:twoCellAnchor>
  <xdr:twoCellAnchor editAs="oneCell">
    <xdr:from>
      <xdr:col>7</xdr:col>
      <xdr:colOff>5309960</xdr:colOff>
      <xdr:row>0</xdr:row>
      <xdr:rowOff>53975</xdr:rowOff>
    </xdr:from>
    <xdr:to>
      <xdr:col>13</xdr:col>
      <xdr:colOff>168524</xdr:colOff>
      <xdr:row>16</xdr:row>
      <xdr:rowOff>53594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6460" y="53975"/>
          <a:ext cx="5268029" cy="3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585909</xdr:colOff>
      <xdr:row>34</xdr:row>
      <xdr:rowOff>54428</xdr:rowOff>
    </xdr:from>
    <xdr:to>
      <xdr:col>7</xdr:col>
      <xdr:colOff>5170455</xdr:colOff>
      <xdr:row>38</xdr:row>
      <xdr:rowOff>131004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42766" y="6340928"/>
          <a:ext cx="7727796" cy="838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13</xdr:col>
      <xdr:colOff>352009</xdr:colOff>
      <xdr:row>15</xdr:row>
      <xdr:rowOff>40822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0"/>
          <a:ext cx="6362284" cy="2898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7"/>
  <sheetViews>
    <sheetView tabSelected="1" zoomScale="70" zoomScaleNormal="70" workbookViewId="0">
      <selection activeCell="H14" sqref="H14"/>
    </sheetView>
  </sheetViews>
  <sheetFormatPr defaultRowHeight="15" x14ac:dyDescent="0.25"/>
  <cols>
    <col min="1" max="1" width="11.28515625" style="2" bestFit="1" customWidth="1"/>
    <col min="2" max="2" width="9.5703125" style="2" bestFit="1" customWidth="1"/>
    <col min="3" max="3" width="4.42578125" style="2" bestFit="1" customWidth="1"/>
    <col min="4" max="4" width="6.7109375" style="2" bestFit="1" customWidth="1"/>
    <col min="5" max="5" width="8.28515625" style="2" bestFit="1" customWidth="1"/>
    <col min="6" max="6" width="44.140625" style="2" bestFit="1" customWidth="1"/>
    <col min="7" max="7" width="3.140625" style="2" bestFit="1" customWidth="1"/>
    <col min="8" max="8" width="110.28515625" style="5" bestFit="1" customWidth="1"/>
    <col min="9" max="16384" width="9.140625" style="2"/>
  </cols>
  <sheetData>
    <row r="2" spans="1:8" x14ac:dyDescent="0.25">
      <c r="A2" s="3" t="s">
        <v>40</v>
      </c>
      <c r="B2" s="3" t="s">
        <v>42</v>
      </c>
      <c r="C2" s="3" t="s">
        <v>41</v>
      </c>
      <c r="D2" s="3" t="s">
        <v>31</v>
      </c>
      <c r="E2" s="3" t="s">
        <v>40</v>
      </c>
    </row>
    <row r="3" spans="1:8" x14ac:dyDescent="0.25">
      <c r="A3" s="1" t="s">
        <v>2</v>
      </c>
      <c r="B3" s="6">
        <v>12</v>
      </c>
      <c r="C3" s="1" t="s">
        <v>3</v>
      </c>
      <c r="D3" s="6">
        <v>80</v>
      </c>
      <c r="E3" s="1" t="s">
        <v>32</v>
      </c>
      <c r="F3" s="5"/>
    </row>
    <row r="4" spans="1:8" x14ac:dyDescent="0.25">
      <c r="A4" s="1" t="s">
        <v>4</v>
      </c>
      <c r="B4" s="6">
        <v>5</v>
      </c>
      <c r="C4" s="1" t="s">
        <v>3</v>
      </c>
      <c r="D4" s="6">
        <v>5</v>
      </c>
      <c r="E4" s="1" t="s">
        <v>33</v>
      </c>
      <c r="F4" s="5"/>
      <c r="H4" s="5" t="s">
        <v>14</v>
      </c>
    </row>
    <row r="5" spans="1:8" x14ac:dyDescent="0.25">
      <c r="A5" s="8" t="s">
        <v>15</v>
      </c>
      <c r="B5" s="3">
        <f>13.652*10^-3</f>
        <v>1.3651999999999999E-2</v>
      </c>
      <c r="C5" s="3" t="s">
        <v>16</v>
      </c>
      <c r="D5" s="3"/>
      <c r="E5" s="3" t="s">
        <v>16</v>
      </c>
      <c r="F5" s="5"/>
      <c r="H5" s="5" t="s">
        <v>24</v>
      </c>
    </row>
    <row r="6" spans="1:8" x14ac:dyDescent="0.25">
      <c r="A6" s="8" t="s">
        <v>12</v>
      </c>
      <c r="B6" s="3">
        <v>0.72</v>
      </c>
      <c r="C6" s="3" t="s">
        <v>3</v>
      </c>
      <c r="D6" s="3">
        <v>0.5</v>
      </c>
      <c r="E6" s="3" t="s">
        <v>36</v>
      </c>
      <c r="F6" s="5" t="s">
        <v>30</v>
      </c>
    </row>
    <row r="7" spans="1:8" x14ac:dyDescent="0.25">
      <c r="A7" s="3" t="s">
        <v>13</v>
      </c>
      <c r="B7" s="7">
        <v>0.3</v>
      </c>
      <c r="C7" s="3" t="s">
        <v>3</v>
      </c>
      <c r="D7" s="3">
        <v>0.5</v>
      </c>
      <c r="E7" s="3" t="s">
        <v>35</v>
      </c>
      <c r="F7" s="5" t="s">
        <v>23</v>
      </c>
      <c r="H7" s="14"/>
    </row>
    <row r="8" spans="1:8" x14ac:dyDescent="0.25">
      <c r="A8" s="10"/>
      <c r="B8" s="11"/>
      <c r="C8" s="10">
        <v>25</v>
      </c>
      <c r="D8" s="10">
        <v>250</v>
      </c>
      <c r="E8" s="10" t="s">
        <v>37</v>
      </c>
      <c r="F8" s="5" t="s">
        <v>38</v>
      </c>
    </row>
    <row r="9" spans="1:8" x14ac:dyDescent="0.25">
      <c r="F9" s="5"/>
    </row>
    <row r="10" spans="1:8" x14ac:dyDescent="0.25">
      <c r="A10" s="12" t="s">
        <v>27</v>
      </c>
      <c r="B10" s="9">
        <v>2.5</v>
      </c>
      <c r="C10" s="1" t="s">
        <v>5</v>
      </c>
      <c r="D10" s="9" t="s">
        <v>39</v>
      </c>
      <c r="E10" s="1" t="s">
        <v>5</v>
      </c>
      <c r="F10" s="5" t="s">
        <v>26</v>
      </c>
    </row>
    <row r="11" spans="1:8" x14ac:dyDescent="0.25">
      <c r="A11" s="3" t="s">
        <v>0</v>
      </c>
      <c r="B11" s="7">
        <f>B10/2</f>
        <v>1.25</v>
      </c>
      <c r="C11" s="3" t="s">
        <v>6</v>
      </c>
      <c r="D11" s="7">
        <v>1.5</v>
      </c>
      <c r="E11" s="7" t="s">
        <v>34</v>
      </c>
      <c r="F11" s="5" t="s">
        <v>25</v>
      </c>
    </row>
    <row r="12" spans="1:8" x14ac:dyDescent="0.25">
      <c r="A12" s="4" t="s">
        <v>8</v>
      </c>
      <c r="B12" s="4">
        <f>(B3-B7)/B11</f>
        <v>9.36</v>
      </c>
      <c r="C12" s="4" t="s">
        <v>1</v>
      </c>
      <c r="D12" s="4"/>
      <c r="E12" s="4" t="s">
        <v>1</v>
      </c>
      <c r="F12" s="5" t="s">
        <v>11</v>
      </c>
    </row>
    <row r="13" spans="1:8" x14ac:dyDescent="0.25">
      <c r="F13" s="5"/>
    </row>
    <row r="14" spans="1:8" x14ac:dyDescent="0.25">
      <c r="F14" s="5"/>
    </row>
    <row r="15" spans="1:8" x14ac:dyDescent="0.25">
      <c r="A15" s="4" t="s">
        <v>9</v>
      </c>
      <c r="B15" s="13">
        <f>(B4-B6)/B5</f>
        <v>313.50717843539411</v>
      </c>
      <c r="C15" s="4" t="s">
        <v>1</v>
      </c>
      <c r="D15" s="4"/>
      <c r="E15" s="4" t="s">
        <v>1</v>
      </c>
      <c r="F15" s="5" t="s">
        <v>10</v>
      </c>
    </row>
    <row r="16" spans="1:8" x14ac:dyDescent="0.25">
      <c r="A16" s="10" t="s">
        <v>15</v>
      </c>
      <c r="B16" s="2">
        <f>(B4-B6)*1000</f>
        <v>4280</v>
      </c>
      <c r="E16" s="2" t="s">
        <v>29</v>
      </c>
      <c r="F16" s="5"/>
    </row>
    <row r="18" spans="1:7" x14ac:dyDescent="0.25">
      <c r="A18" s="3"/>
      <c r="B18" s="3" t="s">
        <v>18</v>
      </c>
      <c r="C18" s="3"/>
      <c r="D18" s="3"/>
      <c r="E18" s="3" t="s">
        <v>20</v>
      </c>
      <c r="F18" s="3" t="s">
        <v>19</v>
      </c>
      <c r="G18" s="3"/>
    </row>
    <row r="19" spans="1:7" x14ac:dyDescent="0.25">
      <c r="A19" s="3" t="s">
        <v>17</v>
      </c>
      <c r="B19" s="3">
        <f>B11*(B3-B7)</f>
        <v>14.625</v>
      </c>
      <c r="C19" s="3"/>
      <c r="D19" s="3"/>
      <c r="E19" s="3">
        <f>B11*B11*B12</f>
        <v>14.625</v>
      </c>
      <c r="F19" s="3">
        <f>((B3-B7)^2) / B12</f>
        <v>14.625</v>
      </c>
      <c r="G19" s="3" t="s">
        <v>7</v>
      </c>
    </row>
    <row r="25" spans="1:7" x14ac:dyDescent="0.25">
      <c r="A25" s="1" t="s">
        <v>21</v>
      </c>
    </row>
    <row r="26" spans="1:7" x14ac:dyDescent="0.25">
      <c r="A26" s="8" t="s">
        <v>28</v>
      </c>
    </row>
    <row r="27" spans="1:7" x14ac:dyDescent="0.25">
      <c r="A27" s="4" t="s">
        <v>22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C8"/>
  <sheetViews>
    <sheetView workbookViewId="0">
      <selection activeCell="B24" sqref="B24"/>
    </sheetView>
  </sheetViews>
  <sheetFormatPr defaultRowHeight="15" x14ac:dyDescent="0.25"/>
  <sheetData>
    <row r="8" spans="2:3" x14ac:dyDescent="0.25">
      <c r="B8" s="8" t="s">
        <v>15</v>
      </c>
      <c r="C8" s="3">
        <f>13.652*10^-3</f>
        <v>1.3651999999999999E-2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Скріни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2018-05-05T22:10:53Z</dcterms:created>
  <dcterms:modified xsi:type="dcterms:W3CDTF">2018-05-06T06:13:11Z</dcterms:modified>
</cp:coreProperties>
</file>