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4" sheetId="5" r:id="rId1"/>
  </sheets>
  <calcPr calcId="144525"/>
</workbook>
</file>

<file path=xl/calcChain.xml><?xml version="1.0" encoding="utf-8"?>
<calcChain xmlns="http://schemas.openxmlformats.org/spreadsheetml/2006/main">
  <c r="S9" i="5" l="1"/>
  <c r="S11" i="5"/>
  <c r="S12" i="5"/>
  <c r="S8" i="5"/>
  <c r="Q12" i="5"/>
  <c r="P12" i="5"/>
  <c r="R12" i="5" s="1"/>
  <c r="O12" i="5" s="1"/>
  <c r="N12" i="5"/>
  <c r="H12" i="5"/>
  <c r="G12" i="5"/>
  <c r="I12" i="5" s="1"/>
  <c r="F12" i="5" s="1"/>
  <c r="E12" i="5"/>
  <c r="Q11" i="5"/>
  <c r="P11" i="5"/>
  <c r="N11" i="5"/>
  <c r="H11" i="5"/>
  <c r="G11" i="5"/>
  <c r="E11" i="5"/>
  <c r="Q9" i="5"/>
  <c r="P9" i="5"/>
  <c r="N9" i="5"/>
  <c r="H9" i="5"/>
  <c r="G9" i="5"/>
  <c r="I9" i="5" s="1"/>
  <c r="F9" i="5" s="1"/>
  <c r="E9" i="5"/>
  <c r="Q8" i="5"/>
  <c r="P8" i="5"/>
  <c r="N8" i="5"/>
  <c r="H8" i="5"/>
  <c r="G8" i="5"/>
  <c r="E8" i="5"/>
  <c r="C2" i="5"/>
  <c r="J12" i="5" l="1"/>
  <c r="J11" i="5"/>
  <c r="J9" i="5"/>
  <c r="J8" i="5"/>
  <c r="R11" i="5"/>
  <c r="O11" i="5" s="1"/>
  <c r="R9" i="5"/>
  <c r="O9" i="5" s="1"/>
  <c r="R8" i="5"/>
  <c r="O8" i="5" s="1"/>
  <c r="I11" i="5"/>
  <c r="F11" i="5" s="1"/>
  <c r="I8" i="5"/>
  <c r="F8" i="5" s="1"/>
</calcChain>
</file>

<file path=xl/sharedStrings.xml><?xml version="1.0" encoding="utf-8"?>
<sst xmlns="http://schemas.openxmlformats.org/spreadsheetml/2006/main" count="33" uniqueCount="26">
  <si>
    <t>V</t>
  </si>
  <si>
    <t>f, Hz</t>
  </si>
  <si>
    <t>C, F</t>
  </si>
  <si>
    <t>R, Om</t>
  </si>
  <si>
    <t>Ucc, V</t>
  </si>
  <si>
    <t>1 напівперіодний</t>
  </si>
  <si>
    <t>2 напівперіодний</t>
  </si>
  <si>
    <t>du, V</t>
  </si>
  <si>
    <t>3 Подвоювач</t>
  </si>
  <si>
    <t>4 Обмежувач</t>
  </si>
  <si>
    <t>1kHz, 5 V</t>
  </si>
  <si>
    <t>Spice</t>
  </si>
  <si>
    <t>Ampl</t>
  </si>
  <si>
    <t>середній струм, A</t>
  </si>
  <si>
    <t>sin</t>
  </si>
  <si>
    <t>50Hz, 900 Om</t>
  </si>
  <si>
    <t>WaveForm</t>
  </si>
  <si>
    <t>0,3 V</t>
  </si>
  <si>
    <t>1,5 V</t>
  </si>
  <si>
    <t>ошибка, %</t>
  </si>
  <si>
    <t>ампл</t>
  </si>
  <si>
    <t>сравнение</t>
  </si>
  <si>
    <t xml:space="preserve">формулы </t>
  </si>
  <si>
    <t>и Спайса</t>
  </si>
  <si>
    <t>использованные</t>
  </si>
  <si>
    <t>компоненты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</si>
</sst>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 applyFill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" fontId="0" fillId="0" borderId="6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4" fontId="0" fillId="0" borderId="4" xfId="0" applyNumberFormat="1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4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0" borderId="5" xfId="0" applyNumberFormat="1" applyFill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0" fontId="0" fillId="0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E7" sqref="E7"/>
    </sheetView>
  </sheetViews>
  <sheetFormatPr defaultRowHeight="15" x14ac:dyDescent="0.25"/>
  <cols>
    <col min="1" max="1" width="17.28515625" style="1" bestFit="1" customWidth="1"/>
    <col min="2" max="2" width="10" style="1" bestFit="1" customWidth="1"/>
    <col min="3" max="3" width="8.140625" style="1" bestFit="1" customWidth="1"/>
    <col min="4" max="4" width="10" style="1" bestFit="1" customWidth="1"/>
    <col min="5" max="5" width="6.7109375" style="1" bestFit="1" customWidth="1"/>
    <col min="6" max="6" width="8.28515625" style="1" customWidth="1"/>
    <col min="7" max="7" width="0.140625" style="1" hidden="1" customWidth="1"/>
    <col min="8" max="8" width="3.42578125" style="1" hidden="1" customWidth="1"/>
    <col min="9" max="9" width="18.7109375" style="1" customWidth="1"/>
    <col min="10" max="10" width="12.140625" style="1" bestFit="1" customWidth="1"/>
    <col min="11" max="11" width="10" style="1" bestFit="1" customWidth="1"/>
    <col min="12" max="13" width="5.7109375" style="1" bestFit="1" customWidth="1"/>
    <col min="14" max="15" width="9.28515625" style="1" bestFit="1" customWidth="1"/>
    <col min="16" max="17" width="3" style="1" customWidth="1"/>
    <col min="18" max="18" width="14.140625" style="1" customWidth="1"/>
    <col min="19" max="19" width="9.28515625" style="1" bestFit="1" customWidth="1"/>
    <col min="20" max="16384" width="9.140625" style="1"/>
  </cols>
  <sheetData>
    <row r="1" spans="1:20" x14ac:dyDescent="0.25">
      <c r="A1" s="1" t="s">
        <v>24</v>
      </c>
      <c r="B1" s="2" t="s">
        <v>3</v>
      </c>
      <c r="C1" s="2">
        <v>9800</v>
      </c>
      <c r="D1" s="2">
        <v>170000</v>
      </c>
      <c r="E1" s="2">
        <v>900</v>
      </c>
    </row>
    <row r="2" spans="1:20" x14ac:dyDescent="0.25">
      <c r="A2" s="1" t="s">
        <v>25</v>
      </c>
      <c r="B2" s="2" t="s">
        <v>2</v>
      </c>
      <c r="C2" s="2">
        <f>10*10^-6</f>
        <v>9.9999999999999991E-6</v>
      </c>
    </row>
    <row r="3" spans="1:20" x14ac:dyDescent="0.25">
      <c r="B3" s="2" t="s">
        <v>1</v>
      </c>
      <c r="C3" s="2">
        <v>50</v>
      </c>
      <c r="D3" s="3">
        <v>1000</v>
      </c>
    </row>
    <row r="4" spans="1:20" x14ac:dyDescent="0.25">
      <c r="B4" s="2" t="s">
        <v>4</v>
      </c>
      <c r="C4" s="2">
        <v>5</v>
      </c>
      <c r="D4" s="2">
        <v>0.3</v>
      </c>
      <c r="E4" s="2">
        <v>1.5</v>
      </c>
    </row>
    <row r="6" spans="1:20" x14ac:dyDescent="0.25">
      <c r="A6" s="4" t="s">
        <v>5</v>
      </c>
      <c r="B6" s="4" t="s">
        <v>16</v>
      </c>
      <c r="C6" s="4"/>
      <c r="D6" s="4"/>
      <c r="E6" s="4"/>
      <c r="F6" s="4"/>
      <c r="G6" s="4"/>
      <c r="H6" s="4"/>
      <c r="I6" s="4"/>
      <c r="J6" s="1" t="s">
        <v>20</v>
      </c>
      <c r="K6" s="4" t="s">
        <v>11</v>
      </c>
      <c r="L6" s="5"/>
      <c r="M6" s="5"/>
      <c r="N6" s="5"/>
      <c r="O6" s="5"/>
      <c r="P6" s="5"/>
      <c r="Q6" s="5"/>
      <c r="R6" s="6"/>
    </row>
    <row r="7" spans="1:20" x14ac:dyDescent="0.25">
      <c r="A7" s="4"/>
      <c r="B7" s="2" t="s">
        <v>3</v>
      </c>
      <c r="C7" s="7" t="s">
        <v>0</v>
      </c>
      <c r="D7" s="5"/>
      <c r="E7" s="2" t="s">
        <v>12</v>
      </c>
      <c r="F7" s="2" t="s">
        <v>7</v>
      </c>
      <c r="G7" s="7" t="s">
        <v>13</v>
      </c>
      <c r="H7" s="5"/>
      <c r="I7" s="6"/>
      <c r="J7" s="1" t="s">
        <v>19</v>
      </c>
      <c r="K7" s="2" t="s">
        <v>3</v>
      </c>
      <c r="L7" s="7" t="s">
        <v>0</v>
      </c>
      <c r="M7" s="5"/>
      <c r="N7" s="8" t="s">
        <v>12</v>
      </c>
      <c r="O7" s="2" t="s">
        <v>7</v>
      </c>
      <c r="P7" s="7" t="s">
        <v>13</v>
      </c>
      <c r="Q7" s="5"/>
      <c r="R7" s="6"/>
      <c r="T7" s="1" t="s">
        <v>21</v>
      </c>
    </row>
    <row r="8" spans="1:20" x14ac:dyDescent="0.25">
      <c r="A8" s="4"/>
      <c r="B8" s="2">
        <v>9800</v>
      </c>
      <c r="C8" s="2">
        <v>3.8380000000000001</v>
      </c>
      <c r="D8" s="2">
        <v>3.24</v>
      </c>
      <c r="E8" s="2">
        <f>C8-D8</f>
        <v>0.59799999999999986</v>
      </c>
      <c r="F8" s="2">
        <f>I8/($C$2*$C$3)</f>
        <v>0.72224489795918367</v>
      </c>
      <c r="G8" s="2">
        <f>C8/$B8</f>
        <v>3.916326530612245E-4</v>
      </c>
      <c r="H8" s="2">
        <f>D8/$B8</f>
        <v>3.3061224489795921E-4</v>
      </c>
      <c r="I8" s="12">
        <f>(G8+H8)/2</f>
        <v>3.6112244897959186E-4</v>
      </c>
      <c r="J8" s="1">
        <f>(E8-N8)/N8*100</f>
        <v>-16.944444444444485</v>
      </c>
      <c r="K8" s="2">
        <v>9800</v>
      </c>
      <c r="L8" s="2">
        <v>4.41</v>
      </c>
      <c r="M8" s="2">
        <v>3.69</v>
      </c>
      <c r="N8" s="2">
        <f>L8-M8</f>
        <v>0.7200000000000002</v>
      </c>
      <c r="O8" s="2">
        <f>R8/($C$2*$C$3)</f>
        <v>0.82653061224489788</v>
      </c>
      <c r="P8" s="2">
        <f>L8/$B8</f>
        <v>4.4999999999999999E-4</v>
      </c>
      <c r="Q8" s="2">
        <f>M8/$B8</f>
        <v>3.7653061224489793E-4</v>
      </c>
      <c r="R8" s="2">
        <f>(P8+Q8)/2</f>
        <v>4.1326530612244896E-4</v>
      </c>
      <c r="S8" s="1">
        <f>(O8-N8)/O8*100</f>
        <v>12.888888888888856</v>
      </c>
      <c r="T8" s="1" t="s">
        <v>22</v>
      </c>
    </row>
    <row r="9" spans="1:20" x14ac:dyDescent="0.25">
      <c r="A9" s="4"/>
      <c r="B9" s="2">
        <v>170000</v>
      </c>
      <c r="C9" s="2">
        <v>4.3479999999999999</v>
      </c>
      <c r="D9" s="2">
        <v>4.2939999999999996</v>
      </c>
      <c r="E9" s="2">
        <f>C9-D9</f>
        <v>5.400000000000027E-2</v>
      </c>
      <c r="F9" s="2">
        <f>I9/($C$2*$C$3)</f>
        <v>5.0835294117647055E-2</v>
      </c>
      <c r="G9" s="2">
        <f>C9/$B9</f>
        <v>2.5576470588235294E-5</v>
      </c>
      <c r="H9" s="2">
        <f>D9/$B9</f>
        <v>2.5258823529411763E-5</v>
      </c>
      <c r="I9" s="12">
        <f>(G9+H9)/2</f>
        <v>2.5417647058823528E-5</v>
      </c>
      <c r="J9" s="1">
        <f t="shared" ref="J9:J12" si="0">(E9-N9)/N9*100</f>
        <v>-9.9999999999989644</v>
      </c>
      <c r="K9" s="2">
        <v>170000</v>
      </c>
      <c r="L9" s="2">
        <v>4.4489999999999998</v>
      </c>
      <c r="M9" s="2">
        <v>4.3890000000000002</v>
      </c>
      <c r="N9" s="2">
        <f>L9-M9</f>
        <v>5.9999999999999609E-2</v>
      </c>
      <c r="O9" s="2">
        <f>R9/($C$2*$C$3)</f>
        <v>5.1988235294117648E-2</v>
      </c>
      <c r="P9" s="2">
        <f>L9/$B9</f>
        <v>2.6170588235294118E-5</v>
      </c>
      <c r="Q9" s="2">
        <f>M9/$B9</f>
        <v>2.5817647058823531E-5</v>
      </c>
      <c r="R9" s="2">
        <f>(P9+Q9)/2</f>
        <v>2.5994117647058825E-5</v>
      </c>
      <c r="S9" s="1">
        <f t="shared" ref="S9:S12" si="1">(O9-N9)/O9*100</f>
        <v>-15.410726408688996</v>
      </c>
      <c r="T9" s="1" t="s">
        <v>23</v>
      </c>
    </row>
    <row r="10" spans="1:20" x14ac:dyDescent="0.25">
      <c r="I10" s="13"/>
    </row>
    <row r="11" spans="1:20" x14ac:dyDescent="0.25">
      <c r="A11" s="4" t="s">
        <v>6</v>
      </c>
      <c r="B11" s="2">
        <v>9800</v>
      </c>
      <c r="C11" s="2">
        <v>3.4119999999999999</v>
      </c>
      <c r="D11" s="2">
        <v>3.16</v>
      </c>
      <c r="E11" s="2">
        <f>C11-D11</f>
        <v>0.25199999999999978</v>
      </c>
      <c r="F11" s="2">
        <f>I11/(2*$C$2*$C$3)</f>
        <v>0.33530612244897962</v>
      </c>
      <c r="G11" s="2">
        <f>C11/$B11</f>
        <v>3.4816326530612242E-4</v>
      </c>
      <c r="H11" s="2">
        <f>D11/$B11</f>
        <v>3.2244897959183677E-4</v>
      </c>
      <c r="I11" s="12">
        <f>(G11+H11)/2</f>
        <v>3.3530612244897962E-4</v>
      </c>
      <c r="J11" s="1">
        <f t="shared" si="0"/>
        <v>-12.500000000000156</v>
      </c>
      <c r="K11" s="2">
        <v>9800</v>
      </c>
      <c r="L11" s="2">
        <v>3.8140000000000001</v>
      </c>
      <c r="M11" s="2">
        <v>3.5259999999999998</v>
      </c>
      <c r="N11" s="2">
        <f>L11-M11</f>
        <v>0.28800000000000026</v>
      </c>
      <c r="O11" s="2">
        <f>R11/(2*$C$2*$C$3)</f>
        <v>0.37448979591836734</v>
      </c>
      <c r="P11" s="2">
        <f>L11/$B11</f>
        <v>3.8918367346938776E-4</v>
      </c>
      <c r="Q11" s="2">
        <f>M11/$B11</f>
        <v>3.597959183673469E-4</v>
      </c>
      <c r="R11" s="2">
        <f>(P11+Q11)/2</f>
        <v>3.7448979591836733E-4</v>
      </c>
      <c r="S11" s="1">
        <f t="shared" si="1"/>
        <v>23.095367847411374</v>
      </c>
    </row>
    <row r="12" spans="1:20" x14ac:dyDescent="0.25">
      <c r="A12" s="4"/>
      <c r="B12" s="2">
        <v>170000</v>
      </c>
      <c r="C12" s="2">
        <v>3.9039999999999999</v>
      </c>
      <c r="D12" s="2">
        <v>3.8740000000000001</v>
      </c>
      <c r="E12" s="2">
        <f>C12-D12</f>
        <v>2.9999999999999805E-2</v>
      </c>
      <c r="F12" s="2">
        <f>I12/(2*$C$2*$C$3)</f>
        <v>2.2876470588235293E-2</v>
      </c>
      <c r="G12" s="2">
        <f>C12/$B12</f>
        <v>2.2964705882352941E-5</v>
      </c>
      <c r="H12" s="2">
        <f>D12/$B12</f>
        <v>2.2788235294117648E-5</v>
      </c>
      <c r="I12" s="12">
        <f>(G12+H12)/2</f>
        <v>2.2876470588235293E-5</v>
      </c>
      <c r="J12" s="1">
        <f t="shared" si="0"/>
        <v>-31.818181818182325</v>
      </c>
      <c r="K12" s="2">
        <v>170000</v>
      </c>
      <c r="L12" s="2">
        <v>3.9220000000000002</v>
      </c>
      <c r="M12" s="2">
        <v>3.8780000000000001</v>
      </c>
      <c r="N12" s="2">
        <f>L12-M12</f>
        <v>4.4000000000000039E-2</v>
      </c>
      <c r="O12" s="2">
        <f>R12/(2*$C$2*$C$3)</f>
        <v>2.2941176470588232E-2</v>
      </c>
      <c r="P12" s="2">
        <f>L12/$B12</f>
        <v>2.3070588235294117E-5</v>
      </c>
      <c r="Q12" s="2">
        <f>M12/$B12</f>
        <v>2.2811764705882353E-5</v>
      </c>
      <c r="R12" s="2">
        <f>(P12+Q12)/2</f>
        <v>2.2941176470588233E-5</v>
      </c>
      <c r="S12" s="1">
        <f t="shared" si="1"/>
        <v>-91.794871794871995</v>
      </c>
    </row>
    <row r="14" spans="1:20" x14ac:dyDescent="0.25">
      <c r="A14" s="1" t="s">
        <v>8</v>
      </c>
      <c r="B14" s="2">
        <v>12000</v>
      </c>
      <c r="C14" s="2"/>
      <c r="D14" s="2">
        <v>8.8580000000000005</v>
      </c>
      <c r="E14" s="2"/>
      <c r="F14" s="2"/>
      <c r="G14" s="2"/>
      <c r="H14" s="2"/>
      <c r="I14" s="2"/>
      <c r="K14" s="2">
        <v>12000</v>
      </c>
      <c r="L14" s="2"/>
      <c r="M14" s="2">
        <v>8.8000000000000007</v>
      </c>
      <c r="N14" s="2"/>
      <c r="O14" s="2"/>
      <c r="P14" s="2"/>
      <c r="Q14" s="2"/>
      <c r="R14" s="2"/>
    </row>
    <row r="15" spans="1:20" x14ac:dyDescent="0.25">
      <c r="A15" s="1" t="s">
        <v>10</v>
      </c>
      <c r="B15" s="9"/>
      <c r="C15" s="9"/>
      <c r="D15" s="9"/>
      <c r="E15" s="9"/>
      <c r="F15" s="9"/>
      <c r="G15" s="9"/>
      <c r="H15" s="9"/>
      <c r="I15" s="9"/>
      <c r="K15" s="9"/>
      <c r="L15" s="9"/>
      <c r="M15" s="9"/>
      <c r="N15" s="9"/>
      <c r="O15" s="9"/>
      <c r="P15" s="9"/>
      <c r="Q15" s="9"/>
      <c r="R15" s="9"/>
    </row>
    <row r="16" spans="1:20" x14ac:dyDescent="0.25">
      <c r="C16" s="10"/>
      <c r="D16" s="10"/>
      <c r="E16" s="10"/>
      <c r="L16" s="11"/>
      <c r="M16" s="11"/>
      <c r="N16" s="11"/>
    </row>
    <row r="17" spans="1:18" x14ac:dyDescent="0.25">
      <c r="A17" s="1" t="s">
        <v>9</v>
      </c>
      <c r="B17" s="2">
        <v>900</v>
      </c>
      <c r="C17" s="2" t="s">
        <v>14</v>
      </c>
      <c r="D17" s="2">
        <v>0.6169</v>
      </c>
      <c r="E17" s="2"/>
      <c r="F17" s="2"/>
      <c r="G17" s="2"/>
      <c r="H17" s="2"/>
      <c r="I17" s="2"/>
      <c r="K17" s="2">
        <v>900</v>
      </c>
      <c r="L17" s="2" t="s">
        <v>14</v>
      </c>
      <c r="M17" s="2">
        <v>0.58499999999999996</v>
      </c>
      <c r="N17" s="2"/>
      <c r="O17" s="2"/>
      <c r="P17" s="2"/>
      <c r="Q17" s="2"/>
      <c r="R17" s="2"/>
    </row>
    <row r="18" spans="1:18" x14ac:dyDescent="0.25">
      <c r="A18" s="1" t="s">
        <v>15</v>
      </c>
      <c r="C18" s="1" t="s">
        <v>17</v>
      </c>
      <c r="D18" s="1" t="s">
        <v>18</v>
      </c>
    </row>
    <row r="28" spans="1:18" x14ac:dyDescent="0.25">
      <c r="C28" s="10"/>
      <c r="D28" s="10"/>
      <c r="E28" s="10"/>
    </row>
    <row r="30" spans="1:18" x14ac:dyDescent="0.25">
      <c r="C30" s="10"/>
      <c r="D30" s="10"/>
      <c r="E30" s="10"/>
    </row>
  </sheetData>
  <mergeCells count="12">
    <mergeCell ref="C30:E30"/>
    <mergeCell ref="B6:I6"/>
    <mergeCell ref="K6:R6"/>
    <mergeCell ref="C7:D7"/>
    <mergeCell ref="G7:I7"/>
    <mergeCell ref="L7:M7"/>
    <mergeCell ref="P7:R7"/>
    <mergeCell ref="A11:A12"/>
    <mergeCell ref="C16:E16"/>
    <mergeCell ref="L16:N16"/>
    <mergeCell ref="C28:E28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2018-03-23T17:18:58Z</dcterms:modified>
</cp:coreProperties>
</file>