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MV\Documents\ESCOM\Sexto Semestre ESCOM\Administración de proyectos\Plan de negocios\"/>
    </mc:Choice>
  </mc:AlternateContent>
  <xr:revisionPtr revIDLastSave="0" documentId="13_ncr:1_{656D1AA7-50B7-4C5A-8667-E4769EC629EB}" xr6:coauthVersionLast="47" xr6:coauthVersionMax="47" xr10:uidLastSave="{00000000-0000-0000-0000-000000000000}"/>
  <bookViews>
    <workbookView xWindow="-110" yWindow="-110" windowWidth="19420" windowHeight="10420" activeTab="2" xr2:uid="{A5DE5509-32D8-41A4-86F2-CA31CECF7608}"/>
  </bookViews>
  <sheets>
    <sheet name="Inicial 2022" sheetId="1" r:id="rId1"/>
    <sheet name="Balance 2023" sheetId="4" r:id="rId2"/>
    <sheet name="Balance 202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2" i="5"/>
  <c r="F22" i="4"/>
  <c r="D22" i="4"/>
  <c r="D24" i="1"/>
  <c r="G19" i="1"/>
  <c r="F21" i="1"/>
  <c r="D22" i="1"/>
  <c r="D21" i="4"/>
  <c r="D24" i="4" s="1"/>
  <c r="D21" i="5"/>
  <c r="B5" i="1"/>
  <c r="B24" i="1" s="1"/>
  <c r="B5" i="5"/>
  <c r="B24" i="5" s="1"/>
  <c r="B5" i="4"/>
  <c r="B24" i="4" s="1"/>
  <c r="D8" i="4"/>
  <c r="D14" i="4"/>
  <c r="D15" i="4" s="1"/>
  <c r="B22" i="1"/>
  <c r="D8" i="1"/>
  <c r="D15" i="1" s="1"/>
  <c r="D14" i="1"/>
  <c r="B22" i="5"/>
  <c r="B22" i="4"/>
  <c r="B10" i="5"/>
  <c r="B10" i="4"/>
  <c r="B10" i="1"/>
</calcChain>
</file>

<file path=xl/sharedStrings.xml><?xml version="1.0" encoding="utf-8"?>
<sst xmlns="http://schemas.openxmlformats.org/spreadsheetml/2006/main" count="117" uniqueCount="47">
  <si>
    <t>Activo</t>
  </si>
  <si>
    <t xml:space="preserve">Pasivo </t>
  </si>
  <si>
    <t>Circulante</t>
  </si>
  <si>
    <t>Bancos</t>
  </si>
  <si>
    <t>Total Activo Circulante</t>
  </si>
  <si>
    <t>Fijo</t>
  </si>
  <si>
    <t>Mobiliario y Equipo</t>
  </si>
  <si>
    <t>Equipo de Cómputo</t>
  </si>
  <si>
    <t>Depreciación Acumulada</t>
  </si>
  <si>
    <t>Activo Fijo Neto</t>
  </si>
  <si>
    <t>Diferido</t>
  </si>
  <si>
    <t>Papeleria y Útiles</t>
  </si>
  <si>
    <t>Gastos de Instalación</t>
  </si>
  <si>
    <t>Depositos en garantía</t>
  </si>
  <si>
    <t>Gastos Preoperativos</t>
  </si>
  <si>
    <t>Total Activo Diferido</t>
  </si>
  <si>
    <t>Total Activo</t>
  </si>
  <si>
    <t xml:space="preserve">Circulante </t>
  </si>
  <si>
    <t>Total Pasivo Circulante</t>
  </si>
  <si>
    <t>Total Pasivo</t>
  </si>
  <si>
    <t>Capital Social</t>
  </si>
  <si>
    <t xml:space="preserve">Utilidad del Ejercicio </t>
  </si>
  <si>
    <t>Total del capital contable</t>
  </si>
  <si>
    <t xml:space="preserve">Financiamiento externo </t>
  </si>
  <si>
    <t>Total Pasivo y Capital</t>
  </si>
  <si>
    <t>Elaboró
Jefe del Departamento de Contabilidad y Finanzas</t>
  </si>
  <si>
    <t>BZT Tec. S.A. de C.V.
Balance General Proforma
Al 31 de diciembre del 2023</t>
  </si>
  <si>
    <t>Capital Contable</t>
  </si>
  <si>
    <t>Utilidades Acumuladas</t>
  </si>
  <si>
    <t>Acreedores Diversos</t>
  </si>
  <si>
    <t>Acredores a Largo Plazo</t>
  </si>
  <si>
    <t>Créditos Hipotecarios</t>
  </si>
  <si>
    <t>Total Pasivo Fijo</t>
  </si>
  <si>
    <t>BZT Tec. S.A. de C.V.
Balance General Proforma
Al 31 de diciembre del 2024</t>
  </si>
  <si>
    <t>Depósitos en garantía</t>
  </si>
  <si>
    <t xml:space="preserve">Total Pasivo y Capital Contable </t>
  </si>
  <si>
    <t xml:space="preserve">ACTIVO </t>
  </si>
  <si>
    <t>PASIVO</t>
  </si>
  <si>
    <t>BZT Tec. S.A. de C.V.
Balance General Inicial Proforma
Al 31 de diciembre del 2022</t>
  </si>
  <si>
    <t>Pérdidas acumuladas</t>
  </si>
  <si>
    <t xml:space="preserve">Pérdida del ejercicio </t>
  </si>
  <si>
    <t xml:space="preserve">Perdida del ejercicio  </t>
  </si>
  <si>
    <t xml:space="preserve">ESTA CUENTA PUEDE SER POSITIVA O NEGATIVA SIRVE PARA CUADRAR EL BALANCE PROFORMA </t>
  </si>
  <si>
    <t xml:space="preserve">Balance general usaremos metodo de juicio critico </t>
  </si>
  <si>
    <t>Autorizó
Brandon David Meza Vargas
Director General</t>
  </si>
  <si>
    <t>Crowdfunding</t>
  </si>
  <si>
    <t>Gastos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</si>
</sst>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5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2" borderId="9" xfId="0" applyFill="1" applyBorder="1"/>
    <xf numFmtId="0" fontId="0" fillId="0" borderId="9" xfId="0" applyFill="1" applyBorder="1"/>
    <xf numFmtId="164" fontId="0" fillId="3" borderId="4" xfId="0" applyNumberFormat="1" applyFill="1" applyBorder="1"/>
    <xf numFmtId="0" fontId="1" fillId="3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0" fontId="0" fillId="2" borderId="6" xfId="0" applyFill="1" applyBorder="1"/>
    <xf numFmtId="0" fontId="0" fillId="2" borderId="2" xfId="0" applyFill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5" xfId="0" applyNumberFormat="1" applyBorder="1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right"/>
    </xf>
    <xf numFmtId="0" fontId="0" fillId="0" borderId="10" xfId="0" applyBorder="1"/>
    <xf numFmtId="0" fontId="0" fillId="4" borderId="3" xfId="0" applyFill="1" applyBorder="1"/>
    <xf numFmtId="164" fontId="0" fillId="2" borderId="6" xfId="0" applyNumberFormat="1" applyFill="1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2" borderId="11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9" xfId="0" applyFont="1" applyBorder="1"/>
    <xf numFmtId="0" fontId="1" fillId="2" borderId="11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44" fontId="0" fillId="0" borderId="9" xfId="0" applyNumberFormat="1" applyFill="1" applyBorder="1"/>
    <xf numFmtId="44" fontId="0" fillId="2" borderId="9" xfId="0" applyNumberFormat="1" applyFill="1" applyBorder="1"/>
    <xf numFmtId="44" fontId="0" fillId="2" borderId="2" xfId="0" applyNumberFormat="1" applyFill="1" applyBorder="1"/>
    <xf numFmtId="44" fontId="0" fillId="0" borderId="9" xfId="0" applyNumberFormat="1" applyBorder="1"/>
    <xf numFmtId="44" fontId="0" fillId="3" borderId="5" xfId="0" applyNumberFormat="1" applyFill="1" applyBorder="1"/>
    <xf numFmtId="164" fontId="0" fillId="3" borderId="5" xfId="0" applyNumberFormat="1" applyFill="1" applyBorder="1"/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/>
    <xf numFmtId="4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24</xdr:row>
      <xdr:rowOff>38100</xdr:rowOff>
    </xdr:from>
    <xdr:to>
      <xdr:col>0</xdr:col>
      <xdr:colOff>2000250</xdr:colOff>
      <xdr:row>27</xdr:row>
      <xdr:rowOff>3371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1154BFC-817F-4D43-AC25-6318860AD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12445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24</xdr:row>
      <xdr:rowOff>28575</xdr:rowOff>
    </xdr:from>
    <xdr:to>
      <xdr:col>2</xdr:col>
      <xdr:colOff>1400175</xdr:colOff>
      <xdr:row>27</xdr:row>
      <xdr:rowOff>902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F55746F-6654-4CC0-A250-FDE1A360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5114925"/>
          <a:ext cx="1057275" cy="536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24</xdr:row>
      <xdr:rowOff>19050</xdr:rowOff>
    </xdr:from>
    <xdr:to>
      <xdr:col>0</xdr:col>
      <xdr:colOff>2019300</xdr:colOff>
      <xdr:row>26</xdr:row>
      <xdr:rowOff>174821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FF0499-E24A-48EF-BA3E-9DFCC28C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10540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24</xdr:row>
      <xdr:rowOff>38100</xdr:rowOff>
    </xdr:from>
    <xdr:to>
      <xdr:col>2</xdr:col>
      <xdr:colOff>1409700</xdr:colOff>
      <xdr:row>27</xdr:row>
      <xdr:rowOff>3371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D01A7-FD51-47E4-ACEA-D86B3BFA0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5124450"/>
          <a:ext cx="1057275" cy="536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24</xdr:row>
      <xdr:rowOff>66675</xdr:rowOff>
    </xdr:from>
    <xdr:to>
      <xdr:col>2</xdr:col>
      <xdr:colOff>1352550</xdr:colOff>
      <xdr:row>27</xdr:row>
      <xdr:rowOff>31946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900AF9-C9A6-4F9F-9D99-53DFDCF06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5153025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24</xdr:row>
      <xdr:rowOff>66675</xdr:rowOff>
    </xdr:from>
    <xdr:to>
      <xdr:col>0</xdr:col>
      <xdr:colOff>1704975</xdr:colOff>
      <xdr:row>26</xdr:row>
      <xdr:rowOff>116059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DE2805-AC7E-4D8C-8C1E-85CFEB1C3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153025"/>
          <a:ext cx="847725" cy="43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50B-1A43-4E6A-B367-695800515B0E}">
  <dimension ref="A1:H28"/>
  <sheetViews>
    <sheetView topLeftCell="A4" zoomScale="90" zoomScaleNormal="90" workbookViewId="0">
      <selection activeCell="D25" sqref="D25"/>
    </sheetView>
  </sheetViews>
  <sheetFormatPr baseColWidth="10" defaultRowHeight="14.5" x14ac:dyDescent="0.35"/>
  <cols>
    <col min="1" max="1" width="44.81640625" customWidth="1"/>
    <col min="2" max="2" width="21.453125" customWidth="1"/>
    <col min="3" max="3" width="28.81640625" bestFit="1" customWidth="1"/>
    <col min="4" max="4" width="26.7265625" customWidth="1"/>
    <col min="7" max="7" width="11.1796875" bestFit="1" customWidth="1"/>
  </cols>
  <sheetData>
    <row r="1" spans="1:7" ht="55.5" customHeight="1" x14ac:dyDescent="0.35">
      <c r="A1" s="52" t="s">
        <v>38</v>
      </c>
      <c r="B1" s="53"/>
      <c r="C1" s="53"/>
      <c r="D1" s="54"/>
    </row>
    <row r="2" spans="1:7" x14ac:dyDescent="0.35">
      <c r="A2" s="21" t="s">
        <v>36</v>
      </c>
      <c r="B2" s="1"/>
      <c r="C2" s="21" t="s">
        <v>37</v>
      </c>
      <c r="D2" s="9"/>
      <c r="E2" s="2"/>
    </row>
    <row r="3" spans="1:7" x14ac:dyDescent="0.35">
      <c r="A3" s="14" t="s">
        <v>2</v>
      </c>
      <c r="B3" s="16"/>
      <c r="C3" s="14" t="s">
        <v>17</v>
      </c>
      <c r="D3" s="17"/>
      <c r="E3" s="2"/>
    </row>
    <row r="4" spans="1:7" x14ac:dyDescent="0.35">
      <c r="A4" s="2" t="s">
        <v>3</v>
      </c>
      <c r="B4" s="4">
        <v>343175</v>
      </c>
      <c r="C4" s="2" t="s">
        <v>29</v>
      </c>
      <c r="D4" s="11"/>
      <c r="E4" s="2"/>
    </row>
    <row r="5" spans="1:7" x14ac:dyDescent="0.35">
      <c r="A5" s="41" t="s">
        <v>4</v>
      </c>
      <c r="B5" s="6">
        <f>B4</f>
        <v>343175</v>
      </c>
      <c r="C5" s="11" t="s">
        <v>45</v>
      </c>
      <c r="D5" s="46">
        <v>34317</v>
      </c>
      <c r="E5" s="2"/>
      <c r="G5" s="34"/>
    </row>
    <row r="6" spans="1:7" x14ac:dyDescent="0.35">
      <c r="A6" s="14" t="s">
        <v>5</v>
      </c>
      <c r="B6" s="26"/>
      <c r="C6" s="27"/>
      <c r="D6" s="11"/>
      <c r="E6" s="2"/>
      <c r="G6" s="34"/>
    </row>
    <row r="7" spans="1:7" x14ac:dyDescent="0.35">
      <c r="A7" s="2" t="s">
        <v>6</v>
      </c>
      <c r="B7" s="5">
        <v>27000</v>
      </c>
      <c r="C7" s="11"/>
      <c r="D7" s="32"/>
      <c r="E7" s="2"/>
      <c r="G7" s="35"/>
    </row>
    <row r="8" spans="1:7" x14ac:dyDescent="0.35">
      <c r="A8" s="2" t="s">
        <v>7</v>
      </c>
      <c r="B8" s="5">
        <v>107000</v>
      </c>
      <c r="C8" s="41" t="s">
        <v>18</v>
      </c>
      <c r="D8" s="47">
        <f>D5</f>
        <v>34317</v>
      </c>
      <c r="E8" s="2"/>
      <c r="G8" s="36"/>
    </row>
    <row r="9" spans="1:7" x14ac:dyDescent="0.35">
      <c r="A9" s="2" t="s">
        <v>8</v>
      </c>
      <c r="B9" s="4">
        <v>-22050</v>
      </c>
      <c r="C9" s="19" t="s">
        <v>5</v>
      </c>
      <c r="D9" s="19"/>
      <c r="E9" s="2"/>
      <c r="G9" s="37"/>
    </row>
    <row r="10" spans="1:7" x14ac:dyDescent="0.35">
      <c r="A10" s="41" t="s">
        <v>9</v>
      </c>
      <c r="B10" s="6">
        <f>B7+B8+B9</f>
        <v>111950</v>
      </c>
      <c r="C10" s="25" t="s">
        <v>30</v>
      </c>
      <c r="D10" s="46">
        <v>0</v>
      </c>
      <c r="E10" s="2"/>
      <c r="G10" s="36"/>
    </row>
    <row r="11" spans="1:7" x14ac:dyDescent="0.35">
      <c r="A11" s="8"/>
      <c r="C11" s="25" t="s">
        <v>31</v>
      </c>
      <c r="D11" s="46">
        <v>0</v>
      </c>
      <c r="E11" s="2"/>
      <c r="G11" s="36"/>
    </row>
    <row r="12" spans="1:7" x14ac:dyDescent="0.35">
      <c r="A12" s="8"/>
      <c r="C12" s="29"/>
      <c r="D12" s="11"/>
      <c r="E12" s="2"/>
      <c r="G12" s="36"/>
    </row>
    <row r="13" spans="1:7" x14ac:dyDescent="0.35">
      <c r="A13" s="8"/>
      <c r="C13" s="28"/>
      <c r="D13" s="31"/>
      <c r="E13" s="2"/>
      <c r="G13" s="37"/>
    </row>
    <row r="14" spans="1:7" x14ac:dyDescent="0.35">
      <c r="A14" s="8"/>
      <c r="C14" s="42" t="s">
        <v>32</v>
      </c>
      <c r="D14" s="47">
        <f>D10+D11</f>
        <v>0</v>
      </c>
      <c r="E14" s="2"/>
      <c r="G14" s="36"/>
    </row>
    <row r="15" spans="1:7" x14ac:dyDescent="0.35">
      <c r="A15" s="7"/>
      <c r="C15" s="18" t="s">
        <v>19</v>
      </c>
      <c r="D15" s="48">
        <f>D8+D14</f>
        <v>34317</v>
      </c>
      <c r="E15" s="2"/>
      <c r="G15" s="36"/>
    </row>
    <row r="16" spans="1:7" x14ac:dyDescent="0.35">
      <c r="A16" s="14" t="s">
        <v>10</v>
      </c>
      <c r="B16" s="15"/>
      <c r="C16" s="18" t="s">
        <v>27</v>
      </c>
      <c r="D16" s="19"/>
      <c r="E16" s="2"/>
      <c r="G16" s="3"/>
    </row>
    <row r="17" spans="1:8" x14ac:dyDescent="0.35">
      <c r="A17" s="24" t="s">
        <v>11</v>
      </c>
      <c r="B17" s="5">
        <v>23331</v>
      </c>
      <c r="C17" s="2" t="s">
        <v>20</v>
      </c>
      <c r="D17" s="44">
        <v>50000</v>
      </c>
      <c r="E17" s="2"/>
      <c r="G17" s="3"/>
    </row>
    <row r="18" spans="1:8" x14ac:dyDescent="0.35">
      <c r="A18" s="8" t="s">
        <v>12</v>
      </c>
      <c r="B18" s="5">
        <v>14000</v>
      </c>
      <c r="C18" s="2" t="s">
        <v>21</v>
      </c>
      <c r="D18" s="46">
        <v>0</v>
      </c>
      <c r="E18" s="2"/>
      <c r="G18" s="3"/>
    </row>
    <row r="19" spans="1:8" x14ac:dyDescent="0.35">
      <c r="A19" s="8" t="s">
        <v>46</v>
      </c>
      <c r="B19" s="5">
        <v>77000</v>
      </c>
      <c r="C19" s="2" t="s">
        <v>28</v>
      </c>
      <c r="D19" s="49">
        <v>0</v>
      </c>
      <c r="E19" s="2"/>
      <c r="G19" s="58">
        <f>D8-D22</f>
        <v>75452</v>
      </c>
    </row>
    <row r="20" spans="1:8" x14ac:dyDescent="0.35">
      <c r="A20" s="8" t="s">
        <v>34</v>
      </c>
      <c r="B20" s="5">
        <v>0</v>
      </c>
      <c r="C20" s="38" t="s">
        <v>40</v>
      </c>
      <c r="D20" s="49">
        <v>-91135</v>
      </c>
      <c r="E20" s="2"/>
      <c r="G20" s="3"/>
    </row>
    <row r="21" spans="1:8" x14ac:dyDescent="0.35">
      <c r="A21" s="8" t="s">
        <v>14</v>
      </c>
      <c r="B21" s="20">
        <v>3683</v>
      </c>
      <c r="C21" s="29" t="s">
        <v>39</v>
      </c>
      <c r="D21" s="46">
        <v>0</v>
      </c>
      <c r="E21" s="2"/>
      <c r="F21" s="57">
        <f>D15+D22</f>
        <v>-6818</v>
      </c>
      <c r="G21" s="3"/>
    </row>
    <row r="22" spans="1:8" x14ac:dyDescent="0.35">
      <c r="A22" s="39" t="s">
        <v>15</v>
      </c>
      <c r="B22" s="6">
        <f>B17+B18+B21+B19+B20</f>
        <v>118014</v>
      </c>
      <c r="C22" s="40" t="s">
        <v>22</v>
      </c>
      <c r="D22" s="48">
        <f>D20+D17</f>
        <v>-41135</v>
      </c>
      <c r="E22" s="2"/>
      <c r="G22" s="3"/>
      <c r="H22" s="3"/>
    </row>
    <row r="23" spans="1:8" x14ac:dyDescent="0.35">
      <c r="A23" s="7"/>
      <c r="B23" s="4"/>
      <c r="C23" s="30" t="s">
        <v>23</v>
      </c>
      <c r="D23" s="57">
        <v>566321</v>
      </c>
      <c r="E23" s="2"/>
      <c r="G23" s="3"/>
    </row>
    <row r="24" spans="1:8" x14ac:dyDescent="0.35">
      <c r="A24" s="23" t="s">
        <v>16</v>
      </c>
      <c r="B24" s="12">
        <f>B10+B22+B5</f>
        <v>573139</v>
      </c>
      <c r="C24" s="13" t="s">
        <v>35</v>
      </c>
      <c r="D24" s="50">
        <f>D23+6818</f>
        <v>573139</v>
      </c>
      <c r="E24" s="2"/>
      <c r="G24" s="3"/>
    </row>
    <row r="25" spans="1:8" x14ac:dyDescent="0.35">
      <c r="A25" s="55"/>
      <c r="C25" s="55"/>
    </row>
    <row r="26" spans="1:8" x14ac:dyDescent="0.35">
      <c r="A26" s="55"/>
      <c r="C26" s="55"/>
    </row>
    <row r="27" spans="1:8" x14ac:dyDescent="0.35">
      <c r="A27" s="56"/>
      <c r="C27" s="56"/>
    </row>
    <row r="28" spans="1:8" ht="43.5" x14ac:dyDescent="0.35">
      <c r="A28" s="22" t="s">
        <v>25</v>
      </c>
      <c r="C28" s="22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0BC5-8670-437D-B209-6276A6A3405B}">
  <dimension ref="A1:H28"/>
  <sheetViews>
    <sheetView topLeftCell="A7" workbookViewId="0">
      <selection activeCell="D24" sqref="D24"/>
    </sheetView>
  </sheetViews>
  <sheetFormatPr baseColWidth="10" defaultRowHeight="14.5" x14ac:dyDescent="0.35"/>
  <cols>
    <col min="1" max="1" width="44.81640625" customWidth="1"/>
    <col min="2" max="2" width="21.453125" customWidth="1"/>
    <col min="3" max="3" width="26.54296875" customWidth="1"/>
    <col min="4" max="4" width="26.7265625" customWidth="1"/>
    <col min="6" max="6" width="11.08984375" bestFit="1" customWidth="1"/>
  </cols>
  <sheetData>
    <row r="1" spans="1:7" ht="55.5" customHeight="1" x14ac:dyDescent="0.35">
      <c r="A1" s="52" t="s">
        <v>26</v>
      </c>
      <c r="B1" s="53"/>
      <c r="C1" s="53"/>
      <c r="D1" s="54"/>
    </row>
    <row r="2" spans="1:7" x14ac:dyDescent="0.35">
      <c r="A2" s="21" t="s">
        <v>0</v>
      </c>
      <c r="B2" s="1"/>
      <c r="C2" s="21" t="s">
        <v>1</v>
      </c>
      <c r="D2" s="9"/>
      <c r="E2" s="2"/>
    </row>
    <row r="3" spans="1:7" x14ac:dyDescent="0.35">
      <c r="A3" s="14" t="s">
        <v>2</v>
      </c>
      <c r="B3" s="16"/>
      <c r="C3" s="14" t="s">
        <v>17</v>
      </c>
      <c r="D3" s="17"/>
      <c r="E3" s="2"/>
    </row>
    <row r="4" spans="1:7" x14ac:dyDescent="0.35">
      <c r="A4" s="2" t="s">
        <v>3</v>
      </c>
      <c r="B4" s="4">
        <v>343175</v>
      </c>
      <c r="C4" s="2" t="s">
        <v>29</v>
      </c>
      <c r="D4" s="11"/>
      <c r="E4" s="2"/>
    </row>
    <row r="5" spans="1:7" x14ac:dyDescent="0.35">
      <c r="A5" s="2" t="s">
        <v>4</v>
      </c>
      <c r="B5" s="6">
        <f>B4</f>
        <v>343175</v>
      </c>
      <c r="C5" s="11"/>
      <c r="D5" s="11"/>
      <c r="E5" s="2"/>
      <c r="G5" s="34"/>
    </row>
    <row r="6" spans="1:7" x14ac:dyDescent="0.35">
      <c r="A6" s="14" t="s">
        <v>5</v>
      </c>
      <c r="B6" s="26"/>
      <c r="C6" s="27"/>
      <c r="D6" s="11"/>
      <c r="E6" s="2"/>
      <c r="G6" s="34"/>
    </row>
    <row r="7" spans="1:7" x14ac:dyDescent="0.35">
      <c r="A7" s="2" t="s">
        <v>6</v>
      </c>
      <c r="B7" s="5">
        <v>27000</v>
      </c>
      <c r="C7" s="11"/>
      <c r="D7" s="32"/>
      <c r="E7" s="2"/>
      <c r="G7" s="35"/>
    </row>
    <row r="8" spans="1:7" x14ac:dyDescent="0.35">
      <c r="A8" s="2" t="s">
        <v>7</v>
      </c>
      <c r="B8" s="5">
        <v>107000</v>
      </c>
      <c r="C8" s="2" t="s">
        <v>18</v>
      </c>
      <c r="D8" s="10">
        <f>D4+D5+D6</f>
        <v>0</v>
      </c>
      <c r="E8" s="2"/>
      <c r="G8" s="36"/>
    </row>
    <row r="9" spans="1:7" x14ac:dyDescent="0.35">
      <c r="A9" s="2" t="s">
        <v>8</v>
      </c>
      <c r="B9" s="4">
        <v>-59850</v>
      </c>
      <c r="C9" s="19" t="s">
        <v>5</v>
      </c>
      <c r="D9" s="19"/>
      <c r="E9" s="2"/>
      <c r="G9" s="37"/>
    </row>
    <row r="10" spans="1:7" x14ac:dyDescent="0.35">
      <c r="A10" s="2" t="s">
        <v>9</v>
      </c>
      <c r="B10" s="6">
        <f>B7+B8+B9</f>
        <v>74150</v>
      </c>
      <c r="C10" s="25" t="s">
        <v>30</v>
      </c>
      <c r="D10" s="11"/>
      <c r="E10" s="2"/>
      <c r="G10" s="36"/>
    </row>
    <row r="11" spans="1:7" x14ac:dyDescent="0.35">
      <c r="A11" s="8"/>
      <c r="C11" s="25" t="s">
        <v>31</v>
      </c>
      <c r="D11" s="11"/>
      <c r="E11" s="2"/>
      <c r="G11" s="36"/>
    </row>
    <row r="12" spans="1:7" x14ac:dyDescent="0.35">
      <c r="A12" s="8"/>
      <c r="C12" s="29"/>
      <c r="D12" s="11"/>
      <c r="E12" s="2"/>
      <c r="G12" s="36"/>
    </row>
    <row r="13" spans="1:7" x14ac:dyDescent="0.35">
      <c r="A13" s="8"/>
      <c r="C13" s="28"/>
      <c r="D13" s="31"/>
      <c r="E13" s="2"/>
      <c r="G13" s="37"/>
    </row>
    <row r="14" spans="1:7" x14ac:dyDescent="0.35">
      <c r="A14" s="8"/>
      <c r="C14" s="29" t="s">
        <v>32</v>
      </c>
      <c r="D14" s="10">
        <f>D10+D11+D12</f>
        <v>0</v>
      </c>
      <c r="E14" s="2"/>
      <c r="G14" s="36"/>
    </row>
    <row r="15" spans="1:7" x14ac:dyDescent="0.35">
      <c r="A15" s="7"/>
      <c r="C15" s="16" t="s">
        <v>19</v>
      </c>
      <c r="D15" s="17">
        <f>D8+D14</f>
        <v>0</v>
      </c>
      <c r="E15" s="2"/>
      <c r="G15" s="36"/>
    </row>
    <row r="16" spans="1:7" x14ac:dyDescent="0.35">
      <c r="A16" s="14" t="s">
        <v>10</v>
      </c>
      <c r="B16" s="15"/>
      <c r="C16" s="18" t="s">
        <v>27</v>
      </c>
      <c r="D16" s="19"/>
      <c r="E16" s="2"/>
      <c r="G16" s="3"/>
    </row>
    <row r="17" spans="1:8" x14ac:dyDescent="0.35">
      <c r="A17" s="24" t="s">
        <v>11</v>
      </c>
      <c r="B17" s="5">
        <v>39996</v>
      </c>
      <c r="C17" s="2" t="s">
        <v>20</v>
      </c>
      <c r="D17" s="44">
        <v>50000</v>
      </c>
      <c r="E17" s="2"/>
      <c r="G17" s="3"/>
    </row>
    <row r="18" spans="1:8" x14ac:dyDescent="0.35">
      <c r="A18" s="8" t="s">
        <v>12</v>
      </c>
      <c r="B18" s="5">
        <v>24000</v>
      </c>
      <c r="C18" s="2" t="s">
        <v>21</v>
      </c>
      <c r="D18" s="11"/>
      <c r="E18" s="2"/>
      <c r="G18" s="3"/>
    </row>
    <row r="19" spans="1:8" x14ac:dyDescent="0.35">
      <c r="A19" s="8" t="s">
        <v>46</v>
      </c>
      <c r="B19" s="5">
        <v>132000</v>
      </c>
      <c r="C19" s="2" t="s">
        <v>28</v>
      </c>
      <c r="D19" s="8"/>
      <c r="E19" s="2"/>
      <c r="G19" s="3"/>
    </row>
    <row r="20" spans="1:8" x14ac:dyDescent="0.35">
      <c r="A20" s="8" t="s">
        <v>13</v>
      </c>
      <c r="B20" s="5">
        <v>0</v>
      </c>
      <c r="C20" s="38" t="s">
        <v>41</v>
      </c>
      <c r="D20" s="49">
        <v>-422182</v>
      </c>
      <c r="E20" s="2"/>
      <c r="G20" s="3"/>
    </row>
    <row r="21" spans="1:8" x14ac:dyDescent="0.35">
      <c r="A21" s="8" t="s">
        <v>14</v>
      </c>
      <c r="B21" s="20">
        <v>0</v>
      </c>
      <c r="C21" s="29" t="s">
        <v>39</v>
      </c>
      <c r="D21" s="46">
        <f>'Inicial 2022'!D20</f>
        <v>-91135</v>
      </c>
      <c r="E21" s="2"/>
      <c r="G21" s="3"/>
    </row>
    <row r="22" spans="1:8" x14ac:dyDescent="0.35">
      <c r="A22" s="8" t="s">
        <v>15</v>
      </c>
      <c r="B22" s="6">
        <f>B17+B18+B19+B20+B21</f>
        <v>195996</v>
      </c>
      <c r="C22" s="33" t="s">
        <v>22</v>
      </c>
      <c r="D22" s="48">
        <f>D20+D21-D17</f>
        <v>-563317</v>
      </c>
      <c r="E22" s="2"/>
      <c r="F22" s="57">
        <f>D22+B24</f>
        <v>50004</v>
      </c>
      <c r="G22" s="3"/>
      <c r="H22" s="3"/>
    </row>
    <row r="23" spans="1:8" x14ac:dyDescent="0.35">
      <c r="A23" s="7"/>
      <c r="B23" s="4"/>
      <c r="C23" s="30" t="s">
        <v>23</v>
      </c>
      <c r="D23" s="45">
        <v>50004</v>
      </c>
      <c r="E23" s="2"/>
      <c r="G23" s="3"/>
    </row>
    <row r="24" spans="1:8" x14ac:dyDescent="0.35">
      <c r="A24" s="23" t="s">
        <v>16</v>
      </c>
      <c r="B24" s="12">
        <f>B5+B10+B22</f>
        <v>613321</v>
      </c>
      <c r="C24" s="13" t="s">
        <v>24</v>
      </c>
      <c r="D24" s="51">
        <f>D23-D22</f>
        <v>613321</v>
      </c>
      <c r="E24" s="2"/>
      <c r="G24" s="3"/>
    </row>
    <row r="25" spans="1:8" x14ac:dyDescent="0.35">
      <c r="A25" s="55"/>
      <c r="C25" s="55"/>
    </row>
    <row r="26" spans="1:8" x14ac:dyDescent="0.35">
      <c r="A26" s="55"/>
      <c r="C26" s="55"/>
    </row>
    <row r="27" spans="1:8" x14ac:dyDescent="0.35">
      <c r="A27" s="56"/>
      <c r="C27" s="56"/>
    </row>
    <row r="28" spans="1:8" ht="43.5" x14ac:dyDescent="0.35">
      <c r="A28" s="22" t="s">
        <v>25</v>
      </c>
      <c r="C28" s="22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2D9-C48E-4058-BD10-F442978923CA}">
  <dimension ref="A1:H28"/>
  <sheetViews>
    <sheetView tabSelected="1" topLeftCell="A10" zoomScaleNormal="100" workbookViewId="0">
      <selection activeCell="D25" sqref="D25"/>
    </sheetView>
  </sheetViews>
  <sheetFormatPr baseColWidth="10" defaultRowHeight="14.5" x14ac:dyDescent="0.35"/>
  <cols>
    <col min="1" max="1" width="44.81640625" customWidth="1"/>
    <col min="2" max="2" width="21.453125" customWidth="1"/>
    <col min="3" max="3" width="26.54296875" customWidth="1"/>
    <col min="4" max="4" width="26.7265625" customWidth="1"/>
  </cols>
  <sheetData>
    <row r="1" spans="1:7" ht="55.5" customHeight="1" x14ac:dyDescent="0.35">
      <c r="A1" s="52" t="s">
        <v>33</v>
      </c>
      <c r="B1" s="53"/>
      <c r="C1" s="53"/>
      <c r="D1" s="54"/>
    </row>
    <row r="2" spans="1:7" x14ac:dyDescent="0.35">
      <c r="A2" s="21" t="s">
        <v>0</v>
      </c>
      <c r="B2" s="1"/>
      <c r="C2" s="21" t="s">
        <v>1</v>
      </c>
      <c r="D2" s="9"/>
      <c r="E2" s="2"/>
    </row>
    <row r="3" spans="1:7" x14ac:dyDescent="0.35">
      <c r="A3" s="14" t="s">
        <v>2</v>
      </c>
      <c r="B3" s="16"/>
      <c r="C3" s="14" t="s">
        <v>17</v>
      </c>
      <c r="D3" s="17"/>
      <c r="E3" s="2"/>
    </row>
    <row r="4" spans="1:7" x14ac:dyDescent="0.35">
      <c r="A4" s="2" t="s">
        <v>3</v>
      </c>
      <c r="B4" s="4">
        <v>343175</v>
      </c>
      <c r="C4" s="2" t="s">
        <v>29</v>
      </c>
      <c r="D4" s="11"/>
      <c r="E4" s="2"/>
    </row>
    <row r="5" spans="1:7" x14ac:dyDescent="0.35">
      <c r="A5" s="2" t="s">
        <v>4</v>
      </c>
      <c r="B5" s="6">
        <f>B4</f>
        <v>343175</v>
      </c>
      <c r="C5" s="11"/>
      <c r="D5" s="11"/>
      <c r="E5" s="2"/>
      <c r="G5" s="34" t="s">
        <v>43</v>
      </c>
    </row>
    <row r="6" spans="1:7" x14ac:dyDescent="0.35">
      <c r="A6" s="14" t="s">
        <v>5</v>
      </c>
      <c r="B6" s="26"/>
      <c r="C6" s="27"/>
      <c r="D6" s="11"/>
      <c r="E6" s="2"/>
      <c r="G6" s="34"/>
    </row>
    <row r="7" spans="1:7" x14ac:dyDescent="0.35">
      <c r="A7" s="2" t="s">
        <v>6</v>
      </c>
      <c r="B7" s="5">
        <v>27000</v>
      </c>
      <c r="C7" s="11"/>
      <c r="D7" s="32"/>
      <c r="E7" s="2"/>
      <c r="G7" s="35"/>
    </row>
    <row r="8" spans="1:7" x14ac:dyDescent="0.35">
      <c r="A8" s="2" t="s">
        <v>7</v>
      </c>
      <c r="B8" s="5">
        <v>107000</v>
      </c>
      <c r="C8" s="2" t="s">
        <v>18</v>
      </c>
      <c r="D8" s="10">
        <v>0</v>
      </c>
      <c r="E8" s="2"/>
      <c r="G8" s="36"/>
    </row>
    <row r="9" spans="1:7" x14ac:dyDescent="0.35">
      <c r="A9" s="2" t="s">
        <v>8</v>
      </c>
      <c r="B9" s="43">
        <v>-97650</v>
      </c>
      <c r="C9" s="19" t="s">
        <v>5</v>
      </c>
      <c r="D9" s="19"/>
      <c r="E9" s="2"/>
      <c r="G9" s="37"/>
    </row>
    <row r="10" spans="1:7" x14ac:dyDescent="0.35">
      <c r="A10" s="2" t="s">
        <v>9</v>
      </c>
      <c r="B10" s="15">
        <f>B7+B8+B9</f>
        <v>36350</v>
      </c>
      <c r="C10" s="25" t="s">
        <v>30</v>
      </c>
      <c r="D10" s="11"/>
      <c r="E10" s="2"/>
      <c r="G10" s="36"/>
    </row>
    <row r="11" spans="1:7" x14ac:dyDescent="0.35">
      <c r="A11" s="8"/>
      <c r="C11" s="25" t="s">
        <v>31</v>
      </c>
      <c r="D11" s="11"/>
      <c r="E11" s="2"/>
      <c r="G11" s="36"/>
    </row>
    <row r="12" spans="1:7" x14ac:dyDescent="0.35">
      <c r="A12" s="8"/>
      <c r="C12" s="29"/>
      <c r="D12" s="11"/>
      <c r="E12" s="2"/>
      <c r="G12" s="36"/>
    </row>
    <row r="13" spans="1:7" x14ac:dyDescent="0.35">
      <c r="A13" s="8"/>
      <c r="C13" s="28"/>
      <c r="D13" s="31"/>
      <c r="E13" s="2"/>
      <c r="G13" s="37"/>
    </row>
    <row r="14" spans="1:7" x14ac:dyDescent="0.35">
      <c r="A14" s="8"/>
      <c r="C14" s="29" t="s">
        <v>32</v>
      </c>
      <c r="D14" s="10"/>
      <c r="E14" s="2"/>
      <c r="G14" s="36"/>
    </row>
    <row r="15" spans="1:7" x14ac:dyDescent="0.35">
      <c r="A15" s="7"/>
      <c r="C15" s="16" t="s">
        <v>19</v>
      </c>
      <c r="D15" s="17">
        <v>0</v>
      </c>
      <c r="E15" s="2"/>
      <c r="G15" s="36"/>
    </row>
    <row r="16" spans="1:7" x14ac:dyDescent="0.35">
      <c r="A16" s="14" t="s">
        <v>10</v>
      </c>
      <c r="B16" s="15"/>
      <c r="C16" s="18" t="s">
        <v>27</v>
      </c>
      <c r="D16" s="19"/>
      <c r="E16" s="2"/>
      <c r="G16" s="3"/>
    </row>
    <row r="17" spans="1:8" x14ac:dyDescent="0.35">
      <c r="A17" s="24" t="s">
        <v>11</v>
      </c>
      <c r="B17" s="5">
        <v>39996</v>
      </c>
      <c r="C17" s="2" t="s">
        <v>20</v>
      </c>
      <c r="D17" s="44">
        <v>50000</v>
      </c>
      <c r="E17" s="2"/>
      <c r="G17" s="3"/>
    </row>
    <row r="18" spans="1:8" x14ac:dyDescent="0.35">
      <c r="A18" s="8" t="s">
        <v>12</v>
      </c>
      <c r="B18" s="5">
        <v>24000</v>
      </c>
      <c r="C18" s="2" t="s">
        <v>21</v>
      </c>
      <c r="D18" s="11">
        <v>0</v>
      </c>
      <c r="E18" s="2"/>
      <c r="G18" s="3"/>
    </row>
    <row r="19" spans="1:8" x14ac:dyDescent="0.35">
      <c r="A19" s="8" t="s">
        <v>46</v>
      </c>
      <c r="B19" s="5">
        <v>132000</v>
      </c>
      <c r="C19" s="2" t="s">
        <v>28</v>
      </c>
      <c r="D19" s="8">
        <v>0</v>
      </c>
      <c r="E19" s="2"/>
      <c r="G19" s="3"/>
    </row>
    <row r="20" spans="1:8" x14ac:dyDescent="0.35">
      <c r="A20" s="8" t="s">
        <v>13</v>
      </c>
      <c r="B20" s="5">
        <v>0</v>
      </c>
      <c r="C20" s="38" t="s">
        <v>40</v>
      </c>
      <c r="D20" s="49">
        <v>-47307</v>
      </c>
      <c r="E20" s="2"/>
      <c r="G20" s="3"/>
    </row>
    <row r="21" spans="1:8" x14ac:dyDescent="0.35">
      <c r="A21" s="8" t="s">
        <v>14</v>
      </c>
      <c r="B21" s="20">
        <v>0</v>
      </c>
      <c r="C21" s="29" t="s">
        <v>39</v>
      </c>
      <c r="D21" s="46">
        <f>'Balance 2024'!D20+'Balance 2023'!D20</f>
        <v>-469489</v>
      </c>
      <c r="E21" s="2"/>
      <c r="G21" s="3"/>
    </row>
    <row r="22" spans="1:8" x14ac:dyDescent="0.35">
      <c r="A22" s="8" t="s">
        <v>15</v>
      </c>
      <c r="B22" s="6">
        <f>B17+B18+B19+B20+B21</f>
        <v>195996</v>
      </c>
      <c r="C22" s="33" t="s">
        <v>22</v>
      </c>
      <c r="D22" s="48">
        <f>D20+D21-D17</f>
        <v>-566796</v>
      </c>
      <c r="E22" s="2"/>
      <c r="G22" s="3"/>
      <c r="H22" s="3"/>
    </row>
    <row r="23" spans="1:8" x14ac:dyDescent="0.35">
      <c r="A23" s="7"/>
      <c r="B23" s="4"/>
      <c r="C23" s="30" t="s">
        <v>23</v>
      </c>
      <c r="D23" s="45">
        <f>B24-D22</f>
        <v>1142317</v>
      </c>
      <c r="E23" s="2" t="s">
        <v>42</v>
      </c>
      <c r="G23" s="3"/>
    </row>
    <row r="24" spans="1:8" x14ac:dyDescent="0.35">
      <c r="A24" s="23" t="s">
        <v>16</v>
      </c>
      <c r="B24" s="12">
        <f>B5+B10+B22</f>
        <v>575521</v>
      </c>
      <c r="C24" s="13" t="s">
        <v>24</v>
      </c>
      <c r="D24" s="51">
        <f>D23+D22</f>
        <v>575521</v>
      </c>
      <c r="E24" s="2"/>
      <c r="G24" s="3"/>
    </row>
    <row r="25" spans="1:8" x14ac:dyDescent="0.35">
      <c r="A25" s="55"/>
      <c r="C25" s="55"/>
    </row>
    <row r="26" spans="1:8" x14ac:dyDescent="0.35">
      <c r="A26" s="55"/>
      <c r="C26" s="55"/>
    </row>
    <row r="27" spans="1:8" x14ac:dyDescent="0.35">
      <c r="A27" s="56"/>
      <c r="C27" s="56"/>
    </row>
    <row r="28" spans="1:8" ht="43.5" x14ac:dyDescent="0.35">
      <c r="A28" s="22" t="s">
        <v>25</v>
      </c>
      <c r="C28" s="22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9020C93E3AF24D9B15CFDD3D795D68" ma:contentTypeVersion="13" ma:contentTypeDescription="Crear nuevo documento." ma:contentTypeScope="" ma:versionID="89500325cf0915c54ef469f40936efdb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7d355c86073a7160a34d870c5b91e419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92625E-A057-47DC-9A82-DD3CE9B5C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2E0CBA-6506-43FD-9EE0-10ACD6B3C25A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customXml/itemProps3.xml><?xml version="1.0" encoding="utf-8"?>
<ds:datastoreItem xmlns:ds="http://schemas.openxmlformats.org/officeDocument/2006/customXml" ds:itemID="{43AFA532-048E-4F33-A023-6377234D34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 2022</vt:lpstr>
      <vt:lpstr>Balance 2023</vt:lpstr>
      <vt:lpstr>Balance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BrandMV</cp:lastModifiedBy>
  <cp:lastPrinted>2022-05-31T00:57:23Z</cp:lastPrinted>
  <dcterms:created xsi:type="dcterms:W3CDTF">2022-05-30T22:39:58Z</dcterms:created>
  <dcterms:modified xsi:type="dcterms:W3CDTF">2022-06-09T14:45:47Z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</Properties>
</file>