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46F541D-BBFB-4389-BB53-B48904942171}" xr6:coauthVersionLast="47" xr6:coauthVersionMax="48" xr10:uidLastSave="{00000000-0000-0000-0000-000000000000}"/>
  <bookViews>
    <workbookView xWindow="-120" yWindow="-120" windowWidth="29040" windowHeight="15840" xr2:uid="{D2822CF9-5652-4C74-AA86-80E678432B73}"/>
  </bookViews>
  <sheets>
    <sheet name="Plantil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5" i="1"/>
  <c r="C21" i="1"/>
  <c r="D21" i="1"/>
  <c r="E21" i="1"/>
  <c r="F21" i="1"/>
  <c r="G21" i="1"/>
  <c r="C18" i="1"/>
  <c r="D18" i="1"/>
  <c r="E18" i="1"/>
  <c r="F18" i="1"/>
  <c r="G18" i="1"/>
  <c r="B18" i="1"/>
  <c r="B21" i="1"/>
  <c r="E16" i="1"/>
  <c r="G16" i="1"/>
  <c r="E11" i="1"/>
  <c r="F11" i="1"/>
  <c r="F16" i="1" s="1"/>
  <c r="G11" i="1"/>
  <c r="D11" i="1"/>
  <c r="D16" i="1" s="1"/>
  <c r="E6" i="1"/>
  <c r="F6" i="1"/>
  <c r="G6" i="1"/>
  <c r="D6" i="1"/>
  <c r="F4" i="1"/>
  <c r="G4" i="1"/>
  <c r="G5" i="1" s="1"/>
  <c r="E4" i="1"/>
  <c r="D5" i="1"/>
  <c r="E5" i="1"/>
  <c r="F5" i="1"/>
  <c r="C16" i="1"/>
  <c r="C5" i="1"/>
</calcChain>
</file>

<file path=xl/sharedStrings.xml><?xml version="1.0" encoding="utf-8"?>
<sst xmlns="http://schemas.openxmlformats.org/spreadsheetml/2006/main" count="27" uniqueCount="26">
  <si>
    <t>Concepto</t>
  </si>
  <si>
    <t>1 de junio al 31 de diciembre del 2022</t>
  </si>
  <si>
    <t xml:space="preserve">análisis porcentual </t>
  </si>
  <si>
    <t>-Ventas</t>
  </si>
  <si>
    <t>-Costo de ventas</t>
  </si>
  <si>
    <t xml:space="preserve">NOTA: El costo de ventas  está formado por MP, MO principalmente </t>
  </si>
  <si>
    <t>= Utilidad o pérdida bruta</t>
  </si>
  <si>
    <t>-Gastos de ventas</t>
  </si>
  <si>
    <t>-Sueldos y salarios</t>
  </si>
  <si>
    <t>-Gastos de administración</t>
  </si>
  <si>
    <t>=Utilidad de operación</t>
  </si>
  <si>
    <t>-Gastos financieros</t>
  </si>
  <si>
    <t>=Utilidad o pérdida antes de impuesto</t>
  </si>
  <si>
    <t>-ISR 30%</t>
  </si>
  <si>
    <t>-PTU 10%</t>
  </si>
  <si>
    <t>=Utilidad o pérdida neta</t>
  </si>
  <si>
    <t>Elaboró:</t>
  </si>
  <si>
    <t>Autoriza:</t>
  </si>
  <si>
    <t>Director Administrativo</t>
  </si>
  <si>
    <t>Director General</t>
  </si>
  <si>
    <t>ProtecTive S.A de C.V.
Estado de resultados proforma del 1 de junio de 2022 al 31 de diciembre del 2027</t>
  </si>
  <si>
    <t>materia prima</t>
  </si>
  <si>
    <t>mano de obra</t>
  </si>
  <si>
    <t>-Gastos de envío</t>
  </si>
  <si>
    <t>*2023 no nos pagamos sueldo, no hay GV y GA</t>
  </si>
  <si>
    <t>-Gastos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</si>
</sst>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4" fontId="0" fillId="0" borderId="1" xfId="0" applyNumberFormat="1" applyBorder="1"/>
    <xf numFmtId="44" fontId="0" fillId="2" borderId="1" xfId="0" applyNumberFormat="1" applyFill="1" applyBorder="1"/>
    <xf numFmtId="44" fontId="0" fillId="3" borderId="1" xfId="0" applyNumberFormat="1" applyFill="1" applyBorder="1"/>
    <xf numFmtId="0" fontId="1" fillId="2" borderId="1" xfId="0" quotePrefix="1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9" fontId="0" fillId="0" borderId="0" xfId="0" applyNumberFormat="1"/>
    <xf numFmtId="0" fontId="1" fillId="0" borderId="0" xfId="0" applyFont="1" applyAlignment="1">
      <alignment horizontal="center"/>
    </xf>
    <xf numFmtId="44" fontId="0" fillId="0" borderId="0" xfId="0" applyNumberFormat="1" applyFont="1"/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23</xdr:row>
      <xdr:rowOff>8360</xdr:rowOff>
    </xdr:from>
    <xdr:to>
      <xdr:col>5</xdr:col>
      <xdr:colOff>314498</xdr:colOff>
      <xdr:row>26</xdr:row>
      <xdr:rowOff>65598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E7EE88-35DE-CB5B-EF57-CDFF7A6BF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989935"/>
          <a:ext cx="1238423" cy="62873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476251</xdr:colOff>
      <xdr:row>23</xdr:row>
      <xdr:rowOff>17885</xdr:rowOff>
    </xdr:from>
    <xdr:to>
      <xdr:col>2</xdr:col>
      <xdr:colOff>166818</xdr:colOff>
      <xdr:row>25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D2BF4F-125E-439A-9395-00CA3370D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6" y="4999460"/>
          <a:ext cx="1071692" cy="54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AB39-5B21-4104-8DCE-203FB3086ACD}">
  <dimension ref="A1:L27"/>
  <sheetViews>
    <sheetView tabSelected="1" zoomScaleNormal="100" workbookViewId="0">
      <selection activeCell="H30" sqref="H30"/>
    </sheetView>
  </sheetViews>
  <sheetFormatPr baseColWidth="10" defaultColWidth="11.42578125" defaultRowHeight="15" x14ac:dyDescent="0.25"/>
  <cols>
    <col min="1" max="1" width="29.28515625" customWidth="1"/>
    <col min="2" max="2" width="20.7109375" customWidth="1"/>
    <col min="3" max="3" width="15.85546875" customWidth="1"/>
    <col min="4" max="4" width="15" customWidth="1"/>
    <col min="5" max="5" width="14.7109375" customWidth="1"/>
    <col min="6" max="7" width="15.140625" bestFit="1" customWidth="1"/>
    <col min="8" max="8" width="23.28515625" customWidth="1"/>
  </cols>
  <sheetData>
    <row r="1" spans="1:12" ht="32.25" customHeight="1" x14ac:dyDescent="0.25">
      <c r="A1" s="14" t="s">
        <v>20</v>
      </c>
      <c r="B1" s="14"/>
      <c r="C1" s="14"/>
      <c r="D1" s="14"/>
      <c r="E1" s="14"/>
      <c r="F1" s="14"/>
      <c r="G1" s="14"/>
    </row>
    <row r="2" spans="1:12" ht="30" x14ac:dyDescent="0.25">
      <c r="A2" s="1" t="s">
        <v>0</v>
      </c>
      <c r="B2" s="1" t="s">
        <v>1</v>
      </c>
      <c r="C2" s="2">
        <v>2023</v>
      </c>
      <c r="D2" s="2">
        <v>2024</v>
      </c>
      <c r="E2" s="2">
        <v>2025</v>
      </c>
      <c r="F2" s="2">
        <v>2026</v>
      </c>
      <c r="G2" s="2">
        <v>2027</v>
      </c>
      <c r="H2" s="12" t="s">
        <v>2</v>
      </c>
    </row>
    <row r="3" spans="1:12" x14ac:dyDescent="0.25">
      <c r="A3" s="6" t="s">
        <v>3</v>
      </c>
      <c r="B3" s="4">
        <v>261600</v>
      </c>
      <c r="C3" s="4">
        <v>614498</v>
      </c>
      <c r="D3" s="4">
        <v>1322214</v>
      </c>
      <c r="E3" s="4">
        <v>2742040</v>
      </c>
      <c r="F3" s="4">
        <v>7112084</v>
      </c>
      <c r="G3" s="4">
        <v>10834510</v>
      </c>
      <c r="H3" s="11">
        <v>1</v>
      </c>
    </row>
    <row r="4" spans="1:12" x14ac:dyDescent="0.25">
      <c r="A4" s="7" t="s">
        <v>4</v>
      </c>
      <c r="B4" s="13">
        <v>556870</v>
      </c>
      <c r="C4" s="3">
        <v>1302735</v>
      </c>
      <c r="D4" s="3">
        <v>2803093</v>
      </c>
      <c r="E4" s="3">
        <f>E3*$I$5</f>
        <v>3071084.8000000003</v>
      </c>
      <c r="F4" s="3">
        <f t="shared" ref="F4:G4" si="0">F3*$I$5</f>
        <v>7965534.080000001</v>
      </c>
      <c r="G4" s="3">
        <f t="shared" si="0"/>
        <v>12134651.200000001</v>
      </c>
      <c r="H4">
        <v>212.87</v>
      </c>
      <c r="I4" t="s">
        <v>5</v>
      </c>
    </row>
    <row r="5" spans="1:12" x14ac:dyDescent="0.25">
      <c r="A5" s="6" t="s">
        <v>6</v>
      </c>
      <c r="B5" s="4">
        <f>B3-B4</f>
        <v>-295270</v>
      </c>
      <c r="C5" s="4">
        <f>C3-C4</f>
        <v>-688237</v>
      </c>
      <c r="D5" s="4">
        <f t="shared" ref="D5:G5" si="1">D3-D4</f>
        <v>-1480879</v>
      </c>
      <c r="E5" s="4">
        <f t="shared" si="1"/>
        <v>-329044.80000000028</v>
      </c>
      <c r="F5" s="4">
        <f t="shared" si="1"/>
        <v>-853450.08000000101</v>
      </c>
      <c r="G5" s="4">
        <f t="shared" si="1"/>
        <v>-1300141.2000000011</v>
      </c>
      <c r="H5">
        <v>112.87</v>
      </c>
      <c r="I5">
        <v>1.1200000000000001</v>
      </c>
    </row>
    <row r="6" spans="1:12" x14ac:dyDescent="0.25">
      <c r="A6" s="7" t="s">
        <v>7</v>
      </c>
      <c r="B6" s="3">
        <v>285000</v>
      </c>
      <c r="C6" s="3"/>
      <c r="D6" s="3">
        <f>D3*$I$6</f>
        <v>2036209.56</v>
      </c>
      <c r="E6" s="3">
        <f t="shared" ref="E6:G6" si="2">E3*$I$6</f>
        <v>4222741.6000000006</v>
      </c>
      <c r="F6" s="3">
        <f t="shared" si="2"/>
        <v>10952609.359999999</v>
      </c>
      <c r="G6" s="3">
        <f t="shared" si="2"/>
        <v>16685145.4</v>
      </c>
      <c r="H6">
        <v>154.43</v>
      </c>
      <c r="I6">
        <v>1.54</v>
      </c>
    </row>
    <row r="7" spans="1:12" x14ac:dyDescent="0.25">
      <c r="A7" s="6" t="s">
        <v>8</v>
      </c>
      <c r="B7" s="4"/>
      <c r="C7" s="4"/>
      <c r="D7" s="4"/>
      <c r="E7" s="4"/>
      <c r="F7" s="4"/>
      <c r="G7" s="4"/>
    </row>
    <row r="8" spans="1:12" x14ac:dyDescent="0.25">
      <c r="A8" s="7" t="s">
        <v>23</v>
      </c>
      <c r="B8" s="3"/>
      <c r="C8" s="3"/>
      <c r="D8" s="3"/>
      <c r="E8" s="3"/>
      <c r="F8" s="3"/>
      <c r="G8" s="3"/>
      <c r="L8" t="s">
        <v>21</v>
      </c>
    </row>
    <row r="9" spans="1:12" x14ac:dyDescent="0.25">
      <c r="A9" s="8"/>
      <c r="B9" s="4"/>
      <c r="C9" s="4"/>
      <c r="D9" s="4"/>
      <c r="E9" s="4"/>
      <c r="F9" s="4"/>
      <c r="G9" s="4"/>
      <c r="L9" t="s">
        <v>22</v>
      </c>
    </row>
    <row r="10" spans="1:12" x14ac:dyDescent="0.25">
      <c r="A10" s="9"/>
      <c r="B10" s="5"/>
      <c r="C10" s="5"/>
      <c r="D10" s="5"/>
      <c r="E10" s="5"/>
      <c r="F10" s="5"/>
      <c r="G10" s="5"/>
    </row>
    <row r="11" spans="1:12" x14ac:dyDescent="0.25">
      <c r="A11" s="6" t="s">
        <v>9</v>
      </c>
      <c r="B11" s="4">
        <v>441000</v>
      </c>
      <c r="C11" s="4"/>
      <c r="D11" s="4">
        <f>D3*$I$11</f>
        <v>2221319.52</v>
      </c>
      <c r="E11" s="4">
        <f t="shared" ref="E11:G11" si="3">E3*$I$11</f>
        <v>4606627.2</v>
      </c>
      <c r="F11" s="4">
        <f t="shared" si="3"/>
        <v>11948301.119999999</v>
      </c>
      <c r="G11" s="4">
        <f t="shared" si="3"/>
        <v>18201976.800000001</v>
      </c>
      <c r="H11">
        <v>139.13999999999999</v>
      </c>
      <c r="I11">
        <v>1.68</v>
      </c>
    </row>
    <row r="12" spans="1:12" x14ac:dyDescent="0.25">
      <c r="A12" s="10" t="s">
        <v>8</v>
      </c>
      <c r="B12" s="5"/>
      <c r="C12" s="5"/>
      <c r="D12" s="5"/>
      <c r="E12" s="5"/>
      <c r="F12" s="5"/>
      <c r="G12" s="5"/>
    </row>
    <row r="13" spans="1:12" x14ac:dyDescent="0.25">
      <c r="A13" s="6" t="s">
        <v>25</v>
      </c>
      <c r="B13" s="4"/>
      <c r="C13" s="4"/>
      <c r="D13" s="4"/>
      <c r="E13" s="4"/>
      <c r="F13" s="4"/>
      <c r="G13" s="4"/>
    </row>
    <row r="14" spans="1:12" x14ac:dyDescent="0.25">
      <c r="A14" s="9"/>
      <c r="B14" s="5"/>
      <c r="C14" s="5"/>
      <c r="D14" s="5"/>
      <c r="E14" s="5"/>
      <c r="F14" s="5"/>
      <c r="G14" s="5"/>
    </row>
    <row r="15" spans="1:12" x14ac:dyDescent="0.25">
      <c r="A15" s="6"/>
      <c r="B15" s="4"/>
      <c r="C15" s="4"/>
      <c r="D15" s="4"/>
      <c r="E15" s="4"/>
      <c r="F15" s="4"/>
      <c r="G15" s="4"/>
    </row>
    <row r="16" spans="1:12" x14ac:dyDescent="0.25">
      <c r="A16" s="10" t="s">
        <v>10</v>
      </c>
      <c r="B16" s="5">
        <f>B5-B6-B11</f>
        <v>-1021270</v>
      </c>
      <c r="C16" s="5">
        <f>C5-C6-C11</f>
        <v>-688237</v>
      </c>
      <c r="D16" s="5">
        <f t="shared" ref="D16:G16" si="4">D5-D6-D11</f>
        <v>-5738408.0800000001</v>
      </c>
      <c r="E16" s="5">
        <f t="shared" si="4"/>
        <v>-9158413.6000000015</v>
      </c>
      <c r="F16" s="5">
        <f t="shared" si="4"/>
        <v>-23754360.560000002</v>
      </c>
      <c r="G16" s="5">
        <f t="shared" si="4"/>
        <v>-36187263.400000006</v>
      </c>
      <c r="H16">
        <v>406.44</v>
      </c>
    </row>
    <row r="17" spans="1:8" x14ac:dyDescent="0.25">
      <c r="A17" s="6" t="s">
        <v>11</v>
      </c>
      <c r="B17" s="4"/>
      <c r="C17" s="4"/>
      <c r="D17" s="4"/>
      <c r="E17" s="4"/>
      <c r="F17" s="4"/>
      <c r="G17" s="4"/>
    </row>
    <row r="18" spans="1:8" ht="30" x14ac:dyDescent="0.25">
      <c r="A18" s="10" t="s">
        <v>12</v>
      </c>
      <c r="B18" s="5">
        <f>B16-B17</f>
        <v>-1021270</v>
      </c>
      <c r="C18" s="5">
        <f t="shared" ref="C18:G18" si="5">C16-C17</f>
        <v>-688237</v>
      </c>
      <c r="D18" s="5">
        <f t="shared" si="5"/>
        <v>-5738408.0800000001</v>
      </c>
      <c r="E18" s="5">
        <f t="shared" si="5"/>
        <v>-9158413.6000000015</v>
      </c>
      <c r="F18" s="5">
        <f t="shared" si="5"/>
        <v>-23754360.560000002</v>
      </c>
      <c r="G18" s="5">
        <f t="shared" si="5"/>
        <v>-36187263.400000006</v>
      </c>
      <c r="H18">
        <v>406.44</v>
      </c>
    </row>
    <row r="19" spans="1:8" x14ac:dyDescent="0.25">
      <c r="A19" s="6" t="s">
        <v>13</v>
      </c>
      <c r="B19" s="4"/>
      <c r="C19" s="4"/>
      <c r="D19" s="4"/>
      <c r="E19" s="4"/>
      <c r="F19" s="4"/>
      <c r="G19" s="4"/>
    </row>
    <row r="20" spans="1:8" x14ac:dyDescent="0.25">
      <c r="A20" s="10" t="s">
        <v>14</v>
      </c>
      <c r="B20" s="5"/>
      <c r="C20" s="5"/>
      <c r="D20" s="5"/>
      <c r="E20" s="5"/>
      <c r="F20" s="5"/>
      <c r="G20" s="5"/>
    </row>
    <row r="21" spans="1:8" x14ac:dyDescent="0.25">
      <c r="A21" s="6" t="s">
        <v>15</v>
      </c>
      <c r="B21" s="4">
        <f>B18</f>
        <v>-1021270</v>
      </c>
      <c r="C21" s="4">
        <f t="shared" ref="C21:G21" si="6">C18</f>
        <v>-688237</v>
      </c>
      <c r="D21" s="4">
        <f t="shared" si="6"/>
        <v>-5738408.0800000001</v>
      </c>
      <c r="E21" s="4">
        <f t="shared" si="6"/>
        <v>-9158413.6000000015</v>
      </c>
      <c r="F21" s="4">
        <f t="shared" si="6"/>
        <v>-23754360.560000002</v>
      </c>
      <c r="G21" s="4">
        <f t="shared" si="6"/>
        <v>-36187263.400000006</v>
      </c>
      <c r="H21">
        <v>406.44</v>
      </c>
    </row>
    <row r="23" spans="1:8" x14ac:dyDescent="0.25">
      <c r="B23" t="s">
        <v>16</v>
      </c>
      <c r="E23" t="s">
        <v>17</v>
      </c>
    </row>
    <row r="24" spans="1:8" x14ac:dyDescent="0.25">
      <c r="B24" s="15"/>
      <c r="C24" s="15"/>
      <c r="E24" s="16"/>
      <c r="F24" s="16"/>
      <c r="H24" t="s">
        <v>24</v>
      </c>
    </row>
    <row r="25" spans="1:8" x14ac:dyDescent="0.25">
      <c r="B25" s="15"/>
      <c r="C25" s="15"/>
      <c r="E25" s="16"/>
      <c r="F25" s="16"/>
    </row>
    <row r="26" spans="1:8" x14ac:dyDescent="0.25">
      <c r="B26" s="15"/>
      <c r="C26" s="15"/>
      <c r="E26" s="16"/>
      <c r="F26" s="16"/>
    </row>
    <row r="27" spans="1:8" x14ac:dyDescent="0.25">
      <c r="B27" s="15" t="s">
        <v>18</v>
      </c>
      <c r="C27" s="16"/>
      <c r="E27" s="15" t="s">
        <v>19</v>
      </c>
      <c r="F27" s="16"/>
    </row>
  </sheetData>
  <mergeCells count="5">
    <mergeCell ref="A1:G1"/>
    <mergeCell ref="B27:C27"/>
    <mergeCell ref="E27:F27"/>
    <mergeCell ref="B24:C26"/>
    <mergeCell ref="E24:F26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020C93E3AF24D9B15CFDD3D795D68" ma:contentTypeVersion="13" ma:contentTypeDescription="Create a new document." ma:contentTypeScope="" ma:versionID="9a6f3c180175a38ce15cc6746a3d4086">
  <xsd:schema xmlns:xsd="http://www.w3.org/2001/XMLSchema" xmlns:xs="http://www.w3.org/2001/XMLSchema" xmlns:p="http://schemas.microsoft.com/office/2006/metadata/properties" xmlns:ns2="190c8990-5a96-4215-abfd-93010a72b119" xmlns:ns3="4ecd955e-de54-4019-bb4b-f05ad869cd1d" targetNamespace="http://schemas.microsoft.com/office/2006/metadata/properties" ma:root="true" ma:fieldsID="f61e606c6d42518b21c195f73ea66f58" ns2:_="" ns3:_="">
    <xsd:import namespace="190c8990-5a96-4215-abfd-93010a72b119"/>
    <xsd:import namespace="4ecd955e-de54-4019-bb4b-f05ad869c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c8990-5a96-4215-abfd-93010a72b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d955e-de54-4019-bb4b-f05ad869cd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e75b93-5159-4e60-995e-402af607608f}" ma:internalName="TaxCatchAll" ma:showField="CatchAllData" ma:web="4ecd955e-de54-4019-bb4b-f05ad869cd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cd955e-de54-4019-bb4b-f05ad869cd1d" xsi:nil="true"/>
    <lcf76f155ced4ddcb4097134ff3c332f xmlns="190c8990-5a96-4215-abfd-93010a72b1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ACC29F-B350-4E7F-B368-D2E33C527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c8990-5a96-4215-abfd-93010a72b119"/>
    <ds:schemaRef ds:uri="4ecd955e-de54-4019-bb4b-f05ad869c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A09AE8-33AC-414A-8969-D62944F3EB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A1C95A-AD69-4BD8-B3C5-20F952DAA543}">
  <ds:schemaRefs>
    <ds:schemaRef ds:uri="http://schemas.microsoft.com/office/2006/metadata/properties"/>
    <ds:schemaRef ds:uri="http://schemas.microsoft.com/office/infopath/2007/PartnerControls"/>
    <ds:schemaRef ds:uri="4ecd955e-de54-4019-bb4b-f05ad869cd1d"/>
    <ds:schemaRef ds:uri="190c8990-5a96-4215-abfd-93010a72b1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Gerardo Trejo Rivera</dc:creator>
  <cp:keywords/>
  <dc:description/>
  <cp:lastModifiedBy>brandon meza vargas</cp:lastModifiedBy>
  <cp:revision/>
  <dcterms:created xsi:type="dcterms:W3CDTF">2022-05-24T01:13:29Z</dcterms:created>
  <dcterms:modified xsi:type="dcterms:W3CDTF">2022-06-07T23:07:42Z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0x010100BB9020C93E3AF24D9B15CFDD3D795D68</vt:lpwstr>
  </property>
  <property fmtid="{D5CDD505-2E9C-101B-9397-08002B2CF9AE}" pid="3" name="MediaServiceImageTags">
    <vt:lpwstr/>
  </property>
</Properties>
</file>