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5to Semestre ESCOM\Admon\Actividades\3rd period\"/>
    </mc:Choice>
  </mc:AlternateContent>
  <xr:revisionPtr revIDLastSave="0" documentId="8_{6E76FF26-C2AA-412A-B9BA-BB5A3F43836C}" xr6:coauthVersionLast="47" xr6:coauthVersionMax="47" xr10:uidLastSave="{00000000-0000-0000-0000-000000000000}"/>
  <bookViews>
    <workbookView xWindow="-28920" yWindow="-120" windowWidth="29040" windowHeight="15840" xr2:uid="{0A86FC5D-16B0-4FEE-A20E-7C0DE26C35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8" i="1" l="1"/>
  <c r="G88" i="1"/>
  <c r="F88" i="1"/>
  <c r="E88" i="1"/>
  <c r="I72" i="1"/>
  <c r="I46" i="1"/>
  <c r="I23" i="1"/>
  <c r="I5" i="1"/>
  <c r="I4" i="1"/>
  <c r="H4" i="1"/>
  <c r="F5" i="1"/>
  <c r="H5" i="1" s="1"/>
  <c r="F4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E4" i="1"/>
  <c r="E5" i="1"/>
  <c r="G5" i="1" s="1"/>
  <c r="G4" i="1"/>
  <c r="M4" i="1"/>
  <c r="E6" i="1" l="1"/>
  <c r="G6" i="1" l="1"/>
  <c r="F6" i="1"/>
  <c r="H6" i="1" l="1"/>
  <c r="I6" i="1"/>
  <c r="E7" i="1" l="1"/>
  <c r="F7" i="1" l="1"/>
  <c r="I7" i="1" s="1"/>
  <c r="G7" i="1"/>
  <c r="E8" i="1" l="1"/>
  <c r="H7" i="1"/>
  <c r="F8" i="1" l="1"/>
  <c r="I8" i="1" s="1"/>
  <c r="G8" i="1"/>
  <c r="E9" i="1" l="1"/>
  <c r="H8" i="1"/>
  <c r="F9" i="1" l="1"/>
  <c r="I9" i="1" s="1"/>
  <c r="G9" i="1"/>
  <c r="H9" i="1" s="1"/>
  <c r="E10" i="1" l="1"/>
  <c r="F10" i="1" l="1"/>
  <c r="I10" i="1" s="1"/>
  <c r="G10" i="1"/>
  <c r="H10" i="1" s="1"/>
  <c r="E11" i="1" l="1"/>
  <c r="L10" i="1"/>
  <c r="L7" i="1"/>
  <c r="F11" i="1" l="1"/>
  <c r="I11" i="1" s="1"/>
  <c r="G11" i="1"/>
  <c r="H11" i="1" s="1"/>
  <c r="E12" i="1"/>
  <c r="F12" i="1" s="1"/>
  <c r="I12" i="1" l="1"/>
  <c r="G12" i="1"/>
  <c r="H12" i="1" s="1"/>
  <c r="E13" i="1" l="1"/>
  <c r="F13" i="1" s="1"/>
  <c r="I13" i="1" s="1"/>
  <c r="G13" i="1" l="1"/>
  <c r="H13" i="1" s="1"/>
  <c r="E14" i="1" l="1"/>
  <c r="F14" i="1" s="1"/>
  <c r="I14" i="1" s="1"/>
  <c r="G14" i="1" l="1"/>
  <c r="H14" i="1" s="1"/>
  <c r="E15" i="1" l="1"/>
  <c r="F15" i="1" s="1"/>
  <c r="I15" i="1" s="1"/>
  <c r="G15" i="1" l="1"/>
  <c r="H15" i="1" s="1"/>
  <c r="E16" i="1" l="1"/>
  <c r="G16" i="1" l="1"/>
  <c r="F16" i="1"/>
  <c r="I16" i="1" s="1"/>
  <c r="H16" i="1"/>
  <c r="E17" i="1" l="1"/>
  <c r="F17" i="1" s="1"/>
  <c r="I17" i="1" s="1"/>
  <c r="G17" i="1" l="1"/>
  <c r="H17" i="1" s="1"/>
  <c r="E18" i="1" l="1"/>
  <c r="F18" i="1" s="1"/>
  <c r="I18" i="1" s="1"/>
  <c r="G18" i="1" l="1"/>
  <c r="H18" i="1" s="1"/>
  <c r="E19" i="1" l="1"/>
  <c r="F19" i="1" s="1"/>
  <c r="I19" i="1" s="1"/>
  <c r="G19" i="1" l="1"/>
  <c r="H19" i="1" s="1"/>
  <c r="E20" i="1" l="1"/>
  <c r="G20" i="1" l="1"/>
  <c r="F20" i="1"/>
  <c r="H20" i="1" l="1"/>
  <c r="I20" i="1"/>
  <c r="E21" i="1"/>
  <c r="F21" i="1" s="1"/>
  <c r="I21" i="1" l="1"/>
  <c r="G21" i="1"/>
  <c r="H21" i="1" s="1"/>
  <c r="I22" i="1" l="1"/>
  <c r="E22" i="1"/>
  <c r="F22" i="1" s="1"/>
  <c r="G22" i="1" l="1"/>
  <c r="H22" i="1" s="1"/>
  <c r="E23" i="1" l="1"/>
  <c r="F23" i="1" s="1"/>
  <c r="G23" i="1" l="1"/>
  <c r="H23" i="1" s="1"/>
  <c r="E24" i="1" l="1"/>
  <c r="G24" i="1" l="1"/>
  <c r="F24" i="1"/>
  <c r="I24" i="1" s="1"/>
  <c r="H24" i="1"/>
  <c r="I25" i="1" l="1"/>
  <c r="E25" i="1"/>
  <c r="F25" i="1" s="1"/>
  <c r="G25" i="1" l="1"/>
  <c r="H25" i="1" s="1"/>
  <c r="E26" i="1" l="1"/>
  <c r="F26" i="1" s="1"/>
  <c r="I26" i="1" s="1"/>
  <c r="G26" i="1" l="1"/>
  <c r="H26" i="1" s="1"/>
  <c r="E27" i="1" l="1"/>
  <c r="F27" i="1" s="1"/>
  <c r="I27" i="1" s="1"/>
  <c r="G27" i="1" l="1"/>
  <c r="H27" i="1" s="1"/>
  <c r="E28" i="1" l="1"/>
  <c r="G28" i="1" l="1"/>
  <c r="H28" i="1" s="1"/>
  <c r="F28" i="1"/>
  <c r="I28" i="1" s="1"/>
  <c r="E29" i="1" l="1"/>
  <c r="F29" i="1" s="1"/>
  <c r="I29" i="1" s="1"/>
  <c r="G29" i="1" l="1"/>
  <c r="H29" i="1" s="1"/>
  <c r="E30" i="1" l="1"/>
  <c r="G30" i="1" l="1"/>
  <c r="F30" i="1"/>
  <c r="I30" i="1" s="1"/>
  <c r="H30" i="1" l="1"/>
  <c r="E31" i="1"/>
  <c r="F31" i="1" s="1"/>
  <c r="I31" i="1" s="1"/>
  <c r="G31" i="1" l="1"/>
  <c r="H31" i="1" s="1"/>
  <c r="E32" i="1"/>
  <c r="F32" i="1" s="1"/>
  <c r="I32" i="1" s="1"/>
  <c r="I33" i="1" l="1"/>
  <c r="G32" i="1"/>
  <c r="H32" i="1" s="1"/>
  <c r="E33" i="1"/>
  <c r="F33" i="1" s="1"/>
  <c r="G33" i="1" l="1"/>
  <c r="H33" i="1" s="1"/>
  <c r="E34" i="1" l="1"/>
  <c r="G34" i="1" l="1"/>
  <c r="F34" i="1"/>
  <c r="I34" i="1" s="1"/>
  <c r="E35" i="1"/>
  <c r="G35" i="1" l="1"/>
  <c r="F35" i="1"/>
  <c r="I35" i="1" s="1"/>
  <c r="H34" i="1"/>
  <c r="E36" i="1" l="1"/>
  <c r="F36" i="1" s="1"/>
  <c r="I36" i="1" s="1"/>
  <c r="H35" i="1"/>
  <c r="E37" i="1" l="1"/>
  <c r="F37" i="1" s="1"/>
  <c r="I37" i="1" s="1"/>
  <c r="G36" i="1"/>
  <c r="H36" i="1" s="1"/>
  <c r="G37" i="1"/>
  <c r="H37" i="1" s="1"/>
  <c r="I38" i="1" l="1"/>
  <c r="E39" i="1" s="1"/>
  <c r="F39" i="1" s="1"/>
  <c r="E38" i="1"/>
  <c r="F38" i="1" s="1"/>
  <c r="G38" i="1"/>
  <c r="H38" i="1" s="1"/>
  <c r="I39" i="1" l="1"/>
  <c r="E40" i="1"/>
  <c r="F40" i="1" s="1"/>
  <c r="G39" i="1"/>
  <c r="H39" i="1" s="1"/>
  <c r="I40" i="1" l="1"/>
  <c r="G40" i="1"/>
  <c r="H40" i="1" s="1"/>
  <c r="E41" i="1" l="1"/>
  <c r="F41" i="1" s="1"/>
  <c r="I41" i="1" s="1"/>
  <c r="G41" i="1"/>
  <c r="H41" i="1" s="1"/>
  <c r="E42" i="1" l="1"/>
  <c r="G42" i="1"/>
  <c r="F42" i="1"/>
  <c r="I42" i="1" s="1"/>
  <c r="E43" i="1" l="1"/>
  <c r="F43" i="1" s="1"/>
  <c r="I43" i="1" s="1"/>
  <c r="H42" i="1"/>
  <c r="G43" i="1"/>
  <c r="H43" i="1" s="1"/>
  <c r="E44" i="1" l="1"/>
  <c r="G44" i="1" l="1"/>
  <c r="F44" i="1"/>
  <c r="I44" i="1" s="1"/>
  <c r="E45" i="1"/>
  <c r="I45" i="1" l="1"/>
  <c r="E46" i="1" s="1"/>
  <c r="G45" i="1"/>
  <c r="F45" i="1"/>
  <c r="H44" i="1"/>
  <c r="G46" i="1" l="1"/>
  <c r="F46" i="1"/>
  <c r="H45" i="1"/>
  <c r="E47" i="1"/>
  <c r="G47" i="1" l="1"/>
  <c r="F47" i="1"/>
  <c r="I47" i="1" s="1"/>
  <c r="E48" i="1" s="1"/>
  <c r="F48" i="1" s="1"/>
  <c r="H46" i="1"/>
  <c r="I48" i="1" l="1"/>
  <c r="H47" i="1"/>
  <c r="E49" i="1"/>
  <c r="G48" i="1"/>
  <c r="H48" i="1" s="1"/>
  <c r="G49" i="1" l="1"/>
  <c r="F49" i="1"/>
  <c r="I49" i="1" s="1"/>
  <c r="E50" i="1" l="1"/>
  <c r="G50" i="1"/>
  <c r="F50" i="1"/>
  <c r="I50" i="1" s="1"/>
  <c r="H49" i="1"/>
  <c r="E51" i="1" l="1"/>
  <c r="G51" i="1"/>
  <c r="F51" i="1"/>
  <c r="I51" i="1" s="1"/>
  <c r="H50" i="1"/>
  <c r="E52" i="1" l="1"/>
  <c r="F52" i="1" s="1"/>
  <c r="I52" i="1" s="1"/>
  <c r="H51" i="1"/>
  <c r="G52" i="1"/>
  <c r="H52" i="1" s="1"/>
  <c r="I53" i="1" l="1"/>
  <c r="E53" i="1"/>
  <c r="F53" i="1" s="1"/>
  <c r="G53" i="1" l="1"/>
  <c r="H53" i="1" s="1"/>
  <c r="E54" i="1" l="1"/>
  <c r="F54" i="1" s="1"/>
  <c r="I54" i="1" s="1"/>
  <c r="G54" i="1" l="1"/>
  <c r="H54" i="1" s="1"/>
  <c r="E55" i="1" l="1"/>
  <c r="G55" i="1" l="1"/>
  <c r="F55" i="1"/>
  <c r="I55" i="1" s="1"/>
  <c r="E56" i="1" s="1"/>
  <c r="F56" i="1" s="1"/>
  <c r="I56" i="1" l="1"/>
  <c r="H55" i="1"/>
  <c r="G56" i="1"/>
  <c r="H56" i="1" s="1"/>
  <c r="E57" i="1" l="1"/>
  <c r="F57" i="1" s="1"/>
  <c r="I57" i="1" s="1"/>
  <c r="G57" i="1" l="1"/>
  <c r="H57" i="1" s="1"/>
  <c r="E58" i="1"/>
  <c r="F58" i="1" s="1"/>
  <c r="I58" i="1" s="1"/>
  <c r="G58" i="1" l="1"/>
  <c r="H58" i="1" s="1"/>
  <c r="E59" i="1"/>
  <c r="F59" i="1" s="1"/>
  <c r="I59" i="1" s="1"/>
  <c r="G59" i="1" l="1"/>
  <c r="H59" i="1" s="1"/>
  <c r="E60" i="1" l="1"/>
  <c r="F60" i="1" s="1"/>
  <c r="I60" i="1" s="1"/>
  <c r="G60" i="1" l="1"/>
  <c r="H60" i="1" s="1"/>
  <c r="E61" i="1"/>
  <c r="G61" i="1" l="1"/>
  <c r="F61" i="1"/>
  <c r="I61" i="1" s="1"/>
  <c r="E62" i="1"/>
  <c r="H61" i="1" l="1"/>
  <c r="G62" i="1"/>
  <c r="F62" i="1"/>
  <c r="I62" i="1" s="1"/>
  <c r="E63" i="1" l="1"/>
  <c r="F63" i="1" s="1"/>
  <c r="I63" i="1" s="1"/>
  <c r="H62" i="1"/>
  <c r="G63" i="1"/>
  <c r="H63" i="1" s="1"/>
  <c r="E64" i="1" l="1"/>
  <c r="G64" i="1" l="1"/>
  <c r="F64" i="1"/>
  <c r="I64" i="1" s="1"/>
  <c r="E65" i="1" l="1"/>
  <c r="H64" i="1"/>
  <c r="F65" i="1" l="1"/>
  <c r="I65" i="1" s="1"/>
  <c r="G65" i="1"/>
  <c r="H65" i="1" s="1"/>
  <c r="E66" i="1" l="1"/>
  <c r="F66" i="1" l="1"/>
  <c r="I66" i="1" s="1"/>
  <c r="G66" i="1"/>
  <c r="H66" i="1" s="1"/>
  <c r="E67" i="1" l="1"/>
  <c r="F67" i="1" l="1"/>
  <c r="I67" i="1" s="1"/>
  <c r="G67" i="1"/>
  <c r="H67" i="1" s="1"/>
  <c r="E68" i="1" l="1"/>
  <c r="F68" i="1" l="1"/>
  <c r="I68" i="1" s="1"/>
  <c r="G68" i="1"/>
  <c r="H68" i="1" s="1"/>
  <c r="E69" i="1" l="1"/>
  <c r="F69" i="1" l="1"/>
  <c r="I69" i="1" s="1"/>
  <c r="G69" i="1"/>
  <c r="H69" i="1" s="1"/>
  <c r="E70" i="1" l="1"/>
  <c r="G70" i="1" l="1"/>
  <c r="F70" i="1"/>
  <c r="I70" i="1" s="1"/>
  <c r="E71" i="1" l="1"/>
  <c r="H70" i="1"/>
  <c r="F71" i="1" l="1"/>
  <c r="I71" i="1" s="1"/>
  <c r="G71" i="1"/>
  <c r="H71" i="1" s="1"/>
  <c r="E72" i="1" l="1"/>
  <c r="E73" i="1" l="1"/>
  <c r="F72" i="1"/>
  <c r="G72" i="1"/>
  <c r="H72" i="1" s="1"/>
  <c r="F73" i="1" l="1"/>
  <c r="I73" i="1" s="1"/>
  <c r="G73" i="1"/>
  <c r="H73" i="1" s="1"/>
  <c r="E74" i="1" l="1"/>
  <c r="G74" i="1" s="1"/>
  <c r="H74" i="1" s="1"/>
  <c r="F74" i="1"/>
  <c r="I74" i="1" s="1"/>
  <c r="E75" i="1" l="1"/>
  <c r="G75" i="1" s="1"/>
  <c r="F75" i="1" l="1"/>
  <c r="I75" i="1" s="1"/>
  <c r="E76" i="1" l="1"/>
  <c r="H75" i="1"/>
  <c r="G76" i="1" l="1"/>
  <c r="F76" i="1"/>
  <c r="I76" i="1" s="1"/>
  <c r="E77" i="1" l="1"/>
  <c r="H76" i="1"/>
  <c r="F77" i="1" l="1"/>
  <c r="I77" i="1" s="1"/>
  <c r="G77" i="1"/>
  <c r="H77" i="1" s="1"/>
  <c r="E78" i="1" l="1"/>
  <c r="G78" i="1" l="1"/>
  <c r="F78" i="1"/>
  <c r="I78" i="1" s="1"/>
  <c r="E79" i="1" l="1"/>
  <c r="H78" i="1"/>
  <c r="F79" i="1" l="1"/>
  <c r="I79" i="1" s="1"/>
  <c r="G79" i="1"/>
  <c r="H79" i="1" s="1"/>
  <c r="E80" i="1" l="1"/>
  <c r="G80" i="1" l="1"/>
  <c r="F80" i="1"/>
  <c r="H80" i="1" l="1"/>
  <c r="I80" i="1"/>
  <c r="E81" i="1" l="1"/>
  <c r="F81" i="1" l="1"/>
  <c r="I81" i="1" s="1"/>
  <c r="G81" i="1"/>
  <c r="H81" i="1" s="1"/>
  <c r="E82" i="1" l="1"/>
  <c r="F82" i="1" l="1"/>
  <c r="G82" i="1"/>
  <c r="H82" i="1" l="1"/>
  <c r="I82" i="1"/>
  <c r="E83" i="1" l="1"/>
  <c r="F83" i="1" l="1"/>
  <c r="I83" i="1" s="1"/>
  <c r="G83" i="1"/>
  <c r="H83" i="1" s="1"/>
  <c r="E84" i="1" l="1"/>
  <c r="G84" i="1" l="1"/>
  <c r="F84" i="1"/>
  <c r="H84" i="1" l="1"/>
  <c r="I84" i="1"/>
  <c r="E85" i="1" l="1"/>
  <c r="G85" i="1" l="1"/>
  <c r="F85" i="1"/>
  <c r="H85" i="1" l="1"/>
  <c r="I85" i="1"/>
  <c r="E86" i="1" l="1"/>
  <c r="F86" i="1" l="1"/>
  <c r="I86" i="1" s="1"/>
  <c r="G86" i="1"/>
  <c r="H86" i="1" s="1"/>
  <c r="E87" i="1" l="1"/>
  <c r="F87" i="1" l="1"/>
  <c r="I87" i="1" s="1"/>
  <c r="G87" i="1"/>
  <c r="H87" i="1" s="1"/>
</calcChain>
</file>

<file path=xl/sharedStrings.xml><?xml version="1.0" encoding="utf-8"?>
<sst xmlns="http://schemas.openxmlformats.org/spreadsheetml/2006/main" count="20" uniqueCount="20">
  <si>
    <t>Numero de pago</t>
  </si>
  <si>
    <t>Fecha</t>
  </si>
  <si>
    <t>Amortización de capital</t>
  </si>
  <si>
    <t>Intereses sin IVA</t>
  </si>
  <si>
    <t>pago fijo sin IVA</t>
  </si>
  <si>
    <t>IVA de los intereses</t>
  </si>
  <si>
    <t>Pago total del periodo</t>
  </si>
  <si>
    <t>Deuda después del pago</t>
  </si>
  <si>
    <t>Interes</t>
  </si>
  <si>
    <t>Anual</t>
  </si>
  <si>
    <t>Quincenal</t>
  </si>
  <si>
    <t>Totales</t>
  </si>
  <si>
    <t>pago sin iva + iva intereses</t>
  </si>
  <si>
    <t>pagop total</t>
  </si>
  <si>
    <t>P</t>
  </si>
  <si>
    <t>i</t>
  </si>
  <si>
    <t>plazo</t>
  </si>
  <si>
    <t>quincenas</t>
  </si>
  <si>
    <t xml:space="preserve">Anualidad 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</si>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</sst>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0" xfId="0" applyNumberFormat="1"/>
    <xf numFmtId="43" fontId="0" fillId="0" borderId="0" xfId="1" applyFont="1"/>
    <xf numFmtId="44" fontId="0" fillId="0" borderId="1" xfId="2" applyFont="1" applyBorder="1" applyAlignment="1">
      <alignment horizontal="center"/>
    </xf>
    <xf numFmtId="44" fontId="0" fillId="0" borderId="1" xfId="2" applyFont="1" applyBorder="1"/>
    <xf numFmtId="44" fontId="0" fillId="0" borderId="1" xfId="0" applyNumberFormat="1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E40B-A855-4960-BAA8-32F1A1B0E7C1}">
  <dimension ref="B2:M88"/>
  <sheetViews>
    <sheetView tabSelected="1" topLeftCell="A52" workbookViewId="0">
      <selection activeCell="B2" sqref="B2:I88"/>
    </sheetView>
  </sheetViews>
  <sheetFormatPr baseColWidth="10" defaultRowHeight="15" x14ac:dyDescent="0.25"/>
  <cols>
    <col min="2" max="2" width="15.7109375" bestFit="1" customWidth="1"/>
    <col min="3" max="3" width="10.7109375" bestFit="1" customWidth="1"/>
    <col min="4" max="4" width="22" bestFit="1" customWidth="1"/>
    <col min="5" max="5" width="15.85546875" bestFit="1" customWidth="1"/>
    <col min="6" max="6" width="15.28515625" bestFit="1" customWidth="1"/>
    <col min="7" max="7" width="18.7109375" bestFit="1" customWidth="1"/>
    <col min="8" max="8" width="20.7109375" bestFit="1" customWidth="1"/>
    <col min="9" max="9" width="22.85546875" bestFit="1" customWidth="1"/>
    <col min="12" max="12" width="13" customWidth="1"/>
  </cols>
  <sheetData>
    <row r="2" spans="2:1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13" x14ac:dyDescent="0.25">
      <c r="B3" s="1">
        <v>0</v>
      </c>
      <c r="C3" s="2">
        <v>44531</v>
      </c>
      <c r="D3" s="5">
        <v>0</v>
      </c>
      <c r="E3" s="5">
        <v>0</v>
      </c>
      <c r="F3" s="6">
        <v>0</v>
      </c>
      <c r="G3" s="5">
        <v>0</v>
      </c>
      <c r="H3" s="5">
        <v>0</v>
      </c>
      <c r="I3" s="5">
        <v>293000</v>
      </c>
      <c r="K3" t="s">
        <v>8</v>
      </c>
      <c r="L3" t="s">
        <v>9</v>
      </c>
      <c r="M3" t="s">
        <v>10</v>
      </c>
    </row>
    <row r="4" spans="2:13" x14ac:dyDescent="0.25">
      <c r="B4" s="1">
        <v>1</v>
      </c>
      <c r="C4" s="2">
        <v>44546</v>
      </c>
      <c r="D4" s="6">
        <f>5469.544952</f>
        <v>5469.5449520000002</v>
      </c>
      <c r="E4" s="5">
        <f>I3*0.011557</f>
        <v>3386.201</v>
      </c>
      <c r="F4" s="6">
        <f>D4-E4</f>
        <v>2083.3439520000002</v>
      </c>
      <c r="G4" s="5">
        <f>0.16*E4</f>
        <v>541.79215999999997</v>
      </c>
      <c r="H4" s="5">
        <f>F4+G4</f>
        <v>2625.1361120000001</v>
      </c>
      <c r="I4" s="5">
        <f>I3-F4</f>
        <v>290916.65604799998</v>
      </c>
      <c r="L4">
        <v>0.277368</v>
      </c>
      <c r="M4">
        <f>(L4/24)</f>
        <v>1.1557E-2</v>
      </c>
    </row>
    <row r="5" spans="2:13" x14ac:dyDescent="0.25">
      <c r="B5" s="1">
        <v>2</v>
      </c>
      <c r="C5" s="2">
        <v>44562</v>
      </c>
      <c r="D5" s="6">
        <f t="shared" ref="D4:F67" si="0">5469.544952</f>
        <v>5469.5449520000002</v>
      </c>
      <c r="E5" s="5">
        <f>I4*0.011557</f>
        <v>3362.1237939467355</v>
      </c>
      <c r="F5" s="6">
        <f t="shared" ref="F5:F68" si="1">D5-E5</f>
        <v>2107.4211580532647</v>
      </c>
      <c r="G5" s="5">
        <f t="shared" ref="G5:G68" si="2">0.16*E5</f>
        <v>537.9398070314777</v>
      </c>
      <c r="H5" s="5">
        <f t="shared" ref="H5:H13" si="3">F5+G5</f>
        <v>2645.3609650847425</v>
      </c>
      <c r="I5" s="5">
        <f t="shared" ref="I5:I68" si="4">I4-F5</f>
        <v>288809.2348899467</v>
      </c>
    </row>
    <row r="6" spans="2:13" x14ac:dyDescent="0.25">
      <c r="B6" s="1">
        <v>3</v>
      </c>
      <c r="C6" s="2">
        <v>44577</v>
      </c>
      <c r="D6" s="6">
        <f t="shared" si="0"/>
        <v>5469.5449520000002</v>
      </c>
      <c r="E6" s="5">
        <f>I5*0.011557</f>
        <v>3337.7683276231141</v>
      </c>
      <c r="F6" s="6">
        <f t="shared" si="1"/>
        <v>2131.776624376886</v>
      </c>
      <c r="G6" s="5">
        <f t="shared" si="2"/>
        <v>534.04293241969822</v>
      </c>
      <c r="H6" s="5">
        <f t="shared" si="3"/>
        <v>2665.819556796584</v>
      </c>
      <c r="I6" s="5">
        <f t="shared" si="4"/>
        <v>286677.45826556982</v>
      </c>
      <c r="K6" t="s">
        <v>14</v>
      </c>
      <c r="L6" s="3">
        <v>293000</v>
      </c>
    </row>
    <row r="7" spans="2:13" x14ac:dyDescent="0.25">
      <c r="B7" s="1">
        <v>4</v>
      </c>
      <c r="C7" s="2">
        <v>44593</v>
      </c>
      <c r="D7" s="6">
        <f t="shared" si="0"/>
        <v>5469.5449520000002</v>
      </c>
      <c r="E7" s="5">
        <f t="shared" ref="E5:E68" si="5">I6*0.011557</f>
        <v>3313.1313851751902</v>
      </c>
      <c r="F7" s="6">
        <f t="shared" si="1"/>
        <v>2156.41356682481</v>
      </c>
      <c r="G7" s="5">
        <f t="shared" si="2"/>
        <v>530.10102162803048</v>
      </c>
      <c r="H7" s="5">
        <f t="shared" si="3"/>
        <v>2686.5145884528406</v>
      </c>
      <c r="I7" s="5">
        <f t="shared" si="4"/>
        <v>284521.04469874501</v>
      </c>
      <c r="K7" t="s">
        <v>15</v>
      </c>
      <c r="L7">
        <f>M4</f>
        <v>1.1557E-2</v>
      </c>
    </row>
    <row r="8" spans="2:13" x14ac:dyDescent="0.25">
      <c r="B8" s="1">
        <v>5</v>
      </c>
      <c r="C8" s="2">
        <v>44608</v>
      </c>
      <c r="D8" s="6">
        <f t="shared" si="0"/>
        <v>5469.5449520000002</v>
      </c>
      <c r="E8" s="5">
        <f t="shared" si="5"/>
        <v>3288.209713583396</v>
      </c>
      <c r="F8" s="6">
        <f t="shared" si="1"/>
        <v>2181.3352384166042</v>
      </c>
      <c r="G8" s="5">
        <f t="shared" si="2"/>
        <v>526.11355417334335</v>
      </c>
      <c r="H8" s="5">
        <f t="shared" si="3"/>
        <v>2707.4487925899475</v>
      </c>
      <c r="I8" s="5">
        <f t="shared" si="4"/>
        <v>282339.70946032839</v>
      </c>
      <c r="K8" t="s">
        <v>16</v>
      </c>
      <c r="L8">
        <v>84</v>
      </c>
      <c r="M8" t="s">
        <v>17</v>
      </c>
    </row>
    <row r="9" spans="2:13" x14ac:dyDescent="0.25">
      <c r="B9" s="1">
        <v>6</v>
      </c>
      <c r="C9" s="2">
        <v>44621</v>
      </c>
      <c r="D9" s="6">
        <f t="shared" si="0"/>
        <v>5469.5449520000002</v>
      </c>
      <c r="E9" s="5">
        <f t="shared" si="5"/>
        <v>3263.000022233015</v>
      </c>
      <c r="F9" s="6">
        <f t="shared" si="1"/>
        <v>2206.5449297669852</v>
      </c>
      <c r="G9" s="5">
        <f t="shared" si="2"/>
        <v>522.08000355728245</v>
      </c>
      <c r="H9" s="5">
        <f t="shared" si="3"/>
        <v>2728.6249333242677</v>
      </c>
      <c r="I9" s="5">
        <f t="shared" si="4"/>
        <v>280133.16453056142</v>
      </c>
      <c r="K9" t="s">
        <v>19</v>
      </c>
      <c r="L9" s="4">
        <v>0.16</v>
      </c>
    </row>
    <row r="10" spans="2:13" x14ac:dyDescent="0.25">
      <c r="B10" s="1">
        <v>7</v>
      </c>
      <c r="C10" s="2">
        <v>44636</v>
      </c>
      <c r="D10" s="6">
        <f t="shared" si="0"/>
        <v>5469.5449520000002</v>
      </c>
      <c r="E10" s="5">
        <f t="shared" si="5"/>
        <v>3237.498982479698</v>
      </c>
      <c r="F10" s="6">
        <f t="shared" si="1"/>
        <v>2232.0459695203022</v>
      </c>
      <c r="G10" s="5">
        <f t="shared" si="2"/>
        <v>517.99983719675174</v>
      </c>
      <c r="H10" s="5">
        <f t="shared" si="3"/>
        <v>2750.0458067170539</v>
      </c>
      <c r="I10" s="5">
        <f t="shared" si="4"/>
        <v>277901.11856104113</v>
      </c>
      <c r="K10" t="s">
        <v>18</v>
      </c>
      <c r="L10">
        <f>5469.544952</f>
        <v>5469.5449520000002</v>
      </c>
    </row>
    <row r="11" spans="2:13" x14ac:dyDescent="0.25">
      <c r="B11" s="1">
        <v>8</v>
      </c>
      <c r="C11" s="2">
        <v>44652</v>
      </c>
      <c r="D11" s="6">
        <f t="shared" si="0"/>
        <v>5469.5449520000002</v>
      </c>
      <c r="E11" s="5">
        <f t="shared" si="5"/>
        <v>3211.7032272099523</v>
      </c>
      <c r="F11" s="6">
        <f t="shared" si="1"/>
        <v>2257.8417247900479</v>
      </c>
      <c r="G11" s="5">
        <f t="shared" si="2"/>
        <v>513.87251635359235</v>
      </c>
      <c r="H11" s="5">
        <f t="shared" si="3"/>
        <v>2771.7142411436403</v>
      </c>
      <c r="I11" s="5">
        <f t="shared" si="4"/>
        <v>275643.27683625108</v>
      </c>
    </row>
    <row r="12" spans="2:13" x14ac:dyDescent="0.25">
      <c r="B12" s="1">
        <v>9</v>
      </c>
      <c r="C12" s="2">
        <v>44667</v>
      </c>
      <c r="D12" s="6">
        <f t="shared" si="0"/>
        <v>5469.5449520000002</v>
      </c>
      <c r="E12" s="5">
        <f t="shared" si="5"/>
        <v>3185.6093503965535</v>
      </c>
      <c r="F12" s="6">
        <f t="shared" si="1"/>
        <v>2283.9356016034467</v>
      </c>
      <c r="G12" s="5">
        <f t="shared" si="2"/>
        <v>509.69749606344857</v>
      </c>
      <c r="H12" s="5">
        <f t="shared" si="3"/>
        <v>2793.6330976668951</v>
      </c>
      <c r="I12" s="5">
        <f t="shared" si="4"/>
        <v>273359.34123464761</v>
      </c>
    </row>
    <row r="13" spans="2:13" x14ac:dyDescent="0.25">
      <c r="B13" s="1">
        <v>10</v>
      </c>
      <c r="C13" s="2">
        <v>44682</v>
      </c>
      <c r="D13" s="6">
        <f t="shared" si="0"/>
        <v>5469.5449520000002</v>
      </c>
      <c r="E13" s="5">
        <f t="shared" si="5"/>
        <v>3159.2139066488221</v>
      </c>
      <c r="F13" s="6">
        <f t="shared" si="1"/>
        <v>2310.3310453511781</v>
      </c>
      <c r="G13" s="5">
        <f t="shared" si="2"/>
        <v>505.47422506381156</v>
      </c>
      <c r="H13" s="5">
        <f t="shared" si="3"/>
        <v>2815.8052704149895</v>
      </c>
      <c r="I13" s="5">
        <f t="shared" si="4"/>
        <v>271049.01018929644</v>
      </c>
    </row>
    <row r="14" spans="2:13" x14ac:dyDescent="0.25">
      <c r="B14" s="1">
        <v>11</v>
      </c>
      <c r="C14" s="2">
        <v>44697</v>
      </c>
      <c r="D14" s="6">
        <f t="shared" si="0"/>
        <v>5469.5449520000002</v>
      </c>
      <c r="E14" s="5">
        <f t="shared" si="5"/>
        <v>3132.5134107576987</v>
      </c>
      <c r="F14" s="6">
        <f t="shared" si="1"/>
        <v>2337.0315412423015</v>
      </c>
      <c r="G14" s="5">
        <f t="shared" si="2"/>
        <v>501.20214572123183</v>
      </c>
      <c r="H14" s="5">
        <f t="shared" ref="H5:H63" si="6">F14+G14</f>
        <v>2838.2336869635333</v>
      </c>
      <c r="I14" s="5">
        <f t="shared" si="4"/>
        <v>268711.97864805412</v>
      </c>
    </row>
    <row r="15" spans="2:13" x14ac:dyDescent="0.25">
      <c r="B15" s="1">
        <v>12</v>
      </c>
      <c r="C15" s="2">
        <v>44713</v>
      </c>
      <c r="D15" s="6">
        <f t="shared" si="0"/>
        <v>5469.5449520000002</v>
      </c>
      <c r="E15" s="5">
        <f t="shared" si="5"/>
        <v>3105.5043372355613</v>
      </c>
      <c r="F15" s="6">
        <f t="shared" si="1"/>
        <v>2364.0406147644389</v>
      </c>
      <c r="G15" s="5">
        <f t="shared" si="2"/>
        <v>496.8806939576898</v>
      </c>
      <c r="H15" s="5">
        <f t="shared" si="6"/>
        <v>2860.9213087221287</v>
      </c>
      <c r="I15" s="5">
        <f t="shared" si="4"/>
        <v>266347.93803328968</v>
      </c>
    </row>
    <row r="16" spans="2:13" x14ac:dyDescent="0.25">
      <c r="B16" s="1">
        <v>13</v>
      </c>
      <c r="C16" s="2">
        <v>44728</v>
      </c>
      <c r="D16" s="6">
        <f t="shared" si="0"/>
        <v>5469.5449520000002</v>
      </c>
      <c r="E16" s="5">
        <f t="shared" si="5"/>
        <v>3078.1831198507289</v>
      </c>
      <c r="F16" s="6">
        <f t="shared" si="1"/>
        <v>2391.3618321492713</v>
      </c>
      <c r="G16" s="5">
        <f t="shared" si="2"/>
        <v>492.50929917611666</v>
      </c>
      <c r="H16" s="5">
        <f t="shared" si="6"/>
        <v>2883.871131325388</v>
      </c>
      <c r="I16" s="5">
        <f t="shared" si="4"/>
        <v>263956.57620114041</v>
      </c>
    </row>
    <row r="17" spans="2:12" x14ac:dyDescent="0.25">
      <c r="B17" s="1">
        <v>14</v>
      </c>
      <c r="C17" s="2">
        <v>44743</v>
      </c>
      <c r="D17" s="6">
        <f t="shared" si="0"/>
        <v>5469.5449520000002</v>
      </c>
      <c r="E17" s="5">
        <f t="shared" si="5"/>
        <v>3050.5461511565795</v>
      </c>
      <c r="F17" s="6">
        <f t="shared" si="1"/>
        <v>2418.9988008434207</v>
      </c>
      <c r="G17" s="5">
        <f t="shared" si="2"/>
        <v>488.08738418505271</v>
      </c>
      <c r="H17" s="5">
        <f t="shared" si="6"/>
        <v>2907.0861850284732</v>
      </c>
      <c r="I17" s="5">
        <f t="shared" si="4"/>
        <v>261537.57740029698</v>
      </c>
    </row>
    <row r="18" spans="2:12" x14ac:dyDescent="0.25">
      <c r="B18" s="1">
        <v>15</v>
      </c>
      <c r="C18" s="2">
        <v>44758</v>
      </c>
      <c r="D18" s="6">
        <f t="shared" si="0"/>
        <v>5469.5449520000002</v>
      </c>
      <c r="E18" s="5">
        <f t="shared" si="5"/>
        <v>3022.5897820152322</v>
      </c>
      <c r="F18" s="6">
        <f t="shared" si="1"/>
        <v>2446.955169984768</v>
      </c>
      <c r="G18" s="5">
        <f t="shared" si="2"/>
        <v>483.61436512243716</v>
      </c>
      <c r="H18" s="5">
        <f t="shared" si="6"/>
        <v>2930.569535107205</v>
      </c>
      <c r="I18" s="5">
        <f t="shared" si="4"/>
        <v>259090.6222303122</v>
      </c>
    </row>
    <row r="19" spans="2:12" x14ac:dyDescent="0.25">
      <c r="B19" s="1">
        <v>16</v>
      </c>
      <c r="C19" s="2">
        <v>44774</v>
      </c>
      <c r="D19" s="6">
        <f t="shared" si="0"/>
        <v>5469.5449520000002</v>
      </c>
      <c r="E19" s="5">
        <f t="shared" si="5"/>
        <v>2994.3103211157181</v>
      </c>
      <c r="F19" s="6">
        <f t="shared" si="1"/>
        <v>2475.2346308842821</v>
      </c>
      <c r="G19" s="5">
        <f t="shared" si="2"/>
        <v>479.08965137851493</v>
      </c>
      <c r="H19" s="5">
        <f t="shared" si="6"/>
        <v>2954.3242822627972</v>
      </c>
      <c r="I19" s="5">
        <f t="shared" si="4"/>
        <v>256615.38759942792</v>
      </c>
    </row>
    <row r="20" spans="2:12" x14ac:dyDescent="0.25">
      <c r="B20" s="1">
        <v>17</v>
      </c>
      <c r="C20" s="2">
        <v>44789</v>
      </c>
      <c r="D20" s="6">
        <f t="shared" si="0"/>
        <v>5469.5449520000002</v>
      </c>
      <c r="E20" s="5">
        <f t="shared" si="5"/>
        <v>2965.7040344865882</v>
      </c>
      <c r="F20" s="6">
        <f t="shared" si="1"/>
        <v>2503.840917513412</v>
      </c>
      <c r="G20" s="5">
        <f t="shared" si="2"/>
        <v>474.51264551785414</v>
      </c>
      <c r="H20" s="5">
        <f t="shared" si="6"/>
        <v>2978.3535630312663</v>
      </c>
      <c r="I20" s="5">
        <f t="shared" si="4"/>
        <v>254111.54668191451</v>
      </c>
    </row>
    <row r="21" spans="2:12" x14ac:dyDescent="0.25">
      <c r="B21" s="1">
        <v>18</v>
      </c>
      <c r="C21" s="2">
        <v>44805</v>
      </c>
      <c r="D21" s="6">
        <f t="shared" si="0"/>
        <v>5469.5449520000002</v>
      </c>
      <c r="E21" s="5">
        <f t="shared" si="5"/>
        <v>2936.7671450028856</v>
      </c>
      <c r="F21" s="6">
        <f t="shared" si="1"/>
        <v>2532.7778069971146</v>
      </c>
      <c r="G21" s="5">
        <f t="shared" si="2"/>
        <v>469.88274320046173</v>
      </c>
      <c r="H21" s="5">
        <f t="shared" si="6"/>
        <v>3002.6605501975764</v>
      </c>
      <c r="I21" s="5">
        <f t="shared" si="4"/>
        <v>251578.76887491738</v>
      </c>
    </row>
    <row r="22" spans="2:12" x14ac:dyDescent="0.25">
      <c r="B22" s="1">
        <v>19</v>
      </c>
      <c r="C22" s="2">
        <v>44820</v>
      </c>
      <c r="D22" s="6">
        <f t="shared" si="0"/>
        <v>5469.5449520000002</v>
      </c>
      <c r="E22" s="5">
        <f t="shared" si="5"/>
        <v>2907.4958318874201</v>
      </c>
      <c r="F22" s="6">
        <f t="shared" si="1"/>
        <v>2562.0491201125801</v>
      </c>
      <c r="G22" s="5">
        <f t="shared" si="2"/>
        <v>465.19933310198724</v>
      </c>
      <c r="H22" s="5">
        <f t="shared" si="6"/>
        <v>3027.2484532145672</v>
      </c>
      <c r="I22" s="5">
        <f t="shared" si="4"/>
        <v>249016.7197548048</v>
      </c>
    </row>
    <row r="23" spans="2:12" x14ac:dyDescent="0.25">
      <c r="B23" s="1">
        <v>20</v>
      </c>
      <c r="C23" s="2">
        <v>44835</v>
      </c>
      <c r="D23" s="6">
        <f t="shared" si="0"/>
        <v>5469.5449520000002</v>
      </c>
      <c r="E23" s="5">
        <f t="shared" si="5"/>
        <v>2877.8862302062789</v>
      </c>
      <c r="F23" s="6">
        <f t="shared" si="1"/>
        <v>2591.6587217937213</v>
      </c>
      <c r="G23" s="5">
        <f t="shared" si="2"/>
        <v>460.46179683300466</v>
      </c>
      <c r="H23" s="5">
        <f t="shared" si="6"/>
        <v>3052.1205186267262</v>
      </c>
      <c r="I23" s="5">
        <f t="shared" si="4"/>
        <v>246425.06103301106</v>
      </c>
    </row>
    <row r="24" spans="2:12" x14ac:dyDescent="0.25">
      <c r="B24" s="1">
        <v>21</v>
      </c>
      <c r="C24" s="2">
        <v>44850</v>
      </c>
      <c r="D24" s="6">
        <f t="shared" si="0"/>
        <v>5469.5449520000002</v>
      </c>
      <c r="E24" s="5">
        <f t="shared" si="5"/>
        <v>2847.934430358509</v>
      </c>
      <c r="F24" s="6">
        <f t="shared" si="1"/>
        <v>2621.6105216414912</v>
      </c>
      <c r="G24" s="5">
        <f t="shared" si="2"/>
        <v>455.66950885736145</v>
      </c>
      <c r="H24" s="5">
        <f t="shared" si="6"/>
        <v>3077.2800304988527</v>
      </c>
      <c r="I24" s="5">
        <f t="shared" si="4"/>
        <v>243803.45051136956</v>
      </c>
    </row>
    <row r="25" spans="2:12" x14ac:dyDescent="0.25">
      <c r="B25" s="1">
        <v>22</v>
      </c>
      <c r="C25" s="2">
        <v>44866</v>
      </c>
      <c r="D25" s="6">
        <f t="shared" si="0"/>
        <v>5469.5449520000002</v>
      </c>
      <c r="E25" s="5">
        <f t="shared" si="5"/>
        <v>2817.6364775598981</v>
      </c>
      <c r="F25" s="6">
        <f t="shared" si="1"/>
        <v>2651.9084744401021</v>
      </c>
      <c r="G25" s="5">
        <f t="shared" si="2"/>
        <v>450.82183640958374</v>
      </c>
      <c r="H25" s="5">
        <f t="shared" si="6"/>
        <v>3102.7303108496858</v>
      </c>
      <c r="I25" s="5">
        <f t="shared" si="4"/>
        <v>241151.54203692946</v>
      </c>
    </row>
    <row r="26" spans="2:12" x14ac:dyDescent="0.25">
      <c r="B26" s="1">
        <v>23</v>
      </c>
      <c r="C26" s="2">
        <v>44881</v>
      </c>
      <c r="D26" s="6">
        <f t="shared" si="0"/>
        <v>5469.5449520000002</v>
      </c>
      <c r="E26" s="5">
        <f t="shared" si="5"/>
        <v>2786.9883713207937</v>
      </c>
      <c r="F26" s="6">
        <f t="shared" si="1"/>
        <v>2682.5565806792065</v>
      </c>
      <c r="G26" s="5">
        <f t="shared" si="2"/>
        <v>445.91813941132699</v>
      </c>
      <c r="H26" s="5">
        <f t="shared" si="6"/>
        <v>3128.4747200905335</v>
      </c>
      <c r="I26" s="5">
        <f t="shared" si="4"/>
        <v>238468.98545625026</v>
      </c>
    </row>
    <row r="27" spans="2:12" x14ac:dyDescent="0.25">
      <c r="B27" s="1">
        <v>24</v>
      </c>
      <c r="C27" s="2">
        <v>44896</v>
      </c>
      <c r="D27" s="6">
        <f t="shared" si="0"/>
        <v>5469.5449520000002</v>
      </c>
      <c r="E27" s="5">
        <f t="shared" si="5"/>
        <v>2755.9860649178841</v>
      </c>
      <c r="F27" s="6">
        <f t="shared" si="1"/>
        <v>2713.5588870821161</v>
      </c>
      <c r="G27" s="5">
        <f t="shared" si="2"/>
        <v>440.95777038686145</v>
      </c>
      <c r="H27" s="5">
        <f t="shared" si="6"/>
        <v>3154.5166574689774</v>
      </c>
      <c r="I27" s="5">
        <f t="shared" si="4"/>
        <v>235755.42656916814</v>
      </c>
    </row>
    <row r="28" spans="2:12" x14ac:dyDescent="0.25">
      <c r="B28" s="1">
        <v>25</v>
      </c>
      <c r="C28" s="2">
        <v>44911</v>
      </c>
      <c r="D28" s="6">
        <f t="shared" si="0"/>
        <v>5469.5449520000002</v>
      </c>
      <c r="E28" s="5">
        <f t="shared" si="5"/>
        <v>2724.625464859876</v>
      </c>
      <c r="F28" s="6">
        <f t="shared" si="1"/>
        <v>2744.9194871401241</v>
      </c>
      <c r="G28" s="5">
        <f t="shared" si="2"/>
        <v>435.94007437758017</v>
      </c>
      <c r="H28" s="5">
        <f>F28+G28</f>
        <v>3180.8595615177042</v>
      </c>
      <c r="I28" s="5">
        <f t="shared" si="4"/>
        <v>233010.50708202802</v>
      </c>
      <c r="K28" t="s">
        <v>13</v>
      </c>
      <c r="L28" t="s">
        <v>12</v>
      </c>
    </row>
    <row r="29" spans="2:12" x14ac:dyDescent="0.25">
      <c r="B29" s="1">
        <v>26</v>
      </c>
      <c r="C29" s="2">
        <v>44927</v>
      </c>
      <c r="D29" s="6">
        <f t="shared" si="0"/>
        <v>5469.5449520000002</v>
      </c>
      <c r="E29" s="5">
        <f t="shared" si="5"/>
        <v>2692.9024303469978</v>
      </c>
      <c r="F29" s="6">
        <f t="shared" si="1"/>
        <v>2776.6425216530024</v>
      </c>
      <c r="G29" s="5">
        <f t="shared" si="2"/>
        <v>430.86438885551968</v>
      </c>
      <c r="H29" s="5">
        <f t="shared" ref="H29:H87" si="7">F29+G29</f>
        <v>3207.5069105085222</v>
      </c>
      <c r="I29" s="5">
        <f t="shared" si="4"/>
        <v>230233.86456037502</v>
      </c>
    </row>
    <row r="30" spans="2:12" x14ac:dyDescent="0.25">
      <c r="B30" s="1">
        <v>27</v>
      </c>
      <c r="C30" s="2">
        <v>44942</v>
      </c>
      <c r="D30" s="6">
        <f t="shared" si="0"/>
        <v>5469.5449520000002</v>
      </c>
      <c r="E30" s="5">
        <f t="shared" si="5"/>
        <v>2660.812772724254</v>
      </c>
      <c r="F30" s="6">
        <f t="shared" si="1"/>
        <v>2808.7321792757461</v>
      </c>
      <c r="G30" s="5">
        <f t="shared" si="2"/>
        <v>425.73004363588063</v>
      </c>
      <c r="H30" s="5">
        <f t="shared" si="7"/>
        <v>3234.4622229116267</v>
      </c>
      <c r="I30" s="5">
        <f t="shared" si="4"/>
        <v>227425.13238109928</v>
      </c>
    </row>
    <row r="31" spans="2:12" x14ac:dyDescent="0.25">
      <c r="B31" s="1">
        <v>28</v>
      </c>
      <c r="C31" s="2">
        <v>44958</v>
      </c>
      <c r="D31" s="6">
        <f t="shared" si="0"/>
        <v>5469.5449520000002</v>
      </c>
      <c r="E31" s="5">
        <f t="shared" si="5"/>
        <v>2628.3522549283643</v>
      </c>
      <c r="F31" s="6">
        <f t="shared" si="1"/>
        <v>2841.1926970716358</v>
      </c>
      <c r="G31" s="5">
        <f t="shared" si="2"/>
        <v>420.53636078853833</v>
      </c>
      <c r="H31" s="5">
        <f t="shared" si="7"/>
        <v>3261.7290578601742</v>
      </c>
      <c r="I31" s="5">
        <f t="shared" si="4"/>
        <v>224583.93968402763</v>
      </c>
    </row>
    <row r="32" spans="2:12" x14ac:dyDescent="0.25">
      <c r="B32" s="1">
        <v>29</v>
      </c>
      <c r="C32" s="2">
        <v>44973</v>
      </c>
      <c r="D32" s="6">
        <f t="shared" si="0"/>
        <v>5469.5449520000002</v>
      </c>
      <c r="E32" s="5">
        <f t="shared" si="5"/>
        <v>2595.5165909283073</v>
      </c>
      <c r="F32" s="6">
        <f t="shared" si="1"/>
        <v>2874.0283610716929</v>
      </c>
      <c r="G32" s="5">
        <f>0.16*E32</f>
        <v>415.28265454852919</v>
      </c>
      <c r="H32" s="5">
        <f t="shared" si="7"/>
        <v>3289.311015620222</v>
      </c>
      <c r="I32" s="5">
        <f t="shared" si="4"/>
        <v>221709.91132295594</v>
      </c>
    </row>
    <row r="33" spans="2:9" x14ac:dyDescent="0.25">
      <c r="B33" s="1">
        <v>30</v>
      </c>
      <c r="C33" s="2">
        <v>44986</v>
      </c>
      <c r="D33" s="6">
        <f t="shared" si="0"/>
        <v>5469.5449520000002</v>
      </c>
      <c r="E33" s="5">
        <f t="shared" si="5"/>
        <v>2562.3014451594017</v>
      </c>
      <c r="F33" s="6">
        <f>D33-E33</f>
        <v>2907.2435068405985</v>
      </c>
      <c r="G33" s="5">
        <f t="shared" si="2"/>
        <v>409.96823122550427</v>
      </c>
      <c r="H33" s="5">
        <f t="shared" si="7"/>
        <v>3317.211738066103</v>
      </c>
      <c r="I33" s="5">
        <f t="shared" si="4"/>
        <v>218802.66781611534</v>
      </c>
    </row>
    <row r="34" spans="2:9" x14ac:dyDescent="0.25">
      <c r="B34" s="1">
        <v>31</v>
      </c>
      <c r="C34" s="2">
        <v>45001</v>
      </c>
      <c r="D34" s="6">
        <f t="shared" si="0"/>
        <v>5469.5449520000002</v>
      </c>
      <c r="E34" s="5">
        <f t="shared" si="5"/>
        <v>2528.702431950845</v>
      </c>
      <c r="F34" s="6">
        <f t="shared" si="1"/>
        <v>2940.8425200491552</v>
      </c>
      <c r="G34" s="5">
        <f t="shared" si="2"/>
        <v>404.59238911213521</v>
      </c>
      <c r="H34" s="5">
        <f t="shared" si="7"/>
        <v>3345.4349091612903</v>
      </c>
      <c r="I34" s="5">
        <f t="shared" si="4"/>
        <v>215861.82529606618</v>
      </c>
    </row>
    <row r="35" spans="2:9" x14ac:dyDescent="0.25">
      <c r="B35" s="1">
        <v>32</v>
      </c>
      <c r="C35" s="2">
        <v>45017</v>
      </c>
      <c r="D35" s="6">
        <f t="shared" si="0"/>
        <v>5469.5449520000002</v>
      </c>
      <c r="E35" s="5">
        <f t="shared" si="5"/>
        <v>2494.7151149466367</v>
      </c>
      <c r="F35" s="6">
        <f t="shared" si="1"/>
        <v>2974.8298370533635</v>
      </c>
      <c r="G35" s="5">
        <f t="shared" si="2"/>
        <v>399.15441839146189</v>
      </c>
      <c r="H35" s="5">
        <f t="shared" si="7"/>
        <v>3373.9842554448255</v>
      </c>
      <c r="I35" s="5">
        <f t="shared" si="4"/>
        <v>212886.9954590128</v>
      </c>
    </row>
    <row r="36" spans="2:9" x14ac:dyDescent="0.25">
      <c r="B36" s="1">
        <v>33</v>
      </c>
      <c r="C36" s="2">
        <v>45032</v>
      </c>
      <c r="D36" s="6">
        <f t="shared" si="0"/>
        <v>5469.5449520000002</v>
      </c>
      <c r="E36" s="5">
        <f t="shared" si="5"/>
        <v>2460.335006519811</v>
      </c>
      <c r="F36" s="6">
        <f t="shared" si="1"/>
        <v>3009.2099454801892</v>
      </c>
      <c r="G36" s="5">
        <f t="shared" si="2"/>
        <v>393.65360104316977</v>
      </c>
      <c r="H36" s="5">
        <f t="shared" si="7"/>
        <v>3402.8635465233588</v>
      </c>
      <c r="I36" s="5">
        <f t="shared" si="4"/>
        <v>209877.78551353261</v>
      </c>
    </row>
    <row r="37" spans="2:9" x14ac:dyDescent="0.25">
      <c r="B37" s="1">
        <v>34</v>
      </c>
      <c r="C37" s="2">
        <v>45047</v>
      </c>
      <c r="D37" s="6">
        <f t="shared" si="0"/>
        <v>5469.5449520000002</v>
      </c>
      <c r="E37" s="5">
        <f t="shared" si="5"/>
        <v>2425.5575671798961</v>
      </c>
      <c r="F37" s="6">
        <f t="shared" si="1"/>
        <v>3043.9873848201041</v>
      </c>
      <c r="G37" s="5">
        <f t="shared" si="2"/>
        <v>388.08921074878339</v>
      </c>
      <c r="H37" s="5">
        <f t="shared" si="7"/>
        <v>3432.0765955688876</v>
      </c>
      <c r="I37" s="5">
        <f t="shared" si="4"/>
        <v>206833.79812871251</v>
      </c>
    </row>
    <row r="38" spans="2:9" x14ac:dyDescent="0.25">
      <c r="B38" s="1">
        <v>35</v>
      </c>
      <c r="C38" s="2">
        <v>45062</v>
      </c>
      <c r="D38" s="6">
        <f t="shared" si="0"/>
        <v>5469.5449520000002</v>
      </c>
      <c r="E38" s="5">
        <f t="shared" si="5"/>
        <v>2390.3782049735305</v>
      </c>
      <c r="F38" s="6">
        <f t="shared" si="1"/>
        <v>3079.1667470264697</v>
      </c>
      <c r="G38" s="5">
        <f t="shared" si="2"/>
        <v>382.46051279576488</v>
      </c>
      <c r="H38" s="5">
        <f t="shared" si="7"/>
        <v>3461.6272598222345</v>
      </c>
      <c r="I38" s="5">
        <f t="shared" si="4"/>
        <v>203754.63138168605</v>
      </c>
    </row>
    <row r="39" spans="2:9" x14ac:dyDescent="0.25">
      <c r="B39" s="1">
        <v>36</v>
      </c>
      <c r="C39" s="2">
        <v>45078</v>
      </c>
      <c r="D39" s="6">
        <f t="shared" si="0"/>
        <v>5469.5449520000002</v>
      </c>
      <c r="E39" s="5">
        <f t="shared" si="5"/>
        <v>2354.7922748781457</v>
      </c>
      <c r="F39" s="6">
        <f t="shared" si="1"/>
        <v>3114.7526771218545</v>
      </c>
      <c r="G39" s="5">
        <f t="shared" si="2"/>
        <v>376.7667639805033</v>
      </c>
      <c r="H39" s="5">
        <f t="shared" si="7"/>
        <v>3491.5194411023576</v>
      </c>
      <c r="I39" s="5">
        <f t="shared" si="4"/>
        <v>200639.87870456418</v>
      </c>
    </row>
    <row r="40" spans="2:9" x14ac:dyDescent="0.25">
      <c r="B40" s="1">
        <v>37</v>
      </c>
      <c r="C40" s="2">
        <v>45093</v>
      </c>
      <c r="D40" s="6">
        <f t="shared" si="0"/>
        <v>5469.5449520000002</v>
      </c>
      <c r="E40" s="5">
        <f t="shared" si="5"/>
        <v>2318.7950781886479</v>
      </c>
      <c r="F40" s="6">
        <f t="shared" si="1"/>
        <v>3150.7498738113522</v>
      </c>
      <c r="G40" s="5">
        <f t="shared" si="2"/>
        <v>371.00721251018371</v>
      </c>
      <c r="H40" s="5">
        <f t="shared" si="7"/>
        <v>3521.757086321536</v>
      </c>
      <c r="I40" s="5">
        <f t="shared" si="4"/>
        <v>197489.12883075283</v>
      </c>
    </row>
    <row r="41" spans="2:9" x14ac:dyDescent="0.25">
      <c r="B41" s="1">
        <v>38</v>
      </c>
      <c r="C41" s="2">
        <v>45108</v>
      </c>
      <c r="D41" s="6">
        <f t="shared" si="0"/>
        <v>5469.5449520000002</v>
      </c>
      <c r="E41" s="5">
        <f t="shared" si="5"/>
        <v>2282.3818618970104</v>
      </c>
      <c r="F41" s="6">
        <f t="shared" si="1"/>
        <v>3187.1630901029898</v>
      </c>
      <c r="G41" s="5">
        <f t="shared" si="2"/>
        <v>365.18109790352167</v>
      </c>
      <c r="H41" s="5">
        <f t="shared" si="7"/>
        <v>3552.3441880065116</v>
      </c>
      <c r="I41" s="5">
        <f t="shared" si="4"/>
        <v>194301.96574064984</v>
      </c>
    </row>
    <row r="42" spans="2:9" x14ac:dyDescent="0.25">
      <c r="B42" s="1">
        <v>39</v>
      </c>
      <c r="C42" s="2">
        <v>45123</v>
      </c>
      <c r="D42" s="6">
        <f t="shared" si="0"/>
        <v>5469.5449520000002</v>
      </c>
      <c r="E42" s="5">
        <f t="shared" si="5"/>
        <v>2245.5478180646901</v>
      </c>
      <c r="F42" s="6">
        <f t="shared" si="1"/>
        <v>3223.9971339353101</v>
      </c>
      <c r="G42" s="5">
        <f t="shared" si="2"/>
        <v>359.28765089035045</v>
      </c>
      <c r="H42" s="5">
        <f t="shared" si="7"/>
        <v>3583.2847848256606</v>
      </c>
      <c r="I42" s="5">
        <f t="shared" si="4"/>
        <v>191077.96860671454</v>
      </c>
    </row>
    <row r="43" spans="2:9" x14ac:dyDescent="0.25">
      <c r="B43" s="1">
        <v>40</v>
      </c>
      <c r="C43" s="2">
        <v>45139</v>
      </c>
      <c r="D43" s="6">
        <f t="shared" si="0"/>
        <v>5469.5449520000002</v>
      </c>
      <c r="E43" s="5">
        <f t="shared" si="5"/>
        <v>2208.2880831877997</v>
      </c>
      <c r="F43" s="6">
        <f t="shared" si="1"/>
        <v>3261.2568688122005</v>
      </c>
      <c r="G43" s="5">
        <f t="shared" si="2"/>
        <v>353.32609331004795</v>
      </c>
      <c r="H43" s="5">
        <f t="shared" si="7"/>
        <v>3614.5829621222483</v>
      </c>
      <c r="I43" s="5">
        <f t="shared" si="4"/>
        <v>187816.71173790234</v>
      </c>
    </row>
    <row r="44" spans="2:9" x14ac:dyDescent="0.25">
      <c r="B44" s="1">
        <v>41</v>
      </c>
      <c r="C44" s="2">
        <v>45154</v>
      </c>
      <c r="D44" s="6">
        <f t="shared" si="0"/>
        <v>5469.5449520000002</v>
      </c>
      <c r="E44" s="5">
        <f t="shared" si="5"/>
        <v>2170.5977375549373</v>
      </c>
      <c r="F44" s="6">
        <f t="shared" si="1"/>
        <v>3298.9472144450629</v>
      </c>
      <c r="G44" s="5">
        <f t="shared" si="2"/>
        <v>347.29563800878998</v>
      </c>
      <c r="H44" s="5">
        <f t="shared" si="7"/>
        <v>3646.2428524538527</v>
      </c>
      <c r="I44" s="5">
        <f t="shared" si="4"/>
        <v>184517.76452345727</v>
      </c>
    </row>
    <row r="45" spans="2:9" x14ac:dyDescent="0.25">
      <c r="B45" s="1">
        <v>42</v>
      </c>
      <c r="C45" s="2">
        <v>45170</v>
      </c>
      <c r="D45" s="6">
        <f t="shared" si="0"/>
        <v>5469.5449520000002</v>
      </c>
      <c r="E45" s="5">
        <f t="shared" si="5"/>
        <v>2132.4718045975956</v>
      </c>
      <c r="F45" s="6">
        <f t="shared" si="1"/>
        <v>3337.0731474024046</v>
      </c>
      <c r="G45" s="5">
        <f t="shared" si="2"/>
        <v>341.1954887356153</v>
      </c>
      <c r="H45" s="5">
        <f t="shared" si="7"/>
        <v>3678.2686361380202</v>
      </c>
      <c r="I45" s="5">
        <f t="shared" si="4"/>
        <v>181180.69137605486</v>
      </c>
    </row>
    <row r="46" spans="2:9" x14ac:dyDescent="0.25">
      <c r="B46" s="1">
        <v>43</v>
      </c>
      <c r="C46" s="2">
        <v>45185</v>
      </c>
      <c r="D46" s="6">
        <f t="shared" si="0"/>
        <v>5469.5449520000002</v>
      </c>
      <c r="E46" s="5">
        <f t="shared" si="5"/>
        <v>2093.905250233066</v>
      </c>
      <c r="F46" s="6">
        <f t="shared" si="1"/>
        <v>3375.6397017669342</v>
      </c>
      <c r="G46" s="5">
        <f t="shared" si="2"/>
        <v>335.02484003729057</v>
      </c>
      <c r="H46" s="5">
        <f t="shared" si="7"/>
        <v>3710.6645418042249</v>
      </c>
      <c r="I46" s="5">
        <f>I45-F46</f>
        <v>177805.05167428794</v>
      </c>
    </row>
    <row r="47" spans="2:9" x14ac:dyDescent="0.25">
      <c r="B47" s="1">
        <v>44</v>
      </c>
      <c r="C47" s="2">
        <v>45200</v>
      </c>
      <c r="D47" s="6">
        <f t="shared" si="0"/>
        <v>5469.5449520000002</v>
      </c>
      <c r="E47" s="5">
        <f t="shared" si="5"/>
        <v>2054.8929821997458</v>
      </c>
      <c r="F47" s="6">
        <f t="shared" si="1"/>
        <v>3414.6519698002544</v>
      </c>
      <c r="G47" s="5">
        <f t="shared" si="2"/>
        <v>328.78287715195933</v>
      </c>
      <c r="H47" s="5">
        <f t="shared" si="7"/>
        <v>3743.4348469522138</v>
      </c>
      <c r="I47" s="5">
        <f t="shared" si="4"/>
        <v>174390.39970448767</v>
      </c>
    </row>
    <row r="48" spans="2:9" x14ac:dyDescent="0.25">
      <c r="B48" s="1">
        <v>45</v>
      </c>
      <c r="C48" s="2">
        <v>45215</v>
      </c>
      <c r="D48" s="6">
        <f t="shared" si="0"/>
        <v>5469.5449520000002</v>
      </c>
      <c r="E48" s="5">
        <f t="shared" si="5"/>
        <v>2015.4298493847639</v>
      </c>
      <c r="F48" s="6">
        <f t="shared" si="1"/>
        <v>3454.1151026152365</v>
      </c>
      <c r="G48" s="5">
        <f t="shared" si="2"/>
        <v>322.46877590156225</v>
      </c>
      <c r="H48" s="5">
        <f t="shared" si="7"/>
        <v>3776.5838785167989</v>
      </c>
      <c r="I48" s="5">
        <f t="shared" si="4"/>
        <v>170936.28460187244</v>
      </c>
    </row>
    <row r="49" spans="2:9" x14ac:dyDescent="0.25">
      <c r="B49" s="1">
        <v>46</v>
      </c>
      <c r="C49" s="2">
        <v>45231</v>
      </c>
      <c r="D49" s="6">
        <f t="shared" si="0"/>
        <v>5469.5449520000002</v>
      </c>
      <c r="E49" s="5">
        <f t="shared" si="5"/>
        <v>1975.5106411438396</v>
      </c>
      <c r="F49" s="6">
        <f t="shared" si="1"/>
        <v>3494.0343108561606</v>
      </c>
      <c r="G49" s="5">
        <f t="shared" si="2"/>
        <v>316.08170258301436</v>
      </c>
      <c r="H49" s="5">
        <f t="shared" si="7"/>
        <v>3810.1160134391748</v>
      </c>
      <c r="I49" s="5">
        <f t="shared" si="4"/>
        <v>167442.25029101627</v>
      </c>
    </row>
    <row r="50" spans="2:9" x14ac:dyDescent="0.25">
      <c r="B50" s="1">
        <v>47</v>
      </c>
      <c r="C50" s="2">
        <v>45246</v>
      </c>
      <c r="D50" s="6">
        <f t="shared" si="0"/>
        <v>5469.5449520000002</v>
      </c>
      <c r="E50" s="5">
        <f t="shared" si="5"/>
        <v>1935.1300866132749</v>
      </c>
      <c r="F50" s="6">
        <f t="shared" si="1"/>
        <v>3534.4148653867251</v>
      </c>
      <c r="G50" s="5">
        <f t="shared" si="2"/>
        <v>309.620813858124</v>
      </c>
      <c r="H50" s="5">
        <f t="shared" si="7"/>
        <v>3844.0356792448492</v>
      </c>
      <c r="I50" s="5">
        <f t="shared" si="4"/>
        <v>163907.83542562954</v>
      </c>
    </row>
    <row r="51" spans="2:9" x14ac:dyDescent="0.25">
      <c r="B51" s="1">
        <v>48</v>
      </c>
      <c r="C51" s="2">
        <v>45261</v>
      </c>
      <c r="D51" s="6">
        <f t="shared" si="0"/>
        <v>5469.5449520000002</v>
      </c>
      <c r="E51" s="5">
        <f t="shared" si="5"/>
        <v>1894.2828540140006</v>
      </c>
      <c r="F51" s="6">
        <f t="shared" si="1"/>
        <v>3575.2620979859994</v>
      </c>
      <c r="G51" s="5">
        <f t="shared" si="2"/>
        <v>303.0852566422401</v>
      </c>
      <c r="H51" s="5">
        <f t="shared" si="7"/>
        <v>3878.3473546282394</v>
      </c>
      <c r="I51" s="5">
        <f t="shared" si="4"/>
        <v>160332.57332764353</v>
      </c>
    </row>
    <row r="52" spans="2:9" x14ac:dyDescent="0.25">
      <c r="B52" s="1">
        <v>49</v>
      </c>
      <c r="C52" s="2">
        <v>45276</v>
      </c>
      <c r="D52" s="6">
        <f t="shared" si="0"/>
        <v>5469.5449520000002</v>
      </c>
      <c r="E52" s="5">
        <f t="shared" si="5"/>
        <v>1852.9635499475762</v>
      </c>
      <c r="F52" s="6">
        <f t="shared" si="1"/>
        <v>3616.581402052424</v>
      </c>
      <c r="G52" s="5">
        <f t="shared" si="2"/>
        <v>296.47416799161221</v>
      </c>
      <c r="H52" s="5">
        <f t="shared" si="7"/>
        <v>3913.0555700440364</v>
      </c>
      <c r="I52" s="5">
        <f t="shared" si="4"/>
        <v>156715.99192559111</v>
      </c>
    </row>
    <row r="53" spans="2:9" x14ac:dyDescent="0.25">
      <c r="B53" s="1">
        <v>50</v>
      </c>
      <c r="C53" s="2">
        <v>45292</v>
      </c>
      <c r="D53" s="6">
        <f t="shared" si="0"/>
        <v>5469.5449520000002</v>
      </c>
      <c r="E53" s="5">
        <f t="shared" si="5"/>
        <v>1811.1667186840564</v>
      </c>
      <c r="F53" s="6">
        <f t="shared" si="1"/>
        <v>3658.3782333159438</v>
      </c>
      <c r="G53" s="5">
        <f t="shared" si="2"/>
        <v>289.78667498944901</v>
      </c>
      <c r="H53" s="5">
        <f t="shared" si="7"/>
        <v>3948.1649083053926</v>
      </c>
      <c r="I53" s="5">
        <f t="shared" si="4"/>
        <v>153057.61369227516</v>
      </c>
    </row>
    <row r="54" spans="2:9" x14ac:dyDescent="0.25">
      <c r="B54" s="1">
        <v>51</v>
      </c>
      <c r="C54" s="2">
        <v>45307</v>
      </c>
      <c r="D54" s="6">
        <f t="shared" si="0"/>
        <v>5469.5449520000002</v>
      </c>
      <c r="E54" s="5">
        <f t="shared" si="5"/>
        <v>1768.886841441624</v>
      </c>
      <c r="F54" s="6">
        <f t="shared" si="1"/>
        <v>3700.6581105583764</v>
      </c>
      <c r="G54" s="5">
        <f>0.16*E54</f>
        <v>283.02189463065986</v>
      </c>
      <c r="H54" s="5">
        <f t="shared" si="7"/>
        <v>3983.6800051890364</v>
      </c>
      <c r="I54" s="5">
        <f t="shared" si="4"/>
        <v>149356.95558171679</v>
      </c>
    </row>
    <row r="55" spans="2:9" x14ac:dyDescent="0.25">
      <c r="B55" s="1">
        <v>52</v>
      </c>
      <c r="C55" s="2">
        <v>45323</v>
      </c>
      <c r="D55" s="6">
        <f t="shared" si="0"/>
        <v>5469.5449520000002</v>
      </c>
      <c r="E55" s="5">
        <f t="shared" si="5"/>
        <v>1726.1183356579008</v>
      </c>
      <c r="F55" s="6">
        <f t="shared" si="1"/>
        <v>3743.4266163420994</v>
      </c>
      <c r="G55" s="5">
        <f t="shared" si="2"/>
        <v>276.17893370526411</v>
      </c>
      <c r="H55" s="5">
        <f t="shared" si="7"/>
        <v>4019.6055500473635</v>
      </c>
      <c r="I55" s="5">
        <f t="shared" si="4"/>
        <v>145613.52896537469</v>
      </c>
    </row>
    <row r="56" spans="2:9" x14ac:dyDescent="0.25">
      <c r="B56" s="1">
        <v>53</v>
      </c>
      <c r="C56" s="2">
        <v>45338</v>
      </c>
      <c r="D56" s="6">
        <f t="shared" si="0"/>
        <v>5469.5449520000002</v>
      </c>
      <c r="E56" s="5">
        <f t="shared" si="5"/>
        <v>1682.8555542528352</v>
      </c>
      <c r="F56" s="6">
        <f t="shared" si="1"/>
        <v>3786.689397747165</v>
      </c>
      <c r="G56" s="5">
        <f t="shared" si="2"/>
        <v>269.25688868045364</v>
      </c>
      <c r="H56" s="5">
        <f t="shared" si="7"/>
        <v>4055.9462864276188</v>
      </c>
      <c r="I56" s="5">
        <f t="shared" si="4"/>
        <v>141826.83956762752</v>
      </c>
    </row>
    <row r="57" spans="2:9" x14ac:dyDescent="0.25">
      <c r="B57" s="1">
        <v>54</v>
      </c>
      <c r="C57" s="2">
        <v>45352</v>
      </c>
      <c r="D57" s="6">
        <f t="shared" si="0"/>
        <v>5469.5449520000002</v>
      </c>
      <c r="E57" s="5">
        <f t="shared" si="5"/>
        <v>1639.0927848830713</v>
      </c>
      <c r="F57" s="6">
        <f t="shared" si="1"/>
        <v>3830.4521671169286</v>
      </c>
      <c r="G57" s="5">
        <f t="shared" si="2"/>
        <v>262.25484558129142</v>
      </c>
      <c r="H57" s="5">
        <f t="shared" si="7"/>
        <v>4092.7070126982198</v>
      </c>
      <c r="I57" s="5">
        <f t="shared" si="4"/>
        <v>137996.3874005106</v>
      </c>
    </row>
    <row r="58" spans="2:9" x14ac:dyDescent="0.25">
      <c r="B58" s="1">
        <v>55</v>
      </c>
      <c r="C58" s="2">
        <v>45367</v>
      </c>
      <c r="D58" s="6">
        <f t="shared" si="0"/>
        <v>5469.5449520000002</v>
      </c>
      <c r="E58" s="5">
        <f t="shared" si="5"/>
        <v>1594.8242491877011</v>
      </c>
      <c r="F58" s="6">
        <f t="shared" si="1"/>
        <v>3874.7207028122994</v>
      </c>
      <c r="G58" s="5">
        <f t="shared" si="2"/>
        <v>255.17187987003217</v>
      </c>
      <c r="H58" s="5">
        <f>F58+G58</f>
        <v>4129.8925826823315</v>
      </c>
      <c r="I58" s="5">
        <f t="shared" si="4"/>
        <v>134121.6666976983</v>
      </c>
    </row>
    <row r="59" spans="2:9" x14ac:dyDescent="0.25">
      <c r="B59" s="1">
        <v>56</v>
      </c>
      <c r="C59" s="2">
        <v>45383</v>
      </c>
      <c r="D59" s="6">
        <f t="shared" si="0"/>
        <v>5469.5449520000002</v>
      </c>
      <c r="E59" s="5">
        <f>I58*0.011557</f>
        <v>1550.0441020252993</v>
      </c>
      <c r="F59" s="6">
        <f>D59-E59</f>
        <v>3919.5008499747009</v>
      </c>
      <c r="G59" s="5">
        <f t="shared" si="2"/>
        <v>248.00705632404788</v>
      </c>
      <c r="H59" s="5">
        <f t="shared" si="7"/>
        <v>4167.5079062987488</v>
      </c>
      <c r="I59" s="5">
        <f t="shared" si="4"/>
        <v>130202.16584772359</v>
      </c>
    </row>
    <row r="60" spans="2:9" x14ac:dyDescent="0.25">
      <c r="B60" s="1">
        <v>57</v>
      </c>
      <c r="C60" s="2">
        <v>45398</v>
      </c>
      <c r="D60" s="6">
        <f t="shared" si="0"/>
        <v>5469.5449520000002</v>
      </c>
      <c r="E60" s="5">
        <f t="shared" si="5"/>
        <v>1504.7464307021414</v>
      </c>
      <c r="F60" s="6">
        <f t="shared" si="1"/>
        <v>3964.7985212978588</v>
      </c>
      <c r="G60" s="5">
        <f t="shared" si="2"/>
        <v>240.75942891234263</v>
      </c>
      <c r="H60" s="5">
        <f t="shared" si="7"/>
        <v>4205.5579502102009</v>
      </c>
      <c r="I60" s="5">
        <f t="shared" si="4"/>
        <v>126237.36732642574</v>
      </c>
    </row>
    <row r="61" spans="2:9" x14ac:dyDescent="0.25">
      <c r="B61" s="1">
        <v>58</v>
      </c>
      <c r="C61" s="2">
        <v>45413</v>
      </c>
      <c r="D61" s="6">
        <f t="shared" si="0"/>
        <v>5469.5449520000002</v>
      </c>
      <c r="E61" s="5">
        <f t="shared" si="5"/>
        <v>1458.9252541915023</v>
      </c>
      <c r="F61" s="6">
        <f t="shared" si="1"/>
        <v>4010.6196978084981</v>
      </c>
      <c r="G61" s="5">
        <f t="shared" si="2"/>
        <v>233.42804067064037</v>
      </c>
      <c r="H61" s="5">
        <f t="shared" si="7"/>
        <v>4244.0477384791384</v>
      </c>
      <c r="I61" s="5">
        <f t="shared" si="4"/>
        <v>122226.74762861725</v>
      </c>
    </row>
    <row r="62" spans="2:9" x14ac:dyDescent="0.25">
      <c r="B62" s="1">
        <v>59</v>
      </c>
      <c r="C62" s="2">
        <v>45428</v>
      </c>
      <c r="D62" s="6">
        <f t="shared" si="0"/>
        <v>5469.5449520000002</v>
      </c>
      <c r="E62" s="5">
        <f t="shared" si="5"/>
        <v>1412.5745223439294</v>
      </c>
      <c r="F62" s="6">
        <f t="shared" si="1"/>
        <v>4056.9704296560708</v>
      </c>
      <c r="G62" s="5">
        <f t="shared" si="2"/>
        <v>226.0119235750287</v>
      </c>
      <c r="H62" s="5">
        <f t="shared" si="7"/>
        <v>4282.9823532310993</v>
      </c>
      <c r="I62" s="5">
        <f t="shared" si="4"/>
        <v>118169.77719896118</v>
      </c>
    </row>
    <row r="63" spans="2:9" x14ac:dyDescent="0.25">
      <c r="B63" s="1">
        <v>60</v>
      </c>
      <c r="C63" s="2">
        <v>45444</v>
      </c>
      <c r="D63" s="6">
        <f t="shared" si="0"/>
        <v>5469.5449520000002</v>
      </c>
      <c r="E63" s="5">
        <f t="shared" si="5"/>
        <v>1365.6881150883944</v>
      </c>
      <c r="F63" s="6">
        <f t="shared" si="1"/>
        <v>4103.8568369116056</v>
      </c>
      <c r="G63" s="5">
        <f t="shared" si="2"/>
        <v>218.5100984141431</v>
      </c>
      <c r="H63" s="5">
        <f t="shared" si="7"/>
        <v>4322.3669353257483</v>
      </c>
      <c r="I63" s="5">
        <f t="shared" si="4"/>
        <v>114065.92036204957</v>
      </c>
    </row>
    <row r="64" spans="2:9" x14ac:dyDescent="0.25">
      <c r="B64" s="1">
        <v>61</v>
      </c>
      <c r="C64" s="2">
        <v>45459</v>
      </c>
      <c r="D64" s="6">
        <f t="shared" si="0"/>
        <v>5469.5449520000002</v>
      </c>
      <c r="E64" s="5">
        <f t="shared" si="5"/>
        <v>1318.2598416242067</v>
      </c>
      <c r="F64" s="6">
        <f t="shared" si="1"/>
        <v>4151.285110375793</v>
      </c>
      <c r="G64" s="5">
        <f t="shared" si="2"/>
        <v>210.92157465987307</v>
      </c>
      <c r="H64" s="5">
        <f t="shared" si="7"/>
        <v>4362.2066850356659</v>
      </c>
      <c r="I64" s="5">
        <f t="shared" si="4"/>
        <v>109914.63525167378</v>
      </c>
    </row>
    <row r="65" spans="2:9" x14ac:dyDescent="0.25">
      <c r="B65" s="1">
        <v>62</v>
      </c>
      <c r="C65" s="2">
        <v>45474</v>
      </c>
      <c r="D65" s="6">
        <f t="shared" si="0"/>
        <v>5469.5449520000002</v>
      </c>
      <c r="E65" s="5">
        <f t="shared" si="5"/>
        <v>1270.2834396035939</v>
      </c>
      <c r="F65" s="6">
        <f t="shared" si="1"/>
        <v>4199.261512396406</v>
      </c>
      <c r="G65" s="5">
        <f t="shared" si="2"/>
        <v>203.24535033657503</v>
      </c>
      <c r="H65" s="5">
        <f t="shared" si="7"/>
        <v>4402.5068627329811</v>
      </c>
      <c r="I65" s="5">
        <f t="shared" si="4"/>
        <v>105715.37373927738</v>
      </c>
    </row>
    <row r="66" spans="2:9" x14ac:dyDescent="0.25">
      <c r="B66" s="1">
        <v>63</v>
      </c>
      <c r="C66" s="2">
        <v>45489</v>
      </c>
      <c r="D66" s="6">
        <f t="shared" si="0"/>
        <v>5469.5449520000002</v>
      </c>
      <c r="E66" s="5">
        <f t="shared" si="5"/>
        <v>1221.7525743048286</v>
      </c>
      <c r="F66" s="6">
        <f t="shared" si="1"/>
        <v>4247.792377695172</v>
      </c>
      <c r="G66" s="5">
        <f t="shared" si="2"/>
        <v>195.48041188877258</v>
      </c>
      <c r="H66" s="5">
        <f t="shared" si="7"/>
        <v>4443.2727895839444</v>
      </c>
      <c r="I66" s="5">
        <f t="shared" si="4"/>
        <v>101467.58136158221</v>
      </c>
    </row>
    <row r="67" spans="2:9" x14ac:dyDescent="0.25">
      <c r="B67" s="1">
        <v>64</v>
      </c>
      <c r="C67" s="2">
        <v>45505</v>
      </c>
      <c r="D67" s="6">
        <f t="shared" si="0"/>
        <v>5469.5449520000002</v>
      </c>
      <c r="E67" s="5">
        <f t="shared" si="5"/>
        <v>1172.6608377958055</v>
      </c>
      <c r="F67" s="6">
        <f t="shared" si="1"/>
        <v>4296.8841142041947</v>
      </c>
      <c r="G67" s="5">
        <f t="shared" si="2"/>
        <v>187.62573404732888</v>
      </c>
      <c r="H67" s="5">
        <f t="shared" si="7"/>
        <v>4484.5098482515232</v>
      </c>
      <c r="I67" s="5">
        <f t="shared" si="4"/>
        <v>97170.697247378019</v>
      </c>
    </row>
    <row r="68" spans="2:9" x14ac:dyDescent="0.25">
      <c r="B68" s="1">
        <v>65</v>
      </c>
      <c r="C68" s="2">
        <v>45520</v>
      </c>
      <c r="D68" s="6">
        <f t="shared" ref="D68:F88" si="8">5469.544952</f>
        <v>5469.5449520000002</v>
      </c>
      <c r="E68" s="5">
        <f t="shared" si="5"/>
        <v>1123.0017480879478</v>
      </c>
      <c r="F68" s="6">
        <f t="shared" si="1"/>
        <v>4346.5432039120524</v>
      </c>
      <c r="G68" s="5">
        <f t="shared" si="2"/>
        <v>179.68027969407166</v>
      </c>
      <c r="H68" s="5">
        <f t="shared" si="7"/>
        <v>4526.2234836061243</v>
      </c>
      <c r="I68" s="5">
        <f t="shared" si="4"/>
        <v>92824.154043465969</v>
      </c>
    </row>
    <row r="69" spans="2:9" x14ac:dyDescent="0.25">
      <c r="B69" s="1">
        <v>66</v>
      </c>
      <c r="C69" s="2">
        <v>45536</v>
      </c>
      <c r="D69" s="6">
        <f t="shared" si="8"/>
        <v>5469.5449520000002</v>
      </c>
      <c r="E69" s="5">
        <f t="shared" ref="E69:E83" si="9">I68*0.011557</f>
        <v>1072.7687482803362</v>
      </c>
      <c r="F69" s="6">
        <f t="shared" ref="F69:F83" si="10">D69-E69</f>
        <v>4396.7762037196644</v>
      </c>
      <c r="G69" s="5">
        <f t="shared" ref="G69:G87" si="11">0.16*E69</f>
        <v>171.64299972485381</v>
      </c>
      <c r="H69" s="5">
        <f t="shared" si="7"/>
        <v>4568.4192034445186</v>
      </c>
      <c r="I69" s="5">
        <f t="shared" ref="I69:I71" si="12">I68-F69</f>
        <v>88427.377839746303</v>
      </c>
    </row>
    <row r="70" spans="2:9" x14ac:dyDescent="0.25">
      <c r="B70" s="1">
        <v>67</v>
      </c>
      <c r="C70" s="2">
        <v>45551</v>
      </c>
      <c r="D70" s="6">
        <f t="shared" si="8"/>
        <v>5469.5449520000002</v>
      </c>
      <c r="E70" s="5">
        <f t="shared" si="9"/>
        <v>1021.955205693948</v>
      </c>
      <c r="F70" s="6">
        <f t="shared" si="10"/>
        <v>4447.5897463060519</v>
      </c>
      <c r="G70" s="5">
        <f t="shared" si="11"/>
        <v>163.51283291103167</v>
      </c>
      <c r="H70" s="5">
        <f t="shared" si="7"/>
        <v>4611.102579217084</v>
      </c>
      <c r="I70" s="5">
        <f t="shared" si="12"/>
        <v>83979.788093440249</v>
      </c>
    </row>
    <row r="71" spans="2:9" x14ac:dyDescent="0.25">
      <c r="B71" s="1">
        <v>68</v>
      </c>
      <c r="C71" s="2">
        <v>45566</v>
      </c>
      <c r="D71" s="6">
        <f t="shared" si="8"/>
        <v>5469.5449520000002</v>
      </c>
      <c r="E71" s="5">
        <f t="shared" si="9"/>
        <v>970.55441099588893</v>
      </c>
      <c r="F71" s="6">
        <f t="shared" si="10"/>
        <v>4498.990541004111</v>
      </c>
      <c r="G71" s="5">
        <f t="shared" si="11"/>
        <v>155.28870575934224</v>
      </c>
      <c r="H71" s="5">
        <f t="shared" si="7"/>
        <v>4654.2792467634536</v>
      </c>
      <c r="I71" s="5">
        <f t="shared" si="12"/>
        <v>79480.797552436139</v>
      </c>
    </row>
    <row r="72" spans="2:9" x14ac:dyDescent="0.25">
      <c r="B72" s="1">
        <v>69</v>
      </c>
      <c r="C72" s="2">
        <v>45581</v>
      </c>
      <c r="D72" s="6">
        <f t="shared" si="8"/>
        <v>5469.5449520000002</v>
      </c>
      <c r="E72" s="5">
        <f t="shared" si="9"/>
        <v>918.55957731350441</v>
      </c>
      <c r="F72" s="6">
        <f t="shared" si="10"/>
        <v>4550.9853746864956</v>
      </c>
      <c r="G72" s="5">
        <f t="shared" si="11"/>
        <v>146.96953237016072</v>
      </c>
      <c r="H72" s="5">
        <f t="shared" si="7"/>
        <v>4697.9549070566563</v>
      </c>
      <c r="I72" s="5">
        <f>I71-F72</f>
        <v>74929.812177749642</v>
      </c>
    </row>
    <row r="73" spans="2:9" x14ac:dyDescent="0.25">
      <c r="B73" s="1">
        <v>70</v>
      </c>
      <c r="C73" s="2">
        <v>45597</v>
      </c>
      <c r="D73" s="6">
        <f t="shared" si="8"/>
        <v>5469.5449520000002</v>
      </c>
      <c r="E73" s="5">
        <f t="shared" si="9"/>
        <v>865.96383933825257</v>
      </c>
      <c r="F73" s="6">
        <f t="shared" si="10"/>
        <v>4603.5811126617473</v>
      </c>
      <c r="G73" s="5">
        <f t="shared" si="11"/>
        <v>138.55421429412041</v>
      </c>
      <c r="H73" s="5">
        <f t="shared" si="7"/>
        <v>4742.1353269558676</v>
      </c>
      <c r="I73" s="5">
        <f t="shared" ref="I73:I87" si="13">I72-F73</f>
        <v>70326.231065087894</v>
      </c>
    </row>
    <row r="74" spans="2:9" x14ac:dyDescent="0.25">
      <c r="B74" s="1">
        <v>71</v>
      </c>
      <c r="C74" s="2">
        <v>45612</v>
      </c>
      <c r="D74" s="6">
        <f t="shared" si="8"/>
        <v>5469.5449520000002</v>
      </c>
      <c r="E74" s="5">
        <f t="shared" si="9"/>
        <v>812.76025241922071</v>
      </c>
      <c r="F74" s="6">
        <f t="shared" si="10"/>
        <v>4656.7846995807795</v>
      </c>
      <c r="G74" s="5">
        <f t="shared" si="11"/>
        <v>130.04164038707532</v>
      </c>
      <c r="H74" s="5">
        <f t="shared" si="7"/>
        <v>4786.8263399678544</v>
      </c>
      <c r="I74" s="5">
        <f t="shared" si="13"/>
        <v>65669.446365507116</v>
      </c>
    </row>
    <row r="75" spans="2:9" x14ac:dyDescent="0.25">
      <c r="B75" s="1">
        <v>72</v>
      </c>
      <c r="C75" s="2">
        <v>45627</v>
      </c>
      <c r="D75" s="6">
        <f t="shared" si="8"/>
        <v>5469.5449520000002</v>
      </c>
      <c r="E75" s="5">
        <f t="shared" si="9"/>
        <v>758.94179164616571</v>
      </c>
      <c r="F75" s="6">
        <f t="shared" si="10"/>
        <v>4710.603160353834</v>
      </c>
      <c r="G75" s="5">
        <f t="shared" si="11"/>
        <v>121.43068666338651</v>
      </c>
      <c r="H75" s="5">
        <f t="shared" si="7"/>
        <v>4832.033847017221</v>
      </c>
      <c r="I75" s="5">
        <f t="shared" si="13"/>
        <v>60958.84320515328</v>
      </c>
    </row>
    <row r="76" spans="2:9" x14ac:dyDescent="0.25">
      <c r="B76" s="1">
        <v>73</v>
      </c>
      <c r="C76" s="2">
        <v>45642</v>
      </c>
      <c r="D76" s="6">
        <f t="shared" si="8"/>
        <v>5469.5449520000002</v>
      </c>
      <c r="E76" s="5">
        <f t="shared" si="9"/>
        <v>704.50135092195649</v>
      </c>
      <c r="F76" s="6">
        <f t="shared" si="10"/>
        <v>4765.043601078044</v>
      </c>
      <c r="G76" s="5">
        <f t="shared" si="11"/>
        <v>112.72021614751304</v>
      </c>
      <c r="H76" s="5">
        <f t="shared" si="7"/>
        <v>4877.7638172255574</v>
      </c>
      <c r="I76" s="5">
        <f t="shared" si="13"/>
        <v>56193.799604075233</v>
      </c>
    </row>
    <row r="77" spans="2:9" x14ac:dyDescent="0.25">
      <c r="B77" s="1">
        <v>74</v>
      </c>
      <c r="C77" s="2">
        <v>45658</v>
      </c>
      <c r="D77" s="6">
        <f t="shared" si="8"/>
        <v>5469.5449520000002</v>
      </c>
      <c r="E77" s="5">
        <f t="shared" si="9"/>
        <v>649.43174202429748</v>
      </c>
      <c r="F77" s="6">
        <f t="shared" si="10"/>
        <v>4820.1132099757024</v>
      </c>
      <c r="G77" s="5">
        <f t="shared" si="11"/>
        <v>103.9090787238876</v>
      </c>
      <c r="H77" s="5">
        <f t="shared" si="7"/>
        <v>4924.0222886995898</v>
      </c>
      <c r="I77" s="5">
        <f t="shared" si="13"/>
        <v>51373.686394099532</v>
      </c>
    </row>
    <row r="78" spans="2:9" x14ac:dyDescent="0.25">
      <c r="B78" s="1">
        <v>75</v>
      </c>
      <c r="C78" s="2">
        <v>45673</v>
      </c>
      <c r="D78" s="6">
        <f t="shared" si="8"/>
        <v>5469.5449520000002</v>
      </c>
      <c r="E78" s="5">
        <f t="shared" si="9"/>
        <v>593.72569365660831</v>
      </c>
      <c r="F78" s="6">
        <f t="shared" si="10"/>
        <v>4875.819258343392</v>
      </c>
      <c r="G78" s="5">
        <f t="shared" si="11"/>
        <v>94.996110985057328</v>
      </c>
      <c r="H78" s="5">
        <f t="shared" si="7"/>
        <v>4970.8153693284494</v>
      </c>
      <c r="I78" s="5">
        <f t="shared" si="13"/>
        <v>46497.86713575614</v>
      </c>
    </row>
    <row r="79" spans="2:9" x14ac:dyDescent="0.25">
      <c r="B79" s="1">
        <v>76</v>
      </c>
      <c r="C79" s="2">
        <v>45689</v>
      </c>
      <c r="D79" s="6">
        <f t="shared" si="8"/>
        <v>5469.5449520000002</v>
      </c>
      <c r="E79" s="5">
        <f t="shared" si="9"/>
        <v>537.37585048793369</v>
      </c>
      <c r="F79" s="6">
        <f t="shared" si="10"/>
        <v>4932.1691015120668</v>
      </c>
      <c r="G79" s="5">
        <f>0.16*E79</f>
        <v>85.980136078069393</v>
      </c>
      <c r="H79" s="5">
        <f t="shared" si="7"/>
        <v>5018.1492375901362</v>
      </c>
      <c r="I79" s="5">
        <f t="shared" si="13"/>
        <v>41565.698034244073</v>
      </c>
    </row>
    <row r="80" spans="2:9" x14ac:dyDescent="0.25">
      <c r="B80" s="1">
        <v>77</v>
      </c>
      <c r="C80" s="2">
        <v>45704</v>
      </c>
      <c r="D80" s="6">
        <f t="shared" si="8"/>
        <v>5469.5449520000002</v>
      </c>
      <c r="E80" s="5">
        <f t="shared" si="9"/>
        <v>480.37477218175871</v>
      </c>
      <c r="F80" s="6">
        <f t="shared" si="10"/>
        <v>4989.1701798182412</v>
      </c>
      <c r="G80" s="5">
        <f t="shared" si="11"/>
        <v>76.859963549081399</v>
      </c>
      <c r="H80" s="5">
        <f t="shared" si="7"/>
        <v>5066.030143367323</v>
      </c>
      <c r="I80" s="5">
        <f t="shared" si="13"/>
        <v>36576.527854425833</v>
      </c>
    </row>
    <row r="81" spans="2:9" x14ac:dyDescent="0.25">
      <c r="B81" s="1">
        <v>78</v>
      </c>
      <c r="C81" s="2">
        <v>45717</v>
      </c>
      <c r="D81" s="6">
        <f t="shared" si="8"/>
        <v>5469.5449520000002</v>
      </c>
      <c r="E81" s="5">
        <f t="shared" si="9"/>
        <v>422.71493241359934</v>
      </c>
      <c r="F81" s="6">
        <f t="shared" si="10"/>
        <v>5046.8300195864012</v>
      </c>
      <c r="G81" s="5">
        <f t="shared" si="11"/>
        <v>67.634389186175895</v>
      </c>
      <c r="H81" s="5">
        <f t="shared" si="7"/>
        <v>5114.4644087725774</v>
      </c>
      <c r="I81" s="5">
        <f t="shared" si="13"/>
        <v>31529.697834839433</v>
      </c>
    </row>
    <row r="82" spans="2:9" x14ac:dyDescent="0.25">
      <c r="B82" s="1">
        <v>79</v>
      </c>
      <c r="C82" s="2">
        <v>45732</v>
      </c>
      <c r="D82" s="6">
        <f t="shared" si="8"/>
        <v>5469.5449520000002</v>
      </c>
      <c r="E82" s="5">
        <f t="shared" si="9"/>
        <v>364.38871787723934</v>
      </c>
      <c r="F82" s="6">
        <f t="shared" si="10"/>
        <v>5105.1562341227609</v>
      </c>
      <c r="G82" s="5">
        <f>0.16*E82</f>
        <v>58.302194860358298</v>
      </c>
      <c r="H82" s="5">
        <f t="shared" si="7"/>
        <v>5163.4584289831191</v>
      </c>
      <c r="I82" s="5">
        <f t="shared" si="13"/>
        <v>26424.541600716671</v>
      </c>
    </row>
    <row r="83" spans="2:9" x14ac:dyDescent="0.25">
      <c r="B83" s="1">
        <v>80</v>
      </c>
      <c r="C83" s="2">
        <v>45748</v>
      </c>
      <c r="D83" s="6">
        <f t="shared" si="8"/>
        <v>5469.5449520000002</v>
      </c>
      <c r="E83" s="5">
        <f t="shared" si="9"/>
        <v>305.38842727948258</v>
      </c>
      <c r="F83" s="6">
        <f t="shared" si="10"/>
        <v>5164.1565247205181</v>
      </c>
      <c r="G83" s="5">
        <f t="shared" si="11"/>
        <v>48.862148364717214</v>
      </c>
      <c r="H83" s="5">
        <f t="shared" si="7"/>
        <v>5213.0186730852356</v>
      </c>
      <c r="I83" s="5">
        <f t="shared" si="13"/>
        <v>21260.385075996153</v>
      </c>
    </row>
    <row r="84" spans="2:9" x14ac:dyDescent="0.25">
      <c r="B84" s="1">
        <v>81</v>
      </c>
      <c r="C84" s="2">
        <v>45763</v>
      </c>
      <c r="D84" s="6">
        <f t="shared" si="8"/>
        <v>5469.5449520000002</v>
      </c>
      <c r="E84" s="5">
        <f>I83*0.011557</f>
        <v>245.70627032328753</v>
      </c>
      <c r="F84" s="6">
        <f>D84-E84</f>
        <v>5223.8386816767124</v>
      </c>
      <c r="G84" s="5">
        <f t="shared" si="11"/>
        <v>39.313003251726002</v>
      </c>
      <c r="H84" s="5">
        <f t="shared" si="7"/>
        <v>5263.151684928438</v>
      </c>
      <c r="I84" s="5">
        <f t="shared" si="13"/>
        <v>16036.546394319441</v>
      </c>
    </row>
    <row r="85" spans="2:9" x14ac:dyDescent="0.25">
      <c r="B85" s="1">
        <v>82</v>
      </c>
      <c r="C85" s="2">
        <v>45778</v>
      </c>
      <c r="D85" s="6">
        <f t="shared" si="8"/>
        <v>5469.5449520000002</v>
      </c>
      <c r="E85" s="5">
        <f t="shared" ref="E85:E87" si="14">I84*0.011557</f>
        <v>185.33436667914978</v>
      </c>
      <c r="F85" s="6">
        <f t="shared" ref="F85:F87" si="15">D85-E85</f>
        <v>5284.2105853208504</v>
      </c>
      <c r="G85" s="5">
        <f t="shared" si="11"/>
        <v>29.653498668663964</v>
      </c>
      <c r="H85" s="5">
        <f t="shared" si="7"/>
        <v>5313.8640839895143</v>
      </c>
      <c r="I85" s="5">
        <f t="shared" si="13"/>
        <v>10752.33580899859</v>
      </c>
    </row>
    <row r="86" spans="2:9" x14ac:dyDescent="0.25">
      <c r="B86" s="1">
        <v>83</v>
      </c>
      <c r="C86" s="2">
        <v>45793</v>
      </c>
      <c r="D86" s="6">
        <f t="shared" si="8"/>
        <v>5469.5449520000002</v>
      </c>
      <c r="E86" s="5">
        <f t="shared" si="14"/>
        <v>124.2647449445967</v>
      </c>
      <c r="F86" s="6">
        <f t="shared" si="15"/>
        <v>5345.2802070554035</v>
      </c>
      <c r="G86" s="5">
        <f t="shared" si="11"/>
        <v>19.882359191135471</v>
      </c>
      <c r="H86" s="5">
        <f t="shared" si="7"/>
        <v>5365.1625662465385</v>
      </c>
      <c r="I86" s="5">
        <f t="shared" si="13"/>
        <v>5407.055601943187</v>
      </c>
    </row>
    <row r="87" spans="2:9" x14ac:dyDescent="0.25">
      <c r="B87" s="1">
        <v>84</v>
      </c>
      <c r="C87" s="2">
        <v>45809</v>
      </c>
      <c r="D87" s="6">
        <f t="shared" si="8"/>
        <v>5469.5449520000002</v>
      </c>
      <c r="E87" s="5">
        <f t="shared" si="14"/>
        <v>62.489341591657407</v>
      </c>
      <c r="F87" s="6">
        <f t="shared" si="15"/>
        <v>5407.0556104083425</v>
      </c>
      <c r="G87" s="5">
        <f>0.16*E87</f>
        <v>9.9982946546651856</v>
      </c>
      <c r="H87" s="5">
        <f>F87+G87</f>
        <v>5417.0539050630077</v>
      </c>
      <c r="I87" s="5">
        <f t="shared" si="13"/>
        <v>-8.4651555880554952E-6</v>
      </c>
    </row>
    <row r="88" spans="2:9" x14ac:dyDescent="0.25">
      <c r="B88" s="1"/>
      <c r="C88" s="1" t="s">
        <v>11</v>
      </c>
      <c r="D88" s="5"/>
      <c r="E88" s="7">
        <f>SUM(E4:E87)</f>
        <v>166441.77595953501</v>
      </c>
      <c r="F88" s="7">
        <f t="shared" ref="F88:H88" si="16">SUM(F4:F87)</f>
        <v>293000.00000846508</v>
      </c>
      <c r="G88" s="7">
        <f>SUM(G4:G87)</f>
        <v>26630.684153525599</v>
      </c>
      <c r="H88" s="7">
        <f>SUM(H4:H87)</f>
        <v>319630.68416199065</v>
      </c>
      <c r="I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meza vargas</dc:creator>
  <cp:lastModifiedBy>brandon meza vargas</cp:lastModifiedBy>
  <dcterms:created xsi:type="dcterms:W3CDTF">2021-11-29T21:14:44Z</dcterms:created>
  <dcterms:modified xsi:type="dcterms:W3CDTF">2021-11-29T22:36:53Z</dcterms:modified>
</cp:coreProperties>
</file>