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katherinelasdin/Desktop/upload to Github/"/>
    </mc:Choice>
  </mc:AlternateContent>
  <xr:revisionPtr revIDLastSave="0" documentId="13_ncr:1_{481BB91E-777B-F74E-B5DC-16EE272463CC}" xr6:coauthVersionLast="47" xr6:coauthVersionMax="47" xr10:uidLastSave="{00000000-0000-0000-0000-000000000000}"/>
  <bookViews>
    <workbookView xWindow="500" yWindow="500" windowWidth="28800" windowHeight="16340" activeTab="6" xr2:uid="{00000000-000D-0000-FFFF-FFFF00000000}"/>
  </bookViews>
  <sheets>
    <sheet name="subadult rockfish data" sheetId="9" r:id="rId1"/>
    <sheet name="subadult microparticle colors" sheetId="11" r:id="rId2"/>
    <sheet name="subadult morphologies" sheetId="10" r:id="rId3"/>
    <sheet name="subadult background data" sheetId="14" r:id="rId4"/>
    <sheet name="subadult verified classificatio" sheetId="15" r:id="rId5"/>
    <sheet name="subadult verified colors" sheetId="16" r:id="rId6"/>
    <sheet name="juvenile rockfish data" sheetId="8" r:id="rId7"/>
    <sheet name="juvenile microparticle colors" sheetId="17" r:id="rId8"/>
    <sheet name="juvenile morphologies" sheetId="18" r:id="rId9"/>
    <sheet name="juvenile background data" sheetId="19" r:id="rId10"/>
    <sheet name="juvenile verified classificatio" sheetId="20" r:id="rId11"/>
    <sheet name="juvenile verified colors" sheetId="21" r:id="rId12"/>
    <sheet name="Data for figure 1" sheetId="6" r:id="rId13"/>
  </sheets>
  <externalReferences>
    <externalReference r:id="rId1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5" roundtripDataSignature="AMtx7mgcNC+fW9hlXBxwvW/eQp7yGHCoBA=="/>
    </ext>
  </extLst>
</workbook>
</file>

<file path=xl/calcChain.xml><?xml version="1.0" encoding="utf-8"?>
<calcChain xmlns="http://schemas.openxmlformats.org/spreadsheetml/2006/main">
  <c r="E61" i="9" l="1"/>
  <c r="J14" i="9" l="1"/>
  <c r="F2" i="14" l="1"/>
  <c r="F4" i="14"/>
  <c r="G5" i="19"/>
  <c r="G3" i="19"/>
  <c r="G4" i="19"/>
  <c r="G2" i="19"/>
  <c r="F3" i="19"/>
  <c r="F4" i="19"/>
  <c r="F2" i="19"/>
  <c r="E3" i="19"/>
  <c r="E4" i="19"/>
  <c r="E2" i="19"/>
  <c r="G2" i="20" l="1"/>
  <c r="C5" i="18"/>
  <c r="E5" i="18"/>
  <c r="B5" i="18"/>
  <c r="D3" i="18"/>
  <c r="D5" i="18" s="1"/>
  <c r="B9" i="17"/>
  <c r="C7" i="10"/>
  <c r="D7" i="10"/>
  <c r="E7" i="10"/>
  <c r="F7" i="10"/>
  <c r="G7" i="10"/>
  <c r="B7" i="10"/>
  <c r="G2" i="15"/>
  <c r="E4" i="14"/>
  <c r="F3" i="14"/>
  <c r="G3" i="14" s="1"/>
  <c r="E3" i="14"/>
  <c r="E2" i="14"/>
  <c r="G2" i="14" s="1"/>
  <c r="E69" i="8"/>
  <c r="G4" i="14" l="1"/>
  <c r="G5" i="14" s="1"/>
</calcChain>
</file>

<file path=xl/sharedStrings.xml><?xml version="1.0" encoding="utf-8"?>
<sst xmlns="http://schemas.openxmlformats.org/spreadsheetml/2006/main" count="589" uniqueCount="235">
  <si>
    <t>Fiber</t>
  </si>
  <si>
    <t>Yellow</t>
  </si>
  <si>
    <t>Foam</t>
  </si>
  <si>
    <t>Clear</t>
  </si>
  <si>
    <t>unknown</t>
  </si>
  <si>
    <t>Fragment</t>
  </si>
  <si>
    <t>White</t>
  </si>
  <si>
    <t>Film</t>
  </si>
  <si>
    <t>synthetic</t>
  </si>
  <si>
    <t>Pink</t>
  </si>
  <si>
    <t>Blue</t>
  </si>
  <si>
    <t>Unknown</t>
  </si>
  <si>
    <t>Grey</t>
  </si>
  <si>
    <t>Red</t>
  </si>
  <si>
    <t>Black</t>
  </si>
  <si>
    <t>Silver</t>
  </si>
  <si>
    <t>Green</t>
  </si>
  <si>
    <t>Brown</t>
  </si>
  <si>
    <t>Anthropgenic unknown</t>
  </si>
  <si>
    <t>Juveniles</t>
  </si>
  <si>
    <t>Anthropogenic cellulosic</t>
  </si>
  <si>
    <t>Natural</t>
  </si>
  <si>
    <t>Location</t>
  </si>
  <si>
    <t>ODFW number</t>
  </si>
  <si>
    <t>area</t>
  </si>
  <si>
    <t>Fish Number 2.0</t>
  </si>
  <si>
    <t>Pieces</t>
  </si>
  <si>
    <t>Site</t>
  </si>
  <si>
    <t>Sphere</t>
  </si>
  <si>
    <t>Control Type</t>
  </si>
  <si>
    <t>Description</t>
  </si>
  <si>
    <t># of controls</t>
  </si>
  <si>
    <t>plastics/controls</t>
  </si>
  <si>
    <t xml:space="preserve"># control/ total fish </t>
  </si>
  <si>
    <t>Newport</t>
  </si>
  <si>
    <t>NA</t>
  </si>
  <si>
    <t>KOH</t>
  </si>
  <si>
    <t>procedural blank</t>
  </si>
  <si>
    <t>Cascade Head</t>
  </si>
  <si>
    <t>AIR</t>
  </si>
  <si>
    <t>blank</t>
  </si>
  <si>
    <t>Cape Perpetua</t>
  </si>
  <si>
    <t>Water</t>
  </si>
  <si>
    <t>Cape Falcon</t>
  </si>
  <si>
    <t>SUM</t>
  </si>
  <si>
    <t>Redfish Rocks</t>
  </si>
  <si>
    <t>Total</t>
  </si>
  <si>
    <t>Sites</t>
  </si>
  <si>
    <t>Larger Fish</t>
  </si>
  <si>
    <t>ODFW_36</t>
  </si>
  <si>
    <t>Cape Foulweather CA</t>
  </si>
  <si>
    <t>174</t>
  </si>
  <si>
    <t>34</t>
  </si>
  <si>
    <t>50</t>
  </si>
  <si>
    <t>66</t>
  </si>
  <si>
    <t>33</t>
  </si>
  <si>
    <t>5</t>
  </si>
  <si>
    <t>4</t>
  </si>
  <si>
    <t>8</t>
  </si>
  <si>
    <t>38</t>
  </si>
  <si>
    <t>ODFW_42</t>
  </si>
  <si>
    <t>Cavalier CA</t>
  </si>
  <si>
    <t>ODFW_38</t>
  </si>
  <si>
    <t>ODFW_40</t>
  </si>
  <si>
    <t>ODFW_33</t>
  </si>
  <si>
    <t>ODFW_48</t>
  </si>
  <si>
    <t>B-18 (9-20)</t>
  </si>
  <si>
    <t>Cascade Head MR</t>
  </si>
  <si>
    <t>B20 (9-20)</t>
  </si>
  <si>
    <t>T-10 (9-20) calling B-10</t>
  </si>
  <si>
    <t>B30</t>
  </si>
  <si>
    <t>ODFW_157</t>
  </si>
  <si>
    <t>Postage Stamp CA</t>
  </si>
  <si>
    <t>ODFW_119</t>
  </si>
  <si>
    <t>ODFW_67</t>
  </si>
  <si>
    <t>Cape Perpetua MR</t>
  </si>
  <si>
    <t>ODFW_104</t>
  </si>
  <si>
    <t>ODFW_100</t>
  </si>
  <si>
    <t>ODFW_60</t>
  </si>
  <si>
    <t>ODFW_123</t>
  </si>
  <si>
    <t>ODFW_53</t>
  </si>
  <si>
    <t>ODFW_58</t>
  </si>
  <si>
    <t>ODFW_59</t>
  </si>
  <si>
    <t>ODFW_102</t>
  </si>
  <si>
    <t>ODFW_50</t>
  </si>
  <si>
    <t>ODFW B4</t>
  </si>
  <si>
    <t>2019-001</t>
  </si>
  <si>
    <t>CA adj to CF MR</t>
  </si>
  <si>
    <t>2019-004</t>
  </si>
  <si>
    <t>2019-003</t>
  </si>
  <si>
    <t>2019-012</t>
  </si>
  <si>
    <t>Cape Meares CA</t>
  </si>
  <si>
    <t>2019-015</t>
  </si>
  <si>
    <t>2019-011</t>
  </si>
  <si>
    <t>2019-009</t>
  </si>
  <si>
    <t>yellow tag #20</t>
  </si>
  <si>
    <t>yellow tag #32</t>
  </si>
  <si>
    <t>yellow 58</t>
  </si>
  <si>
    <t>2019-068</t>
  </si>
  <si>
    <t>Humbug CA</t>
  </si>
  <si>
    <t>2019-046</t>
  </si>
  <si>
    <t>2019-045</t>
  </si>
  <si>
    <t>2019-062</t>
  </si>
  <si>
    <t>Orford Reef CA</t>
  </si>
  <si>
    <t>2019-053</t>
  </si>
  <si>
    <t>2019-038</t>
  </si>
  <si>
    <t>2019-114</t>
  </si>
  <si>
    <t>Redfish Rocks MR</t>
  </si>
  <si>
    <t>2019-043</t>
  </si>
  <si>
    <t>2019-110</t>
  </si>
  <si>
    <t>2019-104</t>
  </si>
  <si>
    <t>2019-101</t>
  </si>
  <si>
    <t>Sample Number</t>
  </si>
  <si>
    <t>Otter Rock</t>
  </si>
  <si>
    <t>Gut Sample 1</t>
  </si>
  <si>
    <t>Fibers</t>
  </si>
  <si>
    <t>Fragments</t>
  </si>
  <si>
    <t>Films</t>
  </si>
  <si>
    <t>Gut Sample 2</t>
  </si>
  <si>
    <t>Gut Sample 3</t>
  </si>
  <si>
    <t>Cape Foulweather</t>
  </si>
  <si>
    <t>Gut Sample 4</t>
  </si>
  <si>
    <t>Gut Sample 5</t>
  </si>
  <si>
    <t>Gut Sample 6</t>
  </si>
  <si>
    <t>Gut Sample 7</t>
  </si>
  <si>
    <t>Gut Sample 8</t>
  </si>
  <si>
    <t>Gut Sample 9</t>
  </si>
  <si>
    <t>Colors</t>
  </si>
  <si>
    <t>Number of Microparticles</t>
  </si>
  <si>
    <t xml:space="preserve">Gut Sample 12 </t>
  </si>
  <si>
    <t xml:space="preserve">Gut Sample 13 </t>
  </si>
  <si>
    <t xml:space="preserve">Gut Sample 14 </t>
  </si>
  <si>
    <t xml:space="preserve">Gut Sample 16 </t>
  </si>
  <si>
    <t>Gut Sample 17</t>
  </si>
  <si>
    <t>Gut Sample 18</t>
  </si>
  <si>
    <t>Unclassified</t>
  </si>
  <si>
    <t>Gut Sample 19</t>
  </si>
  <si>
    <t>Gut Sample 20</t>
  </si>
  <si>
    <t>Gut Sample 23</t>
  </si>
  <si>
    <t>Gut Sample 24</t>
  </si>
  <si>
    <t>Gut Sample 25</t>
  </si>
  <si>
    <t>Gut Sample 26</t>
  </si>
  <si>
    <t>Gut Sample 27</t>
  </si>
  <si>
    <t>Gut Sample 29</t>
  </si>
  <si>
    <t>Gut Sample 30</t>
  </si>
  <si>
    <t>Gut Sample 31</t>
  </si>
  <si>
    <t>Gut Sample 32</t>
  </si>
  <si>
    <t>Gut Sample 33</t>
  </si>
  <si>
    <t>Gut Sample 34</t>
  </si>
  <si>
    <t>Gut Sample 35</t>
  </si>
  <si>
    <t>Gut Sample 36</t>
  </si>
  <si>
    <t>Gut Sample 38</t>
  </si>
  <si>
    <t>Gut Sample 39</t>
  </si>
  <si>
    <t>Gut Sample 41</t>
  </si>
  <si>
    <t>Gut Sample 43</t>
  </si>
  <si>
    <t>Gut Sample 44</t>
  </si>
  <si>
    <t>Gut Sample 45</t>
  </si>
  <si>
    <t>Gut Sample 46</t>
  </si>
  <si>
    <t>Gut Sample 47</t>
  </si>
  <si>
    <t>Gut Sample 49</t>
  </si>
  <si>
    <t>Gut Sample 50</t>
  </si>
  <si>
    <t>Gut Sample 51</t>
  </si>
  <si>
    <t>Gut Sample 52</t>
  </si>
  <si>
    <t>Gut Sample 53</t>
  </si>
  <si>
    <t>Gut Sample 55</t>
  </si>
  <si>
    <t>Gut Sample 56</t>
  </si>
  <si>
    <t>Gut Sample 58</t>
  </si>
  <si>
    <t>Gut Sample 59</t>
  </si>
  <si>
    <t>Gut Sample 60</t>
  </si>
  <si>
    <t>Gut Sample 62</t>
  </si>
  <si>
    <t>Gut Sample 63</t>
  </si>
  <si>
    <t>Gut Sample 64</t>
  </si>
  <si>
    <t>Gut Sample 65</t>
  </si>
  <si>
    <t>Gut Sample 66</t>
  </si>
  <si>
    <t>Gut Sample 11 L</t>
  </si>
  <si>
    <t>Gut Sample 15 L</t>
  </si>
  <si>
    <t>Gut Sample 21</t>
  </si>
  <si>
    <t>Gut Sample 22</t>
  </si>
  <si>
    <t>Gut Sample 28</t>
  </si>
  <si>
    <t>Gut Sample 37</t>
  </si>
  <si>
    <t>Gut Sample 40</t>
  </si>
  <si>
    <t>Gut Sample 42</t>
  </si>
  <si>
    <t>Gut Sample 48</t>
  </si>
  <si>
    <t>Gut Sample 54</t>
  </si>
  <si>
    <t>Gut Sample 61</t>
  </si>
  <si>
    <t>Gut Sample 67</t>
  </si>
  <si>
    <t>Gut Sample 57</t>
  </si>
  <si>
    <t>Fish.num</t>
  </si>
  <si>
    <t>ID.num</t>
  </si>
  <si>
    <t>Lat</t>
  </si>
  <si>
    <t>Long</t>
  </si>
  <si>
    <t>Lat1</t>
  </si>
  <si>
    <t>Long1</t>
  </si>
  <si>
    <t>Fish.num2</t>
  </si>
  <si>
    <t>ID.num2</t>
  </si>
  <si>
    <t>Lat2</t>
  </si>
  <si>
    <t>Long2</t>
  </si>
  <si>
    <t>Fish.num3</t>
  </si>
  <si>
    <t>ID.num3</t>
  </si>
  <si>
    <t>Lat3</t>
  </si>
  <si>
    <t>Long3</t>
  </si>
  <si>
    <t>Fish.num4</t>
  </si>
  <si>
    <t>ID.num4</t>
  </si>
  <si>
    <t>Lat4</t>
  </si>
  <si>
    <t>Long4</t>
  </si>
  <si>
    <t>Reserve</t>
  </si>
  <si>
    <t>Lat5</t>
  </si>
  <si>
    <t>Long5</t>
  </si>
  <si>
    <t>NP</t>
  </si>
  <si>
    <t>Lat6</t>
  </si>
  <si>
    <t>Long6</t>
  </si>
  <si>
    <t>Lat7</t>
  </si>
  <si>
    <t>Long7</t>
  </si>
  <si>
    <t>Lat8</t>
  </si>
  <si>
    <t>Long8</t>
  </si>
  <si>
    <t>RR</t>
  </si>
  <si>
    <t>CH</t>
  </si>
  <si>
    <t>CF</t>
  </si>
  <si>
    <t>CP</t>
  </si>
  <si>
    <t>OR</t>
  </si>
  <si>
    <t># of plastics</t>
  </si>
  <si>
    <t>Total Pieces</t>
  </si>
  <si>
    <t>Weight of fish(g)</t>
  </si>
  <si>
    <t>Total Length(mm)</t>
  </si>
  <si>
    <t>Total Length(cm)</t>
  </si>
  <si>
    <t>44. 70</t>
  </si>
  <si>
    <t>47. 83</t>
  </si>
  <si>
    <t>49. 90</t>
  </si>
  <si>
    <t>49. 16</t>
  </si>
  <si>
    <t>53. 93</t>
  </si>
  <si>
    <t>52. 33</t>
  </si>
  <si>
    <t>52. 16</t>
  </si>
  <si>
    <t>51. 23</t>
  </si>
  <si>
    <t>Time caught</t>
  </si>
  <si>
    <t>(plastics/controls) (# control/ total fish)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</si>
</sst>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Times New Roman"/>
      <family val="1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3" fillId="0" borderId="1"/>
    <xf numFmtId="0" fontId="7" fillId="0" borderId="1"/>
  </cellStyleXfs>
  <cellXfs count="25">
    <xf numFmtId="0" fontId="0" fillId="0" borderId="0" xfId="0" applyFont="1" applyAlignment="1"/>
    <xf numFmtId="0" fontId="0" fillId="0" borderId="0" xfId="0"/>
    <xf numFmtId="0" fontId="5" fillId="0" borderId="0" xfId="0" applyFont="1"/>
    <xf numFmtId="0" fontId="6" fillId="0" borderId="1" xfId="1" applyFont="1"/>
    <xf numFmtId="0" fontId="11" fillId="0" borderId="0" xfId="0" applyFont="1" applyAlignment="1"/>
    <xf numFmtId="0" fontId="12" fillId="0" borderId="1" xfId="0" applyFont="1" applyBorder="1" applyAlignment="1"/>
    <xf numFmtId="0" fontId="2" fillId="0" borderId="0" xfId="0" applyFont="1"/>
    <xf numFmtId="0" fontId="12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/>
    <xf numFmtId="0" fontId="0" fillId="0" borderId="0" xfId="0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7" fontId="0" fillId="0" borderId="0" xfId="0" applyNumberFormat="1" applyAlignment="1">
      <alignment horizontal="left" vertical="center"/>
    </xf>
    <xf numFmtId="0" fontId="8" fillId="0" borderId="2" xfId="2" applyFont="1" applyFill="1" applyBorder="1" applyAlignment="1">
      <alignment horizontal="left" vertical="center"/>
    </xf>
    <xf numFmtId="0" fontId="9" fillId="0" borderId="2" xfId="2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0" fillId="0" borderId="3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3">
    <cellStyle name="Normal" xfId="0" builtinId="0"/>
    <cellStyle name="Normal 2" xfId="1" xr:uid="{8C05D3C3-41A7-004D-99D0-924F749C4FDF}"/>
    <cellStyle name="Normal_Sheet1" xfId="2" xr:uid="{1E14AE6A-C35B-EE45-84E1-30392C3191CE}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therinelasdin/Desktop/docs%20for%20thesis/MA%20updated%20sta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use this one"/>
      <sheetName val="combined graphs"/>
      <sheetName val="GS arranged by site"/>
      <sheetName val="GS numerically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F7D3-BFEA-E54A-8F7D-EC4034A24DA6}">
  <dimension ref="A1:AD68"/>
  <sheetViews>
    <sheetView workbookViewId="0">
      <selection activeCell="E2" sqref="E2:E59"/>
    </sheetView>
  </sheetViews>
  <sheetFormatPr baseColWidth="10" defaultRowHeight="16" x14ac:dyDescent="0.2"/>
  <cols>
    <col min="1" max="1" width="13.5" style="12" customWidth="1"/>
    <col min="2" max="3" width="20.83203125" style="12" customWidth="1"/>
    <col min="4" max="7" width="10.83203125" style="12"/>
    <col min="8" max="8" width="15.33203125" style="12" customWidth="1"/>
    <col min="9" max="12" width="10.83203125" style="1"/>
    <col min="13" max="13" width="11.33203125" style="1" customWidth="1"/>
    <col min="14" max="21" width="10.83203125" style="1"/>
    <col min="22" max="22" width="21.6640625" style="1" customWidth="1"/>
    <col min="23" max="23" width="10.83203125" style="1"/>
    <col min="24" max="24" width="22.83203125" style="1" customWidth="1"/>
    <col min="25" max="16384" width="10.83203125" style="1"/>
  </cols>
  <sheetData>
    <row r="1" spans="1:30" x14ac:dyDescent="0.2">
      <c r="A1" s="12" t="s">
        <v>22</v>
      </c>
      <c r="B1" s="12" t="s">
        <v>23</v>
      </c>
      <c r="C1" s="12" t="s">
        <v>24</v>
      </c>
      <c r="D1" s="24" t="s">
        <v>25</v>
      </c>
      <c r="E1" s="12" t="s">
        <v>26</v>
      </c>
      <c r="F1" s="13" t="s">
        <v>222</v>
      </c>
      <c r="G1" s="13" t="s">
        <v>224</v>
      </c>
      <c r="H1" s="14" t="s">
        <v>233</v>
      </c>
    </row>
    <row r="2" spans="1:30" x14ac:dyDescent="0.2">
      <c r="A2" s="12" t="s">
        <v>34</v>
      </c>
      <c r="B2" s="12" t="s">
        <v>35</v>
      </c>
      <c r="C2" s="12" t="s">
        <v>35</v>
      </c>
      <c r="D2" s="19">
        <v>13</v>
      </c>
      <c r="E2" s="12">
        <v>6</v>
      </c>
      <c r="F2" s="15" t="s">
        <v>35</v>
      </c>
      <c r="G2" s="12">
        <v>39.6</v>
      </c>
      <c r="H2" s="16">
        <v>43252</v>
      </c>
    </row>
    <row r="3" spans="1:30" x14ac:dyDescent="0.2">
      <c r="A3" s="12" t="s">
        <v>34</v>
      </c>
      <c r="B3" s="12" t="s">
        <v>35</v>
      </c>
      <c r="C3" s="12" t="s">
        <v>35</v>
      </c>
      <c r="D3" s="19">
        <v>14</v>
      </c>
      <c r="E3" s="12">
        <v>7</v>
      </c>
      <c r="F3" s="15" t="s">
        <v>35</v>
      </c>
      <c r="G3" s="12">
        <v>40</v>
      </c>
      <c r="H3" s="16">
        <v>43252</v>
      </c>
    </row>
    <row r="4" spans="1:30" x14ac:dyDescent="0.2">
      <c r="A4" s="12" t="s">
        <v>34</v>
      </c>
      <c r="B4" s="12" t="s">
        <v>35</v>
      </c>
      <c r="C4" s="12" t="s">
        <v>35</v>
      </c>
      <c r="D4" s="19">
        <v>25</v>
      </c>
      <c r="E4" s="12">
        <v>1</v>
      </c>
      <c r="F4" s="15" t="s">
        <v>35</v>
      </c>
      <c r="G4" s="12">
        <v>37.5</v>
      </c>
      <c r="H4" s="16">
        <v>43252</v>
      </c>
    </row>
    <row r="5" spans="1:30" x14ac:dyDescent="0.2">
      <c r="A5" s="12" t="s">
        <v>34</v>
      </c>
      <c r="B5" s="12" t="s">
        <v>35</v>
      </c>
      <c r="C5" s="12" t="s">
        <v>35</v>
      </c>
      <c r="D5" s="19">
        <v>36</v>
      </c>
      <c r="E5" s="12">
        <v>1</v>
      </c>
      <c r="F5" s="15" t="s">
        <v>35</v>
      </c>
      <c r="G5" s="12">
        <v>40.6</v>
      </c>
      <c r="H5" s="16">
        <v>43282</v>
      </c>
    </row>
    <row r="6" spans="1:30" x14ac:dyDescent="0.2">
      <c r="A6" s="12" t="s">
        <v>34</v>
      </c>
      <c r="B6" s="12" t="s">
        <v>35</v>
      </c>
      <c r="C6" s="12" t="s">
        <v>35</v>
      </c>
      <c r="D6" s="19">
        <v>38</v>
      </c>
      <c r="E6" s="12">
        <v>0</v>
      </c>
      <c r="F6" s="15" t="s">
        <v>35</v>
      </c>
      <c r="G6" s="12">
        <v>44</v>
      </c>
      <c r="H6" s="16">
        <v>43282</v>
      </c>
    </row>
    <row r="7" spans="1:30" x14ac:dyDescent="0.2">
      <c r="A7" s="12" t="s">
        <v>34</v>
      </c>
      <c r="B7" s="12" t="s">
        <v>35</v>
      </c>
      <c r="C7" s="12" t="s">
        <v>35</v>
      </c>
      <c r="D7" s="19">
        <v>39</v>
      </c>
      <c r="E7" s="12">
        <v>10</v>
      </c>
      <c r="F7" s="15" t="s">
        <v>35</v>
      </c>
      <c r="G7" s="12">
        <v>45</v>
      </c>
      <c r="H7" s="16">
        <v>43282</v>
      </c>
    </row>
    <row r="8" spans="1:30" x14ac:dyDescent="0.2">
      <c r="A8" s="12" t="s">
        <v>34</v>
      </c>
      <c r="B8" s="12" t="s">
        <v>35</v>
      </c>
      <c r="C8" s="12" t="s">
        <v>35</v>
      </c>
      <c r="D8" s="19">
        <v>57</v>
      </c>
      <c r="E8" s="12">
        <v>2</v>
      </c>
      <c r="F8" s="15" t="s">
        <v>35</v>
      </c>
      <c r="G8" s="12">
        <v>43</v>
      </c>
      <c r="H8" s="16">
        <v>43313</v>
      </c>
    </row>
    <row r="9" spans="1:30" x14ac:dyDescent="0.2">
      <c r="A9" s="12" t="s">
        <v>34</v>
      </c>
      <c r="B9" s="12" t="s">
        <v>35</v>
      </c>
      <c r="C9" s="12" t="s">
        <v>35</v>
      </c>
      <c r="D9" s="19">
        <v>59</v>
      </c>
      <c r="E9" s="12">
        <v>4</v>
      </c>
      <c r="F9" s="15" t="s">
        <v>35</v>
      </c>
      <c r="G9" s="12">
        <v>39.5</v>
      </c>
      <c r="H9" s="16">
        <v>43313</v>
      </c>
    </row>
    <row r="10" spans="1:30" x14ac:dyDescent="0.2">
      <c r="A10" s="12" t="s">
        <v>34</v>
      </c>
      <c r="B10" s="12" t="s">
        <v>35</v>
      </c>
      <c r="C10" s="12" t="s">
        <v>35</v>
      </c>
      <c r="D10" s="19">
        <v>60</v>
      </c>
      <c r="E10" s="12">
        <v>14</v>
      </c>
      <c r="F10" s="15" t="s">
        <v>35</v>
      </c>
      <c r="G10" s="12">
        <v>41.5</v>
      </c>
      <c r="H10" s="16">
        <v>43313</v>
      </c>
    </row>
    <row r="11" spans="1:30" x14ac:dyDescent="0.2">
      <c r="A11" s="12" t="s">
        <v>34</v>
      </c>
      <c r="B11" s="12" t="s">
        <v>35</v>
      </c>
      <c r="C11" s="12" t="s">
        <v>35</v>
      </c>
      <c r="D11" s="19">
        <v>65</v>
      </c>
      <c r="E11" s="12">
        <v>7</v>
      </c>
      <c r="F11" s="15" t="s">
        <v>35</v>
      </c>
      <c r="G11" s="12">
        <v>39.5</v>
      </c>
      <c r="H11" s="16">
        <v>43313</v>
      </c>
    </row>
    <row r="12" spans="1:30" x14ac:dyDescent="0.2">
      <c r="A12" s="12" t="s">
        <v>34</v>
      </c>
      <c r="B12" s="12" t="s">
        <v>35</v>
      </c>
      <c r="C12" s="12" t="s">
        <v>35</v>
      </c>
      <c r="D12" s="19">
        <v>66</v>
      </c>
      <c r="E12" s="12">
        <v>4</v>
      </c>
      <c r="F12" s="15" t="s">
        <v>35</v>
      </c>
      <c r="G12" s="12">
        <v>40</v>
      </c>
      <c r="H12" s="16">
        <v>43313</v>
      </c>
    </row>
    <row r="13" spans="1:30" x14ac:dyDescent="0.2">
      <c r="A13" s="12" t="s">
        <v>34</v>
      </c>
      <c r="B13" s="12" t="s">
        <v>35</v>
      </c>
      <c r="C13" s="12" t="s">
        <v>35</v>
      </c>
      <c r="D13" s="19">
        <v>67</v>
      </c>
      <c r="E13" s="12">
        <v>4</v>
      </c>
      <c r="F13" s="15" t="s">
        <v>35</v>
      </c>
      <c r="G13" s="12">
        <v>38</v>
      </c>
      <c r="H13" s="16">
        <v>43313</v>
      </c>
    </row>
    <row r="14" spans="1:30" x14ac:dyDescent="0.2">
      <c r="A14" s="12" t="s">
        <v>34</v>
      </c>
      <c r="B14" s="12" t="s">
        <v>35</v>
      </c>
      <c r="C14" s="12" t="s">
        <v>35</v>
      </c>
      <c r="D14" s="19">
        <v>68</v>
      </c>
      <c r="E14" s="12">
        <v>12</v>
      </c>
      <c r="F14" s="15" t="s">
        <v>35</v>
      </c>
      <c r="G14" s="12">
        <v>35</v>
      </c>
      <c r="H14" s="16">
        <v>43313</v>
      </c>
      <c r="J14" s="1">
        <f>SUM(E2:E59)</f>
        <v>424</v>
      </c>
    </row>
    <row r="15" spans="1:30" x14ac:dyDescent="0.2">
      <c r="A15" s="12" t="s">
        <v>34</v>
      </c>
      <c r="B15" s="12" t="s">
        <v>35</v>
      </c>
      <c r="C15" s="12" t="s">
        <v>35</v>
      </c>
      <c r="D15" s="19">
        <v>117</v>
      </c>
      <c r="E15" s="12">
        <v>5</v>
      </c>
      <c r="F15" s="15" t="s">
        <v>35</v>
      </c>
      <c r="G15" s="12">
        <v>35</v>
      </c>
      <c r="H15" s="16">
        <v>43556</v>
      </c>
    </row>
    <row r="16" spans="1:30" x14ac:dyDescent="0.2">
      <c r="A16" s="12" t="s">
        <v>38</v>
      </c>
      <c r="B16" s="17" t="s">
        <v>49</v>
      </c>
      <c r="C16" s="18" t="s">
        <v>50</v>
      </c>
      <c r="D16" s="19">
        <v>5</v>
      </c>
      <c r="E16" s="19">
        <v>8</v>
      </c>
      <c r="F16" s="12">
        <v>1320</v>
      </c>
      <c r="G16" s="20">
        <v>42.7</v>
      </c>
      <c r="H16" s="16">
        <v>43221</v>
      </c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x14ac:dyDescent="0.2">
      <c r="A17" s="12" t="s">
        <v>38</v>
      </c>
      <c r="B17" s="17" t="s">
        <v>60</v>
      </c>
      <c r="C17" s="18" t="s">
        <v>61</v>
      </c>
      <c r="D17" s="19">
        <v>10</v>
      </c>
      <c r="E17" s="19">
        <v>1</v>
      </c>
      <c r="F17" s="12">
        <v>770</v>
      </c>
      <c r="G17" s="20">
        <v>35.5</v>
      </c>
      <c r="H17" s="16">
        <v>43221</v>
      </c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x14ac:dyDescent="0.2">
      <c r="A18" s="12" t="s">
        <v>38</v>
      </c>
      <c r="B18" s="17" t="s">
        <v>62</v>
      </c>
      <c r="C18" s="18" t="s">
        <v>50</v>
      </c>
      <c r="D18" s="19">
        <v>12</v>
      </c>
      <c r="E18" s="19">
        <v>42</v>
      </c>
      <c r="F18" s="12">
        <v>1250</v>
      </c>
      <c r="G18" s="20">
        <v>44.7</v>
      </c>
      <c r="H18" s="16">
        <v>43221</v>
      </c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x14ac:dyDescent="0.2">
      <c r="A19" s="12" t="s">
        <v>38</v>
      </c>
      <c r="B19" s="17" t="s">
        <v>63</v>
      </c>
      <c r="C19" s="18" t="s">
        <v>61</v>
      </c>
      <c r="D19" s="19">
        <v>17</v>
      </c>
      <c r="E19" s="19">
        <v>0</v>
      </c>
      <c r="F19" s="12">
        <v>1010</v>
      </c>
      <c r="G19" s="20">
        <v>40.1</v>
      </c>
      <c r="H19" s="16">
        <v>43221</v>
      </c>
    </row>
    <row r="20" spans="1:30" x14ac:dyDescent="0.2">
      <c r="A20" s="12" t="s">
        <v>38</v>
      </c>
      <c r="B20" s="17" t="s">
        <v>64</v>
      </c>
      <c r="C20" s="18" t="s">
        <v>50</v>
      </c>
      <c r="D20" s="19">
        <v>21</v>
      </c>
      <c r="E20" s="19">
        <v>7</v>
      </c>
      <c r="F20" s="12">
        <v>1340</v>
      </c>
      <c r="G20" s="20">
        <v>43.9</v>
      </c>
      <c r="H20" s="16">
        <v>43221</v>
      </c>
    </row>
    <row r="21" spans="1:30" x14ac:dyDescent="0.2">
      <c r="A21" s="12" t="s">
        <v>38</v>
      </c>
      <c r="B21" s="17" t="s">
        <v>65</v>
      </c>
      <c r="C21" s="18" t="s">
        <v>61</v>
      </c>
      <c r="D21" s="19">
        <v>37</v>
      </c>
      <c r="E21" s="19">
        <v>3</v>
      </c>
      <c r="F21" s="12">
        <v>1120</v>
      </c>
      <c r="G21" s="20">
        <v>39.5</v>
      </c>
      <c r="H21" s="16">
        <v>43221</v>
      </c>
    </row>
    <row r="22" spans="1:30" x14ac:dyDescent="0.2">
      <c r="A22" s="12" t="s">
        <v>38</v>
      </c>
      <c r="B22" s="21" t="s">
        <v>66</v>
      </c>
      <c r="C22" s="18" t="s">
        <v>67</v>
      </c>
      <c r="D22" s="19">
        <v>73</v>
      </c>
      <c r="E22" s="19">
        <v>2</v>
      </c>
      <c r="F22" s="12">
        <v>1100</v>
      </c>
      <c r="G22" s="20">
        <v>40.9</v>
      </c>
      <c r="H22" s="16">
        <v>43344</v>
      </c>
    </row>
    <row r="23" spans="1:30" x14ac:dyDescent="0.2">
      <c r="A23" s="12" t="s">
        <v>38</v>
      </c>
      <c r="B23" s="21" t="s">
        <v>68</v>
      </c>
      <c r="C23" s="18" t="s">
        <v>67</v>
      </c>
      <c r="D23" s="19">
        <v>77</v>
      </c>
      <c r="E23" s="19">
        <v>20</v>
      </c>
      <c r="F23" s="12">
        <v>800</v>
      </c>
      <c r="G23" s="20">
        <v>36.299999999999997</v>
      </c>
      <c r="H23" s="16">
        <v>43344</v>
      </c>
    </row>
    <row r="24" spans="1:30" x14ac:dyDescent="0.2">
      <c r="A24" s="12" t="s">
        <v>38</v>
      </c>
      <c r="B24" s="21" t="s">
        <v>69</v>
      </c>
      <c r="C24" s="18" t="s">
        <v>67</v>
      </c>
      <c r="D24" s="19">
        <v>79</v>
      </c>
      <c r="E24" s="19">
        <v>3</v>
      </c>
      <c r="F24" s="12">
        <v>1000</v>
      </c>
      <c r="G24" s="20">
        <v>39.799999999999997</v>
      </c>
      <c r="H24" s="16">
        <v>43344</v>
      </c>
    </row>
    <row r="25" spans="1:30" x14ac:dyDescent="0.2">
      <c r="A25" s="12" t="s">
        <v>38</v>
      </c>
      <c r="B25" s="21" t="s">
        <v>70</v>
      </c>
      <c r="C25" s="18" t="s">
        <v>50</v>
      </c>
      <c r="D25" s="19">
        <v>85</v>
      </c>
      <c r="E25" s="19">
        <v>9</v>
      </c>
      <c r="F25" s="12">
        <v>900</v>
      </c>
      <c r="G25" s="20">
        <v>36.4</v>
      </c>
      <c r="H25" s="16">
        <v>43374</v>
      </c>
    </row>
    <row r="26" spans="1:30" x14ac:dyDescent="0.2">
      <c r="A26" s="12" t="s">
        <v>41</v>
      </c>
      <c r="B26" s="17" t="s">
        <v>71</v>
      </c>
      <c r="C26" s="18" t="s">
        <v>72</v>
      </c>
      <c r="D26" s="19">
        <v>14</v>
      </c>
      <c r="E26" s="19">
        <v>9</v>
      </c>
      <c r="F26" s="12">
        <v>720</v>
      </c>
      <c r="G26" s="20">
        <v>36.700000000000003</v>
      </c>
      <c r="H26" s="16">
        <v>43221</v>
      </c>
    </row>
    <row r="27" spans="1:30" x14ac:dyDescent="0.2">
      <c r="A27" s="12" t="s">
        <v>41</v>
      </c>
      <c r="B27" s="17" t="s">
        <v>73</v>
      </c>
      <c r="C27" s="18" t="s">
        <v>72</v>
      </c>
      <c r="D27" s="19">
        <v>20</v>
      </c>
      <c r="E27" s="19">
        <v>4</v>
      </c>
      <c r="F27" s="12">
        <v>760</v>
      </c>
      <c r="G27" s="20">
        <v>37.200000000000003</v>
      </c>
      <c r="H27" s="16">
        <v>43221</v>
      </c>
    </row>
    <row r="28" spans="1:30" x14ac:dyDescent="0.2">
      <c r="A28" s="12" t="s">
        <v>41</v>
      </c>
      <c r="B28" s="17" t="s">
        <v>74</v>
      </c>
      <c r="C28" s="18" t="s">
        <v>75</v>
      </c>
      <c r="D28" s="19">
        <v>25</v>
      </c>
      <c r="E28" s="19">
        <v>8</v>
      </c>
      <c r="F28" s="12">
        <v>1250</v>
      </c>
      <c r="G28" s="20">
        <v>43.3</v>
      </c>
      <c r="H28" s="16">
        <v>43221</v>
      </c>
    </row>
    <row r="29" spans="1:30" x14ac:dyDescent="0.2">
      <c r="A29" s="12" t="s">
        <v>41</v>
      </c>
      <c r="B29" s="17" t="s">
        <v>76</v>
      </c>
      <c r="C29" s="18" t="s">
        <v>72</v>
      </c>
      <c r="D29" s="19">
        <v>26</v>
      </c>
      <c r="E29" s="19">
        <v>2</v>
      </c>
      <c r="F29" s="12">
        <v>1020</v>
      </c>
      <c r="G29" s="20">
        <v>40</v>
      </c>
      <c r="H29" s="16">
        <v>43221</v>
      </c>
    </row>
    <row r="30" spans="1:30" x14ac:dyDescent="0.2">
      <c r="A30" s="12" t="s">
        <v>41</v>
      </c>
      <c r="B30" s="17" t="s">
        <v>77</v>
      </c>
      <c r="C30" s="18" t="s">
        <v>72</v>
      </c>
      <c r="D30" s="19">
        <v>27</v>
      </c>
      <c r="E30" s="19">
        <v>14</v>
      </c>
      <c r="F30" s="12">
        <v>890</v>
      </c>
      <c r="G30" s="20">
        <v>38.1</v>
      </c>
      <c r="H30" s="16">
        <v>43221</v>
      </c>
    </row>
    <row r="31" spans="1:30" x14ac:dyDescent="0.2">
      <c r="A31" s="12" t="s">
        <v>41</v>
      </c>
      <c r="B31" s="17" t="s">
        <v>78</v>
      </c>
      <c r="C31" s="18" t="s">
        <v>75</v>
      </c>
      <c r="D31" s="19">
        <v>28</v>
      </c>
      <c r="E31" s="19">
        <v>6</v>
      </c>
      <c r="F31" s="12">
        <v>920</v>
      </c>
      <c r="G31" s="20">
        <v>39.4</v>
      </c>
      <c r="H31" s="16">
        <v>43221</v>
      </c>
    </row>
    <row r="32" spans="1:30" x14ac:dyDescent="0.2">
      <c r="A32" s="12" t="s">
        <v>41</v>
      </c>
      <c r="B32" s="17" t="s">
        <v>79</v>
      </c>
      <c r="C32" s="18" t="s">
        <v>72</v>
      </c>
      <c r="D32" s="19">
        <v>30</v>
      </c>
      <c r="E32" s="19">
        <v>7</v>
      </c>
      <c r="F32" s="12">
        <v>550</v>
      </c>
      <c r="G32" s="20">
        <v>35</v>
      </c>
      <c r="H32" s="16">
        <v>43221</v>
      </c>
    </row>
    <row r="33" spans="1:9" x14ac:dyDescent="0.2">
      <c r="A33" s="12" t="s">
        <v>41</v>
      </c>
      <c r="B33" s="17" t="s">
        <v>80</v>
      </c>
      <c r="C33" s="18" t="s">
        <v>75</v>
      </c>
      <c r="D33" s="19">
        <v>34</v>
      </c>
      <c r="E33" s="19">
        <v>6</v>
      </c>
      <c r="F33" s="12">
        <v>1070</v>
      </c>
      <c r="G33" s="12">
        <v>40.9</v>
      </c>
      <c r="H33" s="16">
        <v>43221</v>
      </c>
    </row>
    <row r="34" spans="1:9" x14ac:dyDescent="0.2">
      <c r="A34" s="12" t="s">
        <v>41</v>
      </c>
      <c r="B34" s="17" t="s">
        <v>81</v>
      </c>
      <c r="C34" s="18" t="s">
        <v>75</v>
      </c>
      <c r="D34" s="19">
        <v>35</v>
      </c>
      <c r="E34" s="19">
        <v>3</v>
      </c>
      <c r="F34" s="12">
        <v>1070</v>
      </c>
      <c r="G34" s="12">
        <v>43.2</v>
      </c>
      <c r="H34" s="16">
        <v>43221</v>
      </c>
    </row>
    <row r="35" spans="1:9" x14ac:dyDescent="0.2">
      <c r="A35" s="12" t="s">
        <v>41</v>
      </c>
      <c r="B35" s="17" t="s">
        <v>82</v>
      </c>
      <c r="C35" s="18" t="s">
        <v>75</v>
      </c>
      <c r="D35" s="19">
        <v>39</v>
      </c>
      <c r="E35" s="19">
        <v>3</v>
      </c>
      <c r="F35" s="12">
        <v>1100</v>
      </c>
      <c r="G35" s="12">
        <v>42.9</v>
      </c>
      <c r="H35" s="16">
        <v>43221</v>
      </c>
    </row>
    <row r="36" spans="1:9" x14ac:dyDescent="0.2">
      <c r="A36" s="12" t="s">
        <v>41</v>
      </c>
      <c r="B36" s="17" t="s">
        <v>83</v>
      </c>
      <c r="C36" s="18" t="s">
        <v>72</v>
      </c>
      <c r="D36" s="19">
        <v>40</v>
      </c>
      <c r="E36" s="19">
        <v>0</v>
      </c>
      <c r="F36" s="12">
        <v>1360</v>
      </c>
      <c r="G36" s="12">
        <v>40</v>
      </c>
      <c r="H36" s="16">
        <v>43221</v>
      </c>
    </row>
    <row r="37" spans="1:9" x14ac:dyDescent="0.2">
      <c r="A37" s="12" t="s">
        <v>41</v>
      </c>
      <c r="B37" s="17" t="s">
        <v>84</v>
      </c>
      <c r="C37" s="18" t="s">
        <v>75</v>
      </c>
      <c r="D37" s="19">
        <v>42</v>
      </c>
      <c r="E37" s="19">
        <v>2</v>
      </c>
      <c r="F37" s="12">
        <v>1320</v>
      </c>
      <c r="G37" s="12">
        <v>42.7</v>
      </c>
      <c r="H37" s="16">
        <v>43221</v>
      </c>
    </row>
    <row r="38" spans="1:9" x14ac:dyDescent="0.2">
      <c r="A38" s="12" t="s">
        <v>41</v>
      </c>
      <c r="B38" s="21" t="s">
        <v>85</v>
      </c>
      <c r="C38" s="18" t="s">
        <v>72</v>
      </c>
      <c r="D38" s="19">
        <v>64</v>
      </c>
      <c r="E38" s="19">
        <v>10</v>
      </c>
      <c r="F38" s="12">
        <v>1200</v>
      </c>
      <c r="G38" s="12">
        <v>43.8</v>
      </c>
      <c r="H38" s="16">
        <v>43313</v>
      </c>
    </row>
    <row r="39" spans="1:9" x14ac:dyDescent="0.2">
      <c r="A39" s="12" t="s">
        <v>43</v>
      </c>
      <c r="B39" s="21" t="s">
        <v>86</v>
      </c>
      <c r="C39" s="19" t="s">
        <v>87</v>
      </c>
      <c r="D39" s="19">
        <v>89</v>
      </c>
      <c r="E39" s="19">
        <v>11</v>
      </c>
      <c r="F39" s="12">
        <v>1400</v>
      </c>
      <c r="G39" s="12">
        <v>42.5</v>
      </c>
      <c r="H39" s="16">
        <v>43586</v>
      </c>
    </row>
    <row r="40" spans="1:9" x14ac:dyDescent="0.2">
      <c r="A40" s="12" t="s">
        <v>43</v>
      </c>
      <c r="B40" s="21" t="s">
        <v>88</v>
      </c>
      <c r="C40" s="19" t="s">
        <v>87</v>
      </c>
      <c r="D40" s="19">
        <v>90</v>
      </c>
      <c r="E40" s="19">
        <v>8</v>
      </c>
      <c r="F40" s="12">
        <v>900</v>
      </c>
      <c r="G40" s="12">
        <v>35.6</v>
      </c>
      <c r="H40" s="16">
        <v>43586</v>
      </c>
    </row>
    <row r="41" spans="1:9" x14ac:dyDescent="0.2">
      <c r="A41" s="12" t="s">
        <v>43</v>
      </c>
      <c r="B41" s="21" t="s">
        <v>89</v>
      </c>
      <c r="C41" s="19" t="s">
        <v>87</v>
      </c>
      <c r="D41" s="19">
        <v>92</v>
      </c>
      <c r="E41" s="19">
        <v>3</v>
      </c>
      <c r="F41" s="12">
        <v>1000</v>
      </c>
      <c r="G41" s="12">
        <v>37</v>
      </c>
      <c r="H41" s="16">
        <v>43586</v>
      </c>
    </row>
    <row r="42" spans="1:9" x14ac:dyDescent="0.2">
      <c r="A42" s="12" t="s">
        <v>43</v>
      </c>
      <c r="B42" s="21" t="s">
        <v>90</v>
      </c>
      <c r="C42" s="19" t="s">
        <v>91</v>
      </c>
      <c r="D42" s="19">
        <v>93</v>
      </c>
      <c r="E42" s="19">
        <v>9</v>
      </c>
      <c r="F42" s="12">
        <v>1100</v>
      </c>
      <c r="G42" s="12">
        <v>38.700000000000003</v>
      </c>
      <c r="H42" s="16">
        <v>43586</v>
      </c>
    </row>
    <row r="43" spans="1:9" x14ac:dyDescent="0.2">
      <c r="A43" s="12" t="s">
        <v>43</v>
      </c>
      <c r="B43" s="21" t="s">
        <v>92</v>
      </c>
      <c r="C43" s="19" t="s">
        <v>91</v>
      </c>
      <c r="D43" s="19">
        <v>95</v>
      </c>
      <c r="E43" s="19">
        <v>32</v>
      </c>
      <c r="F43" s="12">
        <v>700</v>
      </c>
      <c r="G43" s="12">
        <v>34.1</v>
      </c>
      <c r="H43" s="16">
        <v>43586</v>
      </c>
    </row>
    <row r="44" spans="1:9" x14ac:dyDescent="0.2">
      <c r="A44" s="12" t="s">
        <v>43</v>
      </c>
      <c r="B44" s="21" t="s">
        <v>93</v>
      </c>
      <c r="C44" s="19" t="s">
        <v>91</v>
      </c>
      <c r="D44" s="19">
        <v>96</v>
      </c>
      <c r="E44" s="19">
        <v>13</v>
      </c>
      <c r="F44" s="12">
        <v>700</v>
      </c>
      <c r="G44" s="12">
        <v>35.799999999999997</v>
      </c>
      <c r="H44" s="16">
        <v>43586</v>
      </c>
    </row>
    <row r="45" spans="1:9" x14ac:dyDescent="0.2">
      <c r="A45" s="12" t="s">
        <v>43</v>
      </c>
      <c r="B45" s="21" t="s">
        <v>94</v>
      </c>
      <c r="C45" s="19" t="s">
        <v>91</v>
      </c>
      <c r="D45" s="19">
        <v>100</v>
      </c>
      <c r="E45" s="19">
        <v>8</v>
      </c>
      <c r="F45" s="12">
        <v>900</v>
      </c>
      <c r="G45" s="12">
        <v>35.700000000000003</v>
      </c>
      <c r="H45" s="16">
        <v>43586</v>
      </c>
    </row>
    <row r="46" spans="1:9" x14ac:dyDescent="0.2">
      <c r="A46" s="12" t="s">
        <v>43</v>
      </c>
      <c r="B46" s="21" t="s">
        <v>95</v>
      </c>
      <c r="C46" s="19" t="s">
        <v>87</v>
      </c>
      <c r="D46" s="19">
        <v>104</v>
      </c>
      <c r="E46" s="19">
        <v>4</v>
      </c>
      <c r="F46" s="19">
        <v>1400</v>
      </c>
      <c r="G46" s="12">
        <v>41.5</v>
      </c>
      <c r="H46" s="16">
        <v>43586</v>
      </c>
    </row>
    <row r="47" spans="1:9" x14ac:dyDescent="0.2">
      <c r="A47" s="12" t="s">
        <v>43</v>
      </c>
      <c r="B47" s="21" t="s">
        <v>96</v>
      </c>
      <c r="C47" s="19" t="s">
        <v>87</v>
      </c>
      <c r="D47" s="19">
        <v>112</v>
      </c>
      <c r="E47" s="19">
        <v>22</v>
      </c>
      <c r="F47" s="12">
        <v>800</v>
      </c>
      <c r="G47" s="12">
        <v>35.6</v>
      </c>
      <c r="H47" s="16">
        <v>43586</v>
      </c>
      <c r="I47" s="6"/>
    </row>
    <row r="48" spans="1:9" x14ac:dyDescent="0.2">
      <c r="A48" s="12" t="s">
        <v>43</v>
      </c>
      <c r="B48" s="21" t="s">
        <v>97</v>
      </c>
      <c r="C48" s="19" t="s">
        <v>87</v>
      </c>
      <c r="D48" s="19">
        <v>120</v>
      </c>
      <c r="E48" s="19">
        <v>12</v>
      </c>
      <c r="F48" s="12">
        <v>1700</v>
      </c>
      <c r="G48" s="12">
        <v>44.7</v>
      </c>
      <c r="H48" s="16">
        <v>43586</v>
      </c>
    </row>
    <row r="49" spans="1:8" x14ac:dyDescent="0.2">
      <c r="A49" s="12" t="s">
        <v>45</v>
      </c>
      <c r="B49" s="21" t="s">
        <v>98</v>
      </c>
      <c r="C49" s="19" t="s">
        <v>99</v>
      </c>
      <c r="D49" s="19">
        <v>106</v>
      </c>
      <c r="E49" s="19">
        <v>6</v>
      </c>
      <c r="F49" s="12">
        <v>1200</v>
      </c>
      <c r="G49" s="12">
        <v>42.2</v>
      </c>
      <c r="H49" s="16">
        <v>43586</v>
      </c>
    </row>
    <row r="50" spans="1:8" x14ac:dyDescent="0.2">
      <c r="A50" s="12" t="s">
        <v>45</v>
      </c>
      <c r="B50" s="21" t="s">
        <v>100</v>
      </c>
      <c r="C50" s="19" t="s">
        <v>99</v>
      </c>
      <c r="D50" s="19">
        <v>119</v>
      </c>
      <c r="E50" s="19">
        <v>1</v>
      </c>
      <c r="F50" s="12">
        <v>1300</v>
      </c>
      <c r="G50" s="14" t="s">
        <v>11</v>
      </c>
      <c r="H50" s="16">
        <v>43617</v>
      </c>
    </row>
    <row r="51" spans="1:8" x14ac:dyDescent="0.2">
      <c r="A51" s="12" t="s">
        <v>45</v>
      </c>
      <c r="B51" s="21" t="s">
        <v>101</v>
      </c>
      <c r="C51" s="19" t="s">
        <v>99</v>
      </c>
      <c r="D51" s="19">
        <v>126</v>
      </c>
      <c r="E51" s="19">
        <v>7</v>
      </c>
      <c r="F51" s="12">
        <v>800</v>
      </c>
      <c r="G51" s="15">
        <v>36.200000000000003</v>
      </c>
      <c r="H51" s="16">
        <v>43617</v>
      </c>
    </row>
    <row r="52" spans="1:8" x14ac:dyDescent="0.2">
      <c r="A52" s="12" t="s">
        <v>45</v>
      </c>
      <c r="B52" s="21" t="s">
        <v>102</v>
      </c>
      <c r="C52" s="19" t="s">
        <v>103</v>
      </c>
      <c r="D52" s="19">
        <v>127</v>
      </c>
      <c r="E52" s="19">
        <v>3</v>
      </c>
      <c r="F52" s="12">
        <v>900</v>
      </c>
      <c r="G52" s="15">
        <v>40.1</v>
      </c>
      <c r="H52" s="16">
        <v>43617</v>
      </c>
    </row>
    <row r="53" spans="1:8" x14ac:dyDescent="0.2">
      <c r="A53" s="12" t="s">
        <v>45</v>
      </c>
      <c r="B53" s="21" t="s">
        <v>104</v>
      </c>
      <c r="C53" s="19" t="s">
        <v>99</v>
      </c>
      <c r="D53" s="19">
        <v>129</v>
      </c>
      <c r="E53" s="19">
        <v>2</v>
      </c>
      <c r="F53" s="12">
        <v>1200</v>
      </c>
      <c r="G53" s="15">
        <v>44.3</v>
      </c>
      <c r="H53" s="16">
        <v>43617</v>
      </c>
    </row>
    <row r="54" spans="1:8" x14ac:dyDescent="0.2">
      <c r="A54" s="12" t="s">
        <v>45</v>
      </c>
      <c r="B54" s="21" t="s">
        <v>105</v>
      </c>
      <c r="C54" s="19" t="s">
        <v>103</v>
      </c>
      <c r="D54" s="19">
        <v>131</v>
      </c>
      <c r="E54" s="19">
        <v>10</v>
      </c>
      <c r="F54" s="12">
        <v>1000</v>
      </c>
      <c r="G54" s="15">
        <v>40</v>
      </c>
      <c r="H54" s="16">
        <v>43678</v>
      </c>
    </row>
    <row r="55" spans="1:8" ht="24" customHeight="1" x14ac:dyDescent="0.2">
      <c r="A55" s="12" t="s">
        <v>45</v>
      </c>
      <c r="B55" s="19" t="s">
        <v>106</v>
      </c>
      <c r="C55" s="22" t="s">
        <v>107</v>
      </c>
      <c r="D55" s="19">
        <v>139</v>
      </c>
      <c r="E55" s="19">
        <v>2</v>
      </c>
      <c r="F55" s="12">
        <v>900</v>
      </c>
      <c r="G55" s="23">
        <v>40.4</v>
      </c>
      <c r="H55" s="16">
        <v>43678</v>
      </c>
    </row>
    <row r="56" spans="1:8" x14ac:dyDescent="0.2">
      <c r="A56" s="12" t="s">
        <v>45</v>
      </c>
      <c r="B56" s="21" t="s">
        <v>108</v>
      </c>
      <c r="C56" s="19" t="s">
        <v>103</v>
      </c>
      <c r="D56" s="19">
        <v>142</v>
      </c>
      <c r="E56" s="19">
        <v>2</v>
      </c>
      <c r="F56" s="12">
        <v>1000</v>
      </c>
      <c r="G56" s="23">
        <v>40.6</v>
      </c>
      <c r="H56" s="16">
        <v>43678</v>
      </c>
    </row>
    <row r="57" spans="1:8" x14ac:dyDescent="0.2">
      <c r="A57" s="12" t="s">
        <v>45</v>
      </c>
      <c r="B57" s="21" t="s">
        <v>109</v>
      </c>
      <c r="C57" s="19" t="s">
        <v>99</v>
      </c>
      <c r="D57" s="19">
        <v>147</v>
      </c>
      <c r="E57" s="19">
        <v>6</v>
      </c>
      <c r="F57" s="12">
        <v>1000</v>
      </c>
      <c r="G57" s="23">
        <v>39.799999999999997</v>
      </c>
      <c r="H57" s="16">
        <v>43678</v>
      </c>
    </row>
    <row r="58" spans="1:8" x14ac:dyDescent="0.2">
      <c r="A58" s="12" t="s">
        <v>45</v>
      </c>
      <c r="B58" s="21" t="s">
        <v>110</v>
      </c>
      <c r="C58" s="19" t="s">
        <v>99</v>
      </c>
      <c r="D58" s="19">
        <v>152</v>
      </c>
      <c r="E58" s="19">
        <v>0</v>
      </c>
      <c r="F58" s="12">
        <v>1100</v>
      </c>
      <c r="G58" s="23">
        <v>40.5</v>
      </c>
      <c r="H58" s="16">
        <v>43678</v>
      </c>
    </row>
    <row r="59" spans="1:8" x14ac:dyDescent="0.2">
      <c r="A59" s="12" t="s">
        <v>45</v>
      </c>
      <c r="B59" s="21" t="s">
        <v>111</v>
      </c>
      <c r="C59" s="19" t="s">
        <v>99</v>
      </c>
      <c r="D59" s="19">
        <v>157</v>
      </c>
      <c r="E59" s="19">
        <v>17</v>
      </c>
      <c r="F59" s="12">
        <v>1100</v>
      </c>
      <c r="G59" s="23">
        <v>43.2</v>
      </c>
      <c r="H59" s="16">
        <v>43678</v>
      </c>
    </row>
    <row r="60" spans="1:8" x14ac:dyDescent="0.2">
      <c r="B60" s="19"/>
      <c r="C60" s="19"/>
      <c r="D60" s="19"/>
      <c r="E60" s="19"/>
    </row>
    <row r="61" spans="1:8" x14ac:dyDescent="0.2">
      <c r="B61" s="19"/>
      <c r="C61" s="19"/>
      <c r="D61" s="19"/>
      <c r="E61" s="19">
        <f>SUM(E2:E59)</f>
        <v>424</v>
      </c>
    </row>
    <row r="62" spans="1:8" x14ac:dyDescent="0.2">
      <c r="B62" s="19"/>
      <c r="C62" s="19"/>
      <c r="D62" s="19"/>
      <c r="E62" s="19"/>
    </row>
    <row r="63" spans="1:8" x14ac:dyDescent="0.2">
      <c r="B63" s="19"/>
      <c r="C63" s="19"/>
      <c r="D63" s="19"/>
      <c r="E63" s="19"/>
    </row>
    <row r="64" spans="1:8" x14ac:dyDescent="0.2">
      <c r="B64" s="19"/>
      <c r="C64" s="19"/>
      <c r="D64" s="19"/>
      <c r="E64" s="19"/>
    </row>
    <row r="65" spans="2:5" x14ac:dyDescent="0.2">
      <c r="B65" s="19"/>
      <c r="C65" s="19"/>
      <c r="D65" s="19"/>
      <c r="E65" s="19"/>
    </row>
    <row r="66" spans="2:5" x14ac:dyDescent="0.2">
      <c r="B66" s="19"/>
      <c r="C66" s="19"/>
      <c r="D66" s="19"/>
      <c r="E66" s="19"/>
    </row>
    <row r="67" spans="2:5" x14ac:dyDescent="0.2">
      <c r="B67" s="19"/>
      <c r="C67" s="19"/>
      <c r="D67" s="19"/>
      <c r="E67" s="19"/>
    </row>
    <row r="68" spans="2:5" x14ac:dyDescent="0.2">
      <c r="B68" s="19"/>
      <c r="C68" s="19"/>
      <c r="D68" s="19"/>
      <c r="E68" s="19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3B916-E911-4846-BE71-C645012987FF}">
  <dimension ref="A1:L7"/>
  <sheetViews>
    <sheetView workbookViewId="0">
      <selection activeCell="D18" sqref="D18"/>
    </sheetView>
  </sheetViews>
  <sheetFormatPr baseColWidth="10" defaultRowHeight="16" x14ac:dyDescent="0.2"/>
  <sheetData>
    <row r="1" spans="1:12" x14ac:dyDescent="0.2">
      <c r="A1" s="1" t="s">
        <v>47</v>
      </c>
      <c r="B1" s="1" t="s">
        <v>3</v>
      </c>
      <c r="C1" s="1" t="s">
        <v>6</v>
      </c>
      <c r="D1" s="1" t="s">
        <v>10</v>
      </c>
      <c r="E1" s="1" t="s">
        <v>14</v>
      </c>
      <c r="F1" s="1" t="s">
        <v>1</v>
      </c>
      <c r="G1" s="1" t="s">
        <v>9</v>
      </c>
      <c r="H1" s="1" t="s">
        <v>15</v>
      </c>
      <c r="I1" s="1" t="s">
        <v>17</v>
      </c>
      <c r="J1" s="1" t="s">
        <v>16</v>
      </c>
      <c r="K1" s="1" t="s">
        <v>12</v>
      </c>
      <c r="L1" s="1" t="s">
        <v>13</v>
      </c>
    </row>
    <row r="2" spans="1:12" x14ac:dyDescent="0.2">
      <c r="A2" s="1" t="s">
        <v>34</v>
      </c>
      <c r="B2" s="1">
        <v>40</v>
      </c>
      <c r="C2" s="1">
        <v>11</v>
      </c>
      <c r="D2" s="1">
        <v>3</v>
      </c>
      <c r="E2" s="1">
        <v>6</v>
      </c>
      <c r="F2" s="1">
        <v>8</v>
      </c>
      <c r="G2" s="1">
        <v>2</v>
      </c>
      <c r="H2" s="1">
        <v>0</v>
      </c>
      <c r="I2" s="1">
        <v>0</v>
      </c>
      <c r="J2" s="1">
        <v>0</v>
      </c>
      <c r="K2" s="1">
        <v>5</v>
      </c>
      <c r="L2" s="1">
        <v>2</v>
      </c>
    </row>
    <row r="3" spans="1:12" x14ac:dyDescent="0.2">
      <c r="A3" s="1" t="s">
        <v>38</v>
      </c>
      <c r="B3" s="1">
        <v>37</v>
      </c>
      <c r="C3" s="1">
        <v>10</v>
      </c>
      <c r="D3" s="1">
        <v>8</v>
      </c>
      <c r="E3" s="1">
        <v>10</v>
      </c>
      <c r="F3" s="1">
        <v>7</v>
      </c>
      <c r="G3" s="1">
        <v>1</v>
      </c>
      <c r="H3" s="1">
        <v>1</v>
      </c>
      <c r="I3" s="1">
        <v>2</v>
      </c>
      <c r="J3" s="1">
        <v>1</v>
      </c>
      <c r="K3" s="1">
        <v>17</v>
      </c>
      <c r="L3" s="1">
        <v>1</v>
      </c>
    </row>
    <row r="4" spans="1:12" x14ac:dyDescent="0.2">
      <c r="A4" s="1" t="s">
        <v>41</v>
      </c>
      <c r="B4" s="1">
        <v>39</v>
      </c>
      <c r="C4" s="1">
        <v>8</v>
      </c>
      <c r="D4" s="1">
        <v>5</v>
      </c>
      <c r="E4" s="1">
        <v>6</v>
      </c>
      <c r="F4" s="1">
        <v>9</v>
      </c>
      <c r="G4" s="1">
        <v>1</v>
      </c>
      <c r="H4" s="1">
        <v>1</v>
      </c>
      <c r="I4" s="1">
        <v>1</v>
      </c>
      <c r="J4" s="1">
        <v>1</v>
      </c>
      <c r="K4" s="1">
        <v>2</v>
      </c>
      <c r="L4" s="1">
        <v>1</v>
      </c>
    </row>
    <row r="5" spans="1:12" x14ac:dyDescent="0.2">
      <c r="A5" s="1" t="s">
        <v>43</v>
      </c>
      <c r="B5" s="1">
        <v>45</v>
      </c>
      <c r="C5" s="1">
        <v>1</v>
      </c>
      <c r="D5" s="1">
        <v>19</v>
      </c>
      <c r="E5" s="1">
        <v>32</v>
      </c>
      <c r="F5" s="1">
        <v>7</v>
      </c>
      <c r="G5" s="1">
        <v>1</v>
      </c>
      <c r="H5" s="1">
        <v>1</v>
      </c>
      <c r="I5" s="1">
        <v>3</v>
      </c>
      <c r="J5" s="1">
        <v>2</v>
      </c>
      <c r="K5" s="1">
        <v>8</v>
      </c>
      <c r="L5" s="1">
        <v>3</v>
      </c>
    </row>
    <row r="6" spans="1:12" x14ac:dyDescent="0.2">
      <c r="A6" s="1" t="s">
        <v>45</v>
      </c>
      <c r="B6" s="1">
        <v>13</v>
      </c>
      <c r="C6" s="1">
        <v>4</v>
      </c>
      <c r="D6" s="1">
        <v>15</v>
      </c>
      <c r="E6" s="1">
        <v>12</v>
      </c>
      <c r="F6" s="1">
        <v>2</v>
      </c>
      <c r="G6" s="1">
        <v>0</v>
      </c>
      <c r="H6" s="1">
        <v>1</v>
      </c>
      <c r="I6" s="1">
        <v>2</v>
      </c>
      <c r="J6" s="1">
        <v>0</v>
      </c>
      <c r="K6" s="1">
        <v>6</v>
      </c>
      <c r="L6" s="1">
        <v>1</v>
      </c>
    </row>
    <row r="7" spans="1:12" s="10" customFormat="1" x14ac:dyDescent="0.2">
      <c r="A7" s="8" t="s">
        <v>46</v>
      </c>
      <c r="B7" s="8" t="s">
        <v>51</v>
      </c>
      <c r="C7" s="8" t="s">
        <v>52</v>
      </c>
      <c r="D7" s="8" t="s">
        <v>53</v>
      </c>
      <c r="E7" s="8" t="s">
        <v>54</v>
      </c>
      <c r="F7" s="8" t="s">
        <v>55</v>
      </c>
      <c r="G7" s="8" t="s">
        <v>56</v>
      </c>
      <c r="H7" s="8" t="s">
        <v>57</v>
      </c>
      <c r="I7" s="8" t="s">
        <v>58</v>
      </c>
      <c r="J7" s="8" t="s">
        <v>57</v>
      </c>
      <c r="K7" s="8" t="s">
        <v>59</v>
      </c>
      <c r="L7" s="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7CEF9-69EA-D145-823D-C6A0D688AF7D}">
  <dimension ref="A1:G7"/>
  <sheetViews>
    <sheetView workbookViewId="0">
      <selection activeCell="C10" sqref="C10"/>
    </sheetView>
  </sheetViews>
  <sheetFormatPr baseColWidth="10" defaultRowHeight="16" x14ac:dyDescent="0.2"/>
  <sheetData>
    <row r="1" spans="1:7" x14ac:dyDescent="0.2">
      <c r="A1" s="1" t="s">
        <v>27</v>
      </c>
      <c r="B1" s="1" t="s">
        <v>5</v>
      </c>
      <c r="C1" s="1" t="s">
        <v>0</v>
      </c>
      <c r="D1" s="1" t="s">
        <v>7</v>
      </c>
      <c r="E1" s="1" t="s">
        <v>2</v>
      </c>
      <c r="F1" s="1" t="s">
        <v>28</v>
      </c>
      <c r="G1" s="1" t="s">
        <v>11</v>
      </c>
    </row>
    <row r="2" spans="1:7" x14ac:dyDescent="0.2">
      <c r="A2" s="1" t="s">
        <v>34</v>
      </c>
      <c r="B2" s="1">
        <v>18</v>
      </c>
      <c r="C2" s="1">
        <v>53</v>
      </c>
      <c r="D2" s="1">
        <v>2</v>
      </c>
      <c r="E2" s="1">
        <v>1</v>
      </c>
      <c r="F2" s="1">
        <v>2</v>
      </c>
      <c r="G2" s="1">
        <v>1</v>
      </c>
    </row>
    <row r="3" spans="1:7" x14ac:dyDescent="0.2">
      <c r="A3" s="1" t="s">
        <v>38</v>
      </c>
      <c r="B3" s="1">
        <v>41</v>
      </c>
      <c r="C3" s="1">
        <v>40</v>
      </c>
      <c r="D3" s="1">
        <v>9</v>
      </c>
      <c r="E3" s="1">
        <v>1</v>
      </c>
      <c r="F3" s="1">
        <v>0</v>
      </c>
      <c r="G3" s="1">
        <v>4</v>
      </c>
    </row>
    <row r="4" spans="1:7" x14ac:dyDescent="0.2">
      <c r="A4" s="1" t="s">
        <v>41</v>
      </c>
      <c r="B4" s="1">
        <v>26</v>
      </c>
      <c r="C4" s="1">
        <v>40</v>
      </c>
      <c r="D4" s="1">
        <v>4</v>
      </c>
      <c r="E4" s="1">
        <v>1</v>
      </c>
      <c r="F4" s="1">
        <v>0</v>
      </c>
      <c r="G4" s="1">
        <v>3</v>
      </c>
    </row>
    <row r="5" spans="1:7" x14ac:dyDescent="0.2">
      <c r="A5" s="1" t="s">
        <v>43</v>
      </c>
      <c r="B5" s="1">
        <v>47</v>
      </c>
      <c r="C5" s="1">
        <v>72</v>
      </c>
      <c r="D5" s="1">
        <v>2</v>
      </c>
      <c r="E5" s="1">
        <v>1</v>
      </c>
      <c r="F5" s="1">
        <v>0</v>
      </c>
      <c r="G5" s="1">
        <v>0</v>
      </c>
    </row>
    <row r="6" spans="1:7" x14ac:dyDescent="0.2">
      <c r="A6" s="1" t="s">
        <v>45</v>
      </c>
      <c r="B6" s="1">
        <v>18</v>
      </c>
      <c r="C6" s="1">
        <v>35</v>
      </c>
      <c r="D6" s="1">
        <v>1</v>
      </c>
      <c r="E6" s="1">
        <v>0</v>
      </c>
      <c r="F6" s="1">
        <v>0</v>
      </c>
      <c r="G6" s="1">
        <v>2</v>
      </c>
    </row>
    <row r="7" spans="1:7" x14ac:dyDescent="0.2">
      <c r="A7" s="1" t="s">
        <v>46</v>
      </c>
      <c r="B7" s="1">
        <f>SUM(B2:B6)</f>
        <v>150</v>
      </c>
      <c r="C7" s="1">
        <f t="shared" ref="C7:G7" si="0">SUM(C2:C6)</f>
        <v>240</v>
      </c>
      <c r="D7" s="1">
        <f t="shared" si="0"/>
        <v>18</v>
      </c>
      <c r="E7" s="1">
        <f t="shared" si="0"/>
        <v>4</v>
      </c>
      <c r="F7" s="1">
        <f t="shared" si="0"/>
        <v>2</v>
      </c>
      <c r="G7" s="1">
        <f t="shared" si="0"/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C180-D411-5941-AC81-474F8DFA6070}">
  <dimension ref="A1:G5"/>
  <sheetViews>
    <sheetView workbookViewId="0">
      <selection activeCell="F30" sqref="F30"/>
    </sheetView>
  </sheetViews>
  <sheetFormatPr baseColWidth="10" defaultRowHeight="16" x14ac:dyDescent="0.2"/>
  <cols>
    <col min="1" max="1" width="12.5" customWidth="1"/>
    <col min="2" max="2" width="14.83203125" customWidth="1"/>
    <col min="3" max="3" width="12" customWidth="1"/>
    <col min="4" max="4" width="11.83203125" customWidth="1"/>
    <col min="5" max="5" width="17" customWidth="1"/>
    <col min="6" max="6" width="22" customWidth="1"/>
    <col min="7" max="7" width="34.6640625" customWidth="1"/>
  </cols>
  <sheetData>
    <row r="1" spans="1:7" x14ac:dyDescent="0.2">
      <c r="A1" s="1" t="s">
        <v>29</v>
      </c>
      <c r="B1" s="1" t="s">
        <v>30</v>
      </c>
      <c r="C1" s="1" t="s">
        <v>220</v>
      </c>
      <c r="D1" s="1" t="s">
        <v>31</v>
      </c>
      <c r="E1" s="1" t="s">
        <v>32</v>
      </c>
      <c r="F1" s="1" t="s">
        <v>33</v>
      </c>
      <c r="G1" s="1" t="s">
        <v>234</v>
      </c>
    </row>
    <row r="2" spans="1:7" x14ac:dyDescent="0.2">
      <c r="A2" s="1" t="s">
        <v>36</v>
      </c>
      <c r="B2" s="1" t="s">
        <v>37</v>
      </c>
      <c r="C2" s="1">
        <v>172</v>
      </c>
      <c r="D2" s="1">
        <v>17</v>
      </c>
      <c r="E2" s="1">
        <f>C2/D2</f>
        <v>10.117647058823529</v>
      </c>
      <c r="F2" s="1">
        <f>D2/58</f>
        <v>0.29310344827586204</v>
      </c>
      <c r="G2" s="1">
        <f>E2*F2</f>
        <v>2.9655172413793101</v>
      </c>
    </row>
    <row r="3" spans="1:7" x14ac:dyDescent="0.2">
      <c r="A3" s="1" t="s">
        <v>39</v>
      </c>
      <c r="B3" s="1" t="s">
        <v>40</v>
      </c>
      <c r="C3" s="1">
        <v>18</v>
      </c>
      <c r="D3" s="1">
        <v>10</v>
      </c>
      <c r="E3" s="1">
        <f>C3/D3</f>
        <v>1.8</v>
      </c>
      <c r="F3" s="1">
        <f>D3/58</f>
        <v>0.17241379310344829</v>
      </c>
      <c r="G3" s="1">
        <f>E3*F3</f>
        <v>0.31034482758620691</v>
      </c>
    </row>
    <row r="4" spans="1:7" x14ac:dyDescent="0.2">
      <c r="A4" s="1" t="s">
        <v>42</v>
      </c>
      <c r="B4" s="1" t="s">
        <v>40</v>
      </c>
      <c r="C4" s="1">
        <v>100</v>
      </c>
      <c r="D4" s="1">
        <v>12</v>
      </c>
      <c r="E4" s="1">
        <f>C4/D4</f>
        <v>8.3333333333333339</v>
      </c>
      <c r="F4" s="1">
        <f>D4/58</f>
        <v>0.20689655172413793</v>
      </c>
      <c r="G4" s="1">
        <f>E4*F4</f>
        <v>1.7241379310344829</v>
      </c>
    </row>
    <row r="5" spans="1:7" x14ac:dyDescent="0.2">
      <c r="B5" s="1"/>
      <c r="C5" s="1"/>
      <c r="D5" s="1"/>
      <c r="E5" s="1"/>
      <c r="F5" s="1" t="s">
        <v>44</v>
      </c>
      <c r="G5" s="1">
        <f>SUM(G2:G4)</f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22A8C-4363-FD48-8ABE-D927B4441F80}">
  <dimension ref="A1:G2"/>
  <sheetViews>
    <sheetView workbookViewId="0">
      <selection activeCell="G30" sqref="G30"/>
    </sheetView>
  </sheetViews>
  <sheetFormatPr baseColWidth="10" defaultRowHeight="16" x14ac:dyDescent="0.2"/>
  <sheetData>
    <row r="1" spans="1:7" x14ac:dyDescent="0.2">
      <c r="A1" s="3"/>
      <c r="B1" s="3" t="s">
        <v>18</v>
      </c>
      <c r="C1" s="3" t="s">
        <v>11</v>
      </c>
      <c r="D1" s="3" t="s">
        <v>20</v>
      </c>
      <c r="E1" s="3" t="s">
        <v>8</v>
      </c>
      <c r="F1" s="3" t="s">
        <v>21</v>
      </c>
      <c r="G1" s="3" t="s">
        <v>46</v>
      </c>
    </row>
    <row r="2" spans="1:7" x14ac:dyDescent="0.2">
      <c r="A2" s="3" t="s">
        <v>48</v>
      </c>
      <c r="B2" s="3">
        <v>39</v>
      </c>
      <c r="C2" s="3">
        <v>42</v>
      </c>
      <c r="D2" s="3">
        <v>33</v>
      </c>
      <c r="E2" s="3">
        <v>16</v>
      </c>
      <c r="F2" s="3">
        <v>1</v>
      </c>
      <c r="G2" s="3">
        <f>SUM(B2:F2)</f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1C5B-5AA7-DC49-9E51-3234AC80CA6A}">
  <dimension ref="A1:J2"/>
  <sheetViews>
    <sheetView workbookViewId="0">
      <selection activeCell="P31" sqref="P31"/>
    </sheetView>
  </sheetViews>
  <sheetFormatPr baseColWidth="10" defaultRowHeight="16" x14ac:dyDescent="0.2"/>
  <sheetData>
    <row r="1" spans="1:10" x14ac:dyDescent="0.2">
      <c r="A1" s="3"/>
      <c r="B1" s="3" t="s">
        <v>3</v>
      </c>
      <c r="C1" s="3" t="s">
        <v>9</v>
      </c>
      <c r="D1" s="3" t="s">
        <v>1</v>
      </c>
      <c r="E1" s="3" t="s">
        <v>13</v>
      </c>
      <c r="F1" s="3" t="s">
        <v>14</v>
      </c>
      <c r="G1" s="3" t="s">
        <v>15</v>
      </c>
      <c r="H1" s="3" t="s">
        <v>12</v>
      </c>
      <c r="I1" s="3" t="s">
        <v>10</v>
      </c>
      <c r="J1" s="3" t="s">
        <v>6</v>
      </c>
    </row>
    <row r="2" spans="1:10" x14ac:dyDescent="0.2">
      <c r="A2" s="3" t="s">
        <v>48</v>
      </c>
      <c r="B2" s="3">
        <v>1</v>
      </c>
      <c r="C2" s="3">
        <v>2</v>
      </c>
      <c r="D2" s="3">
        <v>1</v>
      </c>
      <c r="E2" s="3">
        <v>2</v>
      </c>
      <c r="F2" s="3">
        <v>4</v>
      </c>
      <c r="G2" s="3">
        <v>1</v>
      </c>
      <c r="H2" s="3">
        <v>1</v>
      </c>
      <c r="I2" s="3">
        <v>3</v>
      </c>
      <c r="J2" s="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696E5-D61E-D14F-9AF4-5C1EC8A3BAEE}">
  <dimension ref="A2:M69"/>
  <sheetViews>
    <sheetView tabSelected="1" zoomScale="75" workbookViewId="0">
      <selection activeCell="Q38" sqref="Q38"/>
    </sheetView>
  </sheetViews>
  <sheetFormatPr baseColWidth="10" defaultRowHeight="16" x14ac:dyDescent="0.2"/>
  <cols>
    <col min="1" max="1" width="17" style="1" customWidth="1"/>
    <col min="2" max="2" width="15.83203125" style="1" customWidth="1"/>
    <col min="3" max="3" width="10.83203125" style="1"/>
    <col min="4" max="4" width="15.33203125" style="1" customWidth="1"/>
    <col min="5" max="5" width="14.33203125" style="8" customWidth="1"/>
    <col min="6" max="6" width="10.83203125" style="1"/>
    <col min="7" max="7" width="24.5" style="1" customWidth="1"/>
    <col min="8" max="8" width="12.33203125" style="1" customWidth="1"/>
    <col min="9" max="9" width="10.83203125" style="1"/>
    <col min="10" max="10" width="14.5" style="1" customWidth="1"/>
    <col min="11" max="13" width="10.83203125" style="1"/>
    <col min="14" max="14" width="21.6640625" style="1" customWidth="1"/>
    <col min="15" max="15" width="10.83203125" style="1"/>
    <col min="16" max="16" width="22.83203125" style="1" customWidth="1"/>
    <col min="17" max="16384" width="10.83203125" style="1"/>
  </cols>
  <sheetData>
    <row r="2" spans="1:5" x14ac:dyDescent="0.2">
      <c r="A2" s="1" t="s">
        <v>22</v>
      </c>
      <c r="B2" s="1" t="s">
        <v>112</v>
      </c>
      <c r="C2" s="1" t="s">
        <v>221</v>
      </c>
      <c r="D2" s="5" t="s">
        <v>222</v>
      </c>
      <c r="E2" s="7" t="s">
        <v>223</v>
      </c>
    </row>
    <row r="3" spans="1:5" x14ac:dyDescent="0.2">
      <c r="A3" s="1" t="s">
        <v>113</v>
      </c>
      <c r="B3" s="1" t="s">
        <v>114</v>
      </c>
      <c r="C3" s="1">
        <v>12</v>
      </c>
      <c r="D3" s="1">
        <v>1.4</v>
      </c>
      <c r="E3" s="8">
        <v>55</v>
      </c>
    </row>
    <row r="4" spans="1:5" x14ac:dyDescent="0.2">
      <c r="A4" s="1" t="s">
        <v>113</v>
      </c>
      <c r="B4" s="1" t="s">
        <v>118</v>
      </c>
      <c r="C4" s="1">
        <v>10</v>
      </c>
      <c r="D4" s="5">
        <v>1.4</v>
      </c>
      <c r="E4" s="7">
        <v>54.76</v>
      </c>
    </row>
    <row r="5" spans="1:5" x14ac:dyDescent="0.2">
      <c r="A5" s="1" t="s">
        <v>113</v>
      </c>
      <c r="B5" s="1" t="s">
        <v>119</v>
      </c>
      <c r="C5" s="1">
        <v>3</v>
      </c>
      <c r="D5" s="5">
        <v>1.5</v>
      </c>
      <c r="E5" s="7">
        <v>55.67</v>
      </c>
    </row>
    <row r="6" spans="1:5" x14ac:dyDescent="0.2">
      <c r="A6" s="1" t="s">
        <v>113</v>
      </c>
      <c r="B6" s="1" t="s">
        <v>121</v>
      </c>
      <c r="C6" s="1">
        <v>10</v>
      </c>
      <c r="D6" s="5">
        <v>1.3</v>
      </c>
      <c r="E6" s="7">
        <v>51.68</v>
      </c>
    </row>
    <row r="7" spans="1:5" x14ac:dyDescent="0.2">
      <c r="A7" s="1" t="s">
        <v>113</v>
      </c>
      <c r="B7" s="1" t="s">
        <v>122</v>
      </c>
      <c r="C7" s="1">
        <v>5</v>
      </c>
      <c r="D7" s="5">
        <v>1.1000000000000001</v>
      </c>
      <c r="E7" s="7">
        <v>49.2</v>
      </c>
    </row>
    <row r="8" spans="1:5" x14ac:dyDescent="0.2">
      <c r="A8" s="1" t="s">
        <v>113</v>
      </c>
      <c r="B8" s="1" t="s">
        <v>123</v>
      </c>
      <c r="C8" s="1">
        <v>11</v>
      </c>
      <c r="D8" s="5">
        <v>1.4</v>
      </c>
      <c r="E8" s="7">
        <v>54.45</v>
      </c>
    </row>
    <row r="9" spans="1:5" x14ac:dyDescent="0.2">
      <c r="A9" s="1" t="s">
        <v>113</v>
      </c>
      <c r="B9" s="1" t="s">
        <v>124</v>
      </c>
      <c r="C9" s="1">
        <v>4</v>
      </c>
      <c r="D9" s="5">
        <v>0.9</v>
      </c>
      <c r="E9" s="7">
        <v>48.13</v>
      </c>
    </row>
    <row r="10" spans="1:5" x14ac:dyDescent="0.2">
      <c r="A10" s="1" t="s">
        <v>113</v>
      </c>
      <c r="B10" s="1" t="s">
        <v>125</v>
      </c>
      <c r="C10" s="1">
        <v>5</v>
      </c>
      <c r="D10" s="5">
        <v>1.3</v>
      </c>
      <c r="E10" s="7">
        <v>56.57</v>
      </c>
    </row>
    <row r="11" spans="1:5" x14ac:dyDescent="0.2">
      <c r="A11" s="1" t="s">
        <v>113</v>
      </c>
      <c r="B11" s="1" t="s">
        <v>126</v>
      </c>
      <c r="C11" s="1">
        <v>10</v>
      </c>
      <c r="D11" s="5">
        <v>0.9</v>
      </c>
      <c r="E11" s="7">
        <v>47.35</v>
      </c>
    </row>
    <row r="12" spans="1:5" x14ac:dyDescent="0.2">
      <c r="A12" s="1" t="s">
        <v>113</v>
      </c>
      <c r="B12" s="1" t="s">
        <v>129</v>
      </c>
      <c r="C12" s="1">
        <v>6</v>
      </c>
      <c r="D12" s="5">
        <v>0.7</v>
      </c>
      <c r="E12" s="7">
        <v>46.83</v>
      </c>
    </row>
    <row r="13" spans="1:5" x14ac:dyDescent="0.2">
      <c r="A13" s="1" t="s">
        <v>113</v>
      </c>
      <c r="B13" s="1" t="s">
        <v>130</v>
      </c>
      <c r="C13" s="1">
        <v>1</v>
      </c>
      <c r="D13" s="5">
        <v>0.9</v>
      </c>
      <c r="E13" s="7">
        <v>50.35</v>
      </c>
    </row>
    <row r="14" spans="1:5" x14ac:dyDescent="0.2">
      <c r="A14" s="1" t="s">
        <v>113</v>
      </c>
      <c r="B14" s="1" t="s">
        <v>131</v>
      </c>
      <c r="C14" s="1">
        <v>5</v>
      </c>
      <c r="D14" s="5">
        <v>1.2</v>
      </c>
      <c r="E14" s="7">
        <v>53.48</v>
      </c>
    </row>
    <row r="15" spans="1:5" x14ac:dyDescent="0.2">
      <c r="A15" s="1" t="s">
        <v>113</v>
      </c>
      <c r="B15" s="1" t="s">
        <v>132</v>
      </c>
      <c r="C15" s="1">
        <v>10</v>
      </c>
      <c r="D15" s="5">
        <v>1.3</v>
      </c>
      <c r="E15" s="7">
        <v>56.59</v>
      </c>
    </row>
    <row r="16" spans="1:5" x14ac:dyDescent="0.2">
      <c r="A16" s="1" t="s">
        <v>113</v>
      </c>
      <c r="B16" s="1" t="s">
        <v>133</v>
      </c>
      <c r="C16" s="1">
        <v>4</v>
      </c>
      <c r="D16" s="5">
        <v>1.3</v>
      </c>
      <c r="E16" s="7">
        <v>55.17</v>
      </c>
    </row>
    <row r="17" spans="1:13" x14ac:dyDescent="0.2">
      <c r="A17" s="1" t="s">
        <v>113</v>
      </c>
      <c r="B17" s="1" t="s">
        <v>134</v>
      </c>
      <c r="C17" s="1">
        <v>7</v>
      </c>
      <c r="D17" s="5">
        <v>1.3</v>
      </c>
      <c r="E17" s="7">
        <v>53.08</v>
      </c>
    </row>
    <row r="18" spans="1:13" x14ac:dyDescent="0.2">
      <c r="A18" s="1" t="s">
        <v>113</v>
      </c>
      <c r="B18" s="1" t="s">
        <v>136</v>
      </c>
      <c r="C18" s="1">
        <v>10</v>
      </c>
      <c r="D18" s="5">
        <v>1.1000000000000001</v>
      </c>
      <c r="E18" s="7">
        <v>54.57</v>
      </c>
    </row>
    <row r="19" spans="1:13" x14ac:dyDescent="0.2">
      <c r="A19" s="1" t="s">
        <v>113</v>
      </c>
      <c r="B19" s="1" t="s">
        <v>137</v>
      </c>
      <c r="C19" s="1">
        <v>1</v>
      </c>
      <c r="D19" s="5">
        <v>0.9</v>
      </c>
      <c r="E19" s="7">
        <v>46.79</v>
      </c>
    </row>
    <row r="20" spans="1:13" x14ac:dyDescent="0.2">
      <c r="A20" s="1" t="s">
        <v>113</v>
      </c>
      <c r="B20" s="1" t="s">
        <v>138</v>
      </c>
      <c r="C20" s="1">
        <v>3</v>
      </c>
      <c r="D20" s="5">
        <v>0.6</v>
      </c>
      <c r="E20" s="7">
        <v>45.53</v>
      </c>
    </row>
    <row r="21" spans="1:13" x14ac:dyDescent="0.2">
      <c r="A21" s="1" t="s">
        <v>113</v>
      </c>
      <c r="B21" s="1" t="s">
        <v>139</v>
      </c>
      <c r="C21" s="1">
        <v>0</v>
      </c>
      <c r="D21" s="1">
        <v>0.8</v>
      </c>
      <c r="E21" s="8">
        <v>49.53</v>
      </c>
    </row>
    <row r="22" spans="1:13" x14ac:dyDescent="0.2">
      <c r="A22" s="1" t="s">
        <v>113</v>
      </c>
      <c r="B22" s="1" t="s">
        <v>140</v>
      </c>
      <c r="C22" s="1">
        <v>5</v>
      </c>
      <c r="D22" s="5">
        <v>0.3</v>
      </c>
      <c r="E22" s="7">
        <v>34.909999999999997</v>
      </c>
    </row>
    <row r="23" spans="1:13" x14ac:dyDescent="0.2">
      <c r="A23" s="1" t="s">
        <v>113</v>
      </c>
      <c r="B23" s="1" t="s">
        <v>141</v>
      </c>
      <c r="C23" s="1">
        <v>16</v>
      </c>
      <c r="D23" s="5">
        <v>0.9</v>
      </c>
      <c r="E23" s="7">
        <v>47.98</v>
      </c>
    </row>
    <row r="24" spans="1:13" x14ac:dyDescent="0.2">
      <c r="A24" s="1" t="s">
        <v>113</v>
      </c>
      <c r="B24" s="1" t="s">
        <v>142</v>
      </c>
      <c r="C24" s="1">
        <v>8</v>
      </c>
      <c r="D24" s="5">
        <v>1</v>
      </c>
      <c r="E24" s="7">
        <v>45.91</v>
      </c>
    </row>
    <row r="25" spans="1:13" x14ac:dyDescent="0.2">
      <c r="A25" s="1" t="s">
        <v>113</v>
      </c>
      <c r="B25" s="1" t="s">
        <v>143</v>
      </c>
      <c r="C25" s="1">
        <v>1</v>
      </c>
      <c r="D25" s="5">
        <v>0.6</v>
      </c>
      <c r="E25" s="7">
        <v>45.21</v>
      </c>
    </row>
    <row r="26" spans="1:13" x14ac:dyDescent="0.2">
      <c r="A26" s="1" t="s">
        <v>113</v>
      </c>
      <c r="B26" s="1" t="s">
        <v>144</v>
      </c>
      <c r="C26" s="1">
        <v>3</v>
      </c>
      <c r="D26" s="5">
        <v>0.8</v>
      </c>
      <c r="E26" s="7">
        <v>43.03</v>
      </c>
      <c r="M26" s="2"/>
    </row>
    <row r="27" spans="1:13" x14ac:dyDescent="0.2">
      <c r="A27" s="1" t="s">
        <v>113</v>
      </c>
      <c r="B27" s="1" t="s">
        <v>145</v>
      </c>
      <c r="C27" s="1">
        <v>1</v>
      </c>
      <c r="D27" s="5">
        <v>0.8</v>
      </c>
      <c r="E27" s="7">
        <v>47.59</v>
      </c>
    </row>
    <row r="28" spans="1:13" x14ac:dyDescent="0.2">
      <c r="A28" s="1" t="s">
        <v>113</v>
      </c>
      <c r="B28" s="1" t="s">
        <v>146</v>
      </c>
      <c r="C28" s="1">
        <v>3</v>
      </c>
      <c r="D28" s="5">
        <v>1.1000000000000001</v>
      </c>
      <c r="E28" s="7">
        <v>52.25</v>
      </c>
    </row>
    <row r="29" spans="1:13" x14ac:dyDescent="0.2">
      <c r="A29" s="1" t="s">
        <v>113</v>
      </c>
      <c r="B29" s="1" t="s">
        <v>147</v>
      </c>
      <c r="C29" s="1">
        <v>0</v>
      </c>
      <c r="D29" s="5">
        <v>1.2</v>
      </c>
      <c r="E29" s="7">
        <v>51.49</v>
      </c>
    </row>
    <row r="30" spans="1:13" x14ac:dyDescent="0.2">
      <c r="A30" s="1" t="s">
        <v>113</v>
      </c>
      <c r="B30" s="1" t="s">
        <v>148</v>
      </c>
      <c r="C30" s="1">
        <v>1</v>
      </c>
      <c r="D30" s="5">
        <v>0.9</v>
      </c>
      <c r="E30" s="7">
        <v>48.07</v>
      </c>
    </row>
    <row r="31" spans="1:13" x14ac:dyDescent="0.2">
      <c r="A31" s="1" t="s">
        <v>113</v>
      </c>
      <c r="B31" s="1" t="s">
        <v>149</v>
      </c>
      <c r="C31" s="1">
        <v>3</v>
      </c>
      <c r="D31" s="5">
        <v>0.6</v>
      </c>
      <c r="E31" s="7">
        <v>47.66</v>
      </c>
    </row>
    <row r="32" spans="1:13" x14ac:dyDescent="0.2">
      <c r="A32" s="1" t="s">
        <v>113</v>
      </c>
      <c r="B32" s="1" t="s">
        <v>150</v>
      </c>
      <c r="C32" s="1">
        <v>2</v>
      </c>
      <c r="D32" s="5">
        <v>0.9</v>
      </c>
      <c r="E32" s="7">
        <v>50.22</v>
      </c>
    </row>
    <row r="33" spans="1:7" x14ac:dyDescent="0.2">
      <c r="A33" s="1" t="s">
        <v>113</v>
      </c>
      <c r="B33" s="1" t="s">
        <v>151</v>
      </c>
      <c r="C33" s="1">
        <v>2</v>
      </c>
      <c r="D33" s="5">
        <v>1.2</v>
      </c>
      <c r="E33" s="7">
        <v>55.66</v>
      </c>
    </row>
    <row r="34" spans="1:7" x14ac:dyDescent="0.2">
      <c r="A34" s="1" t="s">
        <v>113</v>
      </c>
      <c r="B34" s="1" t="s">
        <v>152</v>
      </c>
      <c r="C34" s="1">
        <v>3</v>
      </c>
      <c r="D34" s="5">
        <v>0.9</v>
      </c>
      <c r="E34" s="7">
        <v>47.22</v>
      </c>
    </row>
    <row r="35" spans="1:7" x14ac:dyDescent="0.2">
      <c r="A35" s="1" t="s">
        <v>113</v>
      </c>
      <c r="B35" s="1" t="s">
        <v>153</v>
      </c>
      <c r="C35" s="1">
        <v>4</v>
      </c>
      <c r="D35" s="5">
        <v>0.5</v>
      </c>
      <c r="E35" s="7">
        <v>44.81</v>
      </c>
    </row>
    <row r="36" spans="1:7" x14ac:dyDescent="0.2">
      <c r="A36" s="1" t="s">
        <v>113</v>
      </c>
      <c r="B36" s="1" t="s">
        <v>154</v>
      </c>
      <c r="C36" s="1">
        <v>1</v>
      </c>
      <c r="D36" s="5">
        <v>0.9</v>
      </c>
      <c r="E36" s="7">
        <v>50.81</v>
      </c>
    </row>
    <row r="37" spans="1:7" x14ac:dyDescent="0.2">
      <c r="A37" s="1" t="s">
        <v>113</v>
      </c>
      <c r="B37" s="1" t="s">
        <v>155</v>
      </c>
      <c r="C37" s="1">
        <v>1</v>
      </c>
      <c r="D37" s="5">
        <v>1.7</v>
      </c>
      <c r="E37" s="7">
        <v>59.63</v>
      </c>
    </row>
    <row r="38" spans="1:7" x14ac:dyDescent="0.2">
      <c r="A38" s="1" t="s">
        <v>113</v>
      </c>
      <c r="B38" s="1" t="s">
        <v>156</v>
      </c>
      <c r="C38" s="1">
        <v>1</v>
      </c>
      <c r="D38" s="5">
        <v>2</v>
      </c>
      <c r="E38" s="7">
        <v>58.32</v>
      </c>
    </row>
    <row r="39" spans="1:7" x14ac:dyDescent="0.2">
      <c r="A39" s="1" t="s">
        <v>113</v>
      </c>
      <c r="B39" s="1" t="s">
        <v>157</v>
      </c>
      <c r="C39" s="1">
        <v>1</v>
      </c>
      <c r="D39" s="5">
        <v>1.2</v>
      </c>
      <c r="E39" s="7">
        <v>50.57</v>
      </c>
    </row>
    <row r="40" spans="1:7" x14ac:dyDescent="0.2">
      <c r="A40" s="1" t="s">
        <v>113</v>
      </c>
      <c r="B40" s="1" t="s">
        <v>158</v>
      </c>
      <c r="C40" s="1">
        <v>1</v>
      </c>
      <c r="D40" s="5">
        <v>0.9</v>
      </c>
      <c r="E40" s="7">
        <v>46.25</v>
      </c>
    </row>
    <row r="41" spans="1:7" x14ac:dyDescent="0.2">
      <c r="A41" s="1" t="s">
        <v>113</v>
      </c>
      <c r="B41" s="1" t="s">
        <v>159</v>
      </c>
      <c r="C41" s="1">
        <v>1</v>
      </c>
      <c r="D41" s="5">
        <v>1.4</v>
      </c>
      <c r="E41" s="7">
        <v>49.45</v>
      </c>
    </row>
    <row r="42" spans="1:7" x14ac:dyDescent="0.2">
      <c r="A42" s="1" t="s">
        <v>113</v>
      </c>
      <c r="B42" s="1" t="s">
        <v>160</v>
      </c>
      <c r="C42" s="1">
        <v>5</v>
      </c>
      <c r="D42" s="5">
        <v>0.9</v>
      </c>
      <c r="E42" s="7">
        <v>48.68</v>
      </c>
      <c r="G42" s="6"/>
    </row>
    <row r="43" spans="1:7" x14ac:dyDescent="0.2">
      <c r="A43" s="1" t="s">
        <v>113</v>
      </c>
      <c r="B43" s="1" t="s">
        <v>161</v>
      </c>
      <c r="C43" s="1">
        <v>3</v>
      </c>
      <c r="D43" s="5">
        <v>1.4</v>
      </c>
      <c r="E43" s="7">
        <v>55.63</v>
      </c>
    </row>
    <row r="44" spans="1:7" x14ac:dyDescent="0.2">
      <c r="A44" s="1" t="s">
        <v>113</v>
      </c>
      <c r="B44" s="1" t="s">
        <v>162</v>
      </c>
      <c r="C44" s="1">
        <v>3</v>
      </c>
      <c r="D44" s="5">
        <v>1.1000000000000001</v>
      </c>
      <c r="E44" s="7">
        <v>49.27</v>
      </c>
    </row>
    <row r="45" spans="1:7" x14ac:dyDescent="0.2">
      <c r="A45" s="1" t="s">
        <v>113</v>
      </c>
      <c r="B45" s="1" t="s">
        <v>163</v>
      </c>
      <c r="C45" s="1">
        <v>1</v>
      </c>
      <c r="D45" s="5">
        <v>0.8</v>
      </c>
      <c r="E45" s="7">
        <v>48.23</v>
      </c>
    </row>
    <row r="46" spans="1:7" x14ac:dyDescent="0.2">
      <c r="A46" s="1" t="s">
        <v>113</v>
      </c>
      <c r="B46" s="1" t="s">
        <v>164</v>
      </c>
      <c r="C46" s="1">
        <v>7</v>
      </c>
      <c r="D46" s="5">
        <v>0.8</v>
      </c>
      <c r="E46" s="7">
        <v>49.22</v>
      </c>
    </row>
    <row r="47" spans="1:7" x14ac:dyDescent="0.2">
      <c r="A47" s="1" t="s">
        <v>113</v>
      </c>
      <c r="B47" s="1" t="s">
        <v>165</v>
      </c>
      <c r="C47" s="1">
        <v>3</v>
      </c>
      <c r="D47" s="5">
        <v>1.2</v>
      </c>
      <c r="E47" s="7">
        <v>51.23</v>
      </c>
    </row>
    <row r="48" spans="1:7" x14ac:dyDescent="0.2">
      <c r="A48" s="1" t="s">
        <v>113</v>
      </c>
      <c r="B48" s="1" t="s">
        <v>166</v>
      </c>
      <c r="C48" s="1">
        <v>7</v>
      </c>
      <c r="D48" s="5">
        <v>1.3</v>
      </c>
      <c r="E48" s="7">
        <v>55.14</v>
      </c>
    </row>
    <row r="49" spans="1:6" x14ac:dyDescent="0.2">
      <c r="A49" s="1" t="s">
        <v>113</v>
      </c>
      <c r="B49" s="1" t="s">
        <v>167</v>
      </c>
      <c r="C49" s="1">
        <v>7</v>
      </c>
      <c r="D49" s="1">
        <v>0.9</v>
      </c>
      <c r="E49" s="8">
        <v>51.45</v>
      </c>
    </row>
    <row r="50" spans="1:6" x14ac:dyDescent="0.2">
      <c r="A50" s="1" t="s">
        <v>113</v>
      </c>
      <c r="B50" s="1" t="s">
        <v>168</v>
      </c>
      <c r="C50" s="1">
        <v>4</v>
      </c>
      <c r="D50" s="1">
        <v>0.7</v>
      </c>
      <c r="E50" s="8">
        <v>48.44</v>
      </c>
    </row>
    <row r="51" spans="1:6" x14ac:dyDescent="0.2">
      <c r="A51" s="1" t="s">
        <v>113</v>
      </c>
      <c r="B51" s="1" t="s">
        <v>169</v>
      </c>
      <c r="C51" s="1">
        <v>5</v>
      </c>
      <c r="D51" s="1">
        <v>1.2</v>
      </c>
      <c r="E51" s="9" t="s">
        <v>230</v>
      </c>
      <c r="F51" s="6"/>
    </row>
    <row r="52" spans="1:6" x14ac:dyDescent="0.2">
      <c r="A52" s="1" t="s">
        <v>113</v>
      </c>
      <c r="B52" s="1" t="s">
        <v>170</v>
      </c>
      <c r="C52" s="1">
        <v>2</v>
      </c>
      <c r="D52" s="1">
        <v>1</v>
      </c>
      <c r="E52" s="9" t="s">
        <v>231</v>
      </c>
    </row>
    <row r="53" spans="1:6" x14ac:dyDescent="0.2">
      <c r="A53" s="1" t="s">
        <v>113</v>
      </c>
      <c r="B53" s="1" t="s">
        <v>171</v>
      </c>
      <c r="C53" s="1">
        <v>10</v>
      </c>
      <c r="D53" s="1">
        <v>0.7</v>
      </c>
      <c r="E53" s="8" t="s">
        <v>228</v>
      </c>
    </row>
    <row r="54" spans="1:6" x14ac:dyDescent="0.2">
      <c r="A54" s="1" t="s">
        <v>113</v>
      </c>
      <c r="B54" s="1" t="s">
        <v>172</v>
      </c>
      <c r="C54" s="1">
        <v>1</v>
      </c>
      <c r="D54" s="1">
        <v>1</v>
      </c>
      <c r="E54" s="8" t="s">
        <v>232</v>
      </c>
    </row>
    <row r="55" spans="1:6" x14ac:dyDescent="0.2">
      <c r="A55" s="1" t="s">
        <v>113</v>
      </c>
      <c r="B55" s="1" t="s">
        <v>173</v>
      </c>
      <c r="C55" s="1">
        <v>3</v>
      </c>
      <c r="D55" s="1">
        <v>1.1000000000000001</v>
      </c>
      <c r="E55" s="9" t="s">
        <v>229</v>
      </c>
    </row>
    <row r="56" spans="1:6" x14ac:dyDescent="0.2">
      <c r="A56" s="1" t="s">
        <v>120</v>
      </c>
      <c r="B56" s="1" t="s">
        <v>174</v>
      </c>
      <c r="C56" s="1">
        <v>0</v>
      </c>
      <c r="D56" s="1">
        <v>1.3</v>
      </c>
      <c r="E56" s="8">
        <v>53.82</v>
      </c>
    </row>
    <row r="57" spans="1:6" x14ac:dyDescent="0.2">
      <c r="A57" s="1" t="s">
        <v>120</v>
      </c>
      <c r="B57" s="1" t="s">
        <v>175</v>
      </c>
      <c r="C57" s="1">
        <v>4</v>
      </c>
      <c r="D57" s="1">
        <v>1.2</v>
      </c>
      <c r="E57" s="8">
        <v>52.46</v>
      </c>
    </row>
    <row r="58" spans="1:6" x14ac:dyDescent="0.2">
      <c r="A58" s="1" t="s">
        <v>120</v>
      </c>
      <c r="B58" s="1" t="s">
        <v>176</v>
      </c>
      <c r="C58" s="1">
        <v>3</v>
      </c>
      <c r="D58" s="1">
        <v>1.2</v>
      </c>
      <c r="E58" s="8">
        <v>54.53</v>
      </c>
    </row>
    <row r="59" spans="1:6" x14ac:dyDescent="0.2">
      <c r="A59" s="1" t="s">
        <v>120</v>
      </c>
      <c r="B59" s="1" t="s">
        <v>177</v>
      </c>
      <c r="C59" s="1">
        <v>0</v>
      </c>
      <c r="D59" s="1">
        <v>1.1000000000000001</v>
      </c>
      <c r="E59" s="8">
        <v>54.93</v>
      </c>
    </row>
    <row r="60" spans="1:6" x14ac:dyDescent="0.2">
      <c r="A60" s="1" t="s">
        <v>120</v>
      </c>
      <c r="B60" s="1" t="s">
        <v>178</v>
      </c>
      <c r="C60" s="1">
        <v>5</v>
      </c>
      <c r="D60" s="1">
        <v>0.5</v>
      </c>
      <c r="E60" s="8">
        <v>40.729999999999997</v>
      </c>
    </row>
    <row r="61" spans="1:6" x14ac:dyDescent="0.2">
      <c r="A61" s="1" t="s">
        <v>120</v>
      </c>
      <c r="B61" s="1" t="s">
        <v>179</v>
      </c>
      <c r="C61" s="1">
        <v>2</v>
      </c>
      <c r="D61" s="1">
        <v>0.6</v>
      </c>
      <c r="E61" s="8">
        <v>41.13</v>
      </c>
    </row>
    <row r="62" spans="1:6" x14ac:dyDescent="0.2">
      <c r="A62" s="1" t="s">
        <v>120</v>
      </c>
      <c r="B62" s="1" t="s">
        <v>180</v>
      </c>
      <c r="C62" s="1">
        <v>3</v>
      </c>
      <c r="D62" s="1">
        <v>0.8</v>
      </c>
      <c r="E62" s="8">
        <v>47.75</v>
      </c>
    </row>
    <row r="63" spans="1:6" x14ac:dyDescent="0.2">
      <c r="A63" s="1" t="s">
        <v>120</v>
      </c>
      <c r="B63" s="1" t="s">
        <v>181</v>
      </c>
      <c r="C63" s="1">
        <v>4</v>
      </c>
      <c r="D63" s="1">
        <v>1</v>
      </c>
      <c r="E63" s="8">
        <v>52.02</v>
      </c>
    </row>
    <row r="64" spans="1:6" x14ac:dyDescent="0.2">
      <c r="A64" s="1" t="s">
        <v>120</v>
      </c>
      <c r="B64" s="1" t="s">
        <v>182</v>
      </c>
      <c r="C64" s="1">
        <v>8</v>
      </c>
      <c r="D64" s="1">
        <v>0.6</v>
      </c>
      <c r="E64" s="8">
        <v>47.12</v>
      </c>
    </row>
    <row r="65" spans="1:5" x14ac:dyDescent="0.2">
      <c r="A65" s="1" t="s">
        <v>120</v>
      </c>
      <c r="B65" s="1" t="s">
        <v>183</v>
      </c>
      <c r="C65" s="1">
        <v>5</v>
      </c>
      <c r="D65" s="1">
        <v>0.9</v>
      </c>
      <c r="E65" s="8">
        <v>49.73</v>
      </c>
    </row>
    <row r="66" spans="1:5" x14ac:dyDescent="0.2">
      <c r="A66" s="1" t="s">
        <v>120</v>
      </c>
      <c r="B66" s="1" t="s">
        <v>184</v>
      </c>
      <c r="C66" s="1">
        <v>2</v>
      </c>
      <c r="D66" s="1">
        <v>0.7</v>
      </c>
      <c r="E66" s="9" t="s">
        <v>226</v>
      </c>
    </row>
    <row r="67" spans="1:5" x14ac:dyDescent="0.2">
      <c r="A67" s="1" t="s">
        <v>120</v>
      </c>
      <c r="B67" s="1" t="s">
        <v>185</v>
      </c>
      <c r="C67" s="1">
        <v>3</v>
      </c>
      <c r="D67" s="1">
        <v>0.9</v>
      </c>
      <c r="E67" s="8" t="s">
        <v>227</v>
      </c>
    </row>
    <row r="68" spans="1:5" x14ac:dyDescent="0.2">
      <c r="A68" s="1" t="s">
        <v>11</v>
      </c>
      <c r="B68" s="2" t="s">
        <v>186</v>
      </c>
      <c r="C68" s="2">
        <v>3</v>
      </c>
      <c r="D68" s="1">
        <v>0.6</v>
      </c>
      <c r="E68" s="8" t="s">
        <v>225</v>
      </c>
    </row>
    <row r="69" spans="1:5" x14ac:dyDescent="0.2">
      <c r="E69" s="8">
        <f>AVERAGE(E3:E68)</f>
        <v>50.228965517241377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18FA6-0D10-004E-8059-842EDD6993C2}">
  <dimension ref="A1:B9"/>
  <sheetViews>
    <sheetView workbookViewId="0">
      <selection activeCell="E15" sqref="E15"/>
    </sheetView>
  </sheetViews>
  <sheetFormatPr baseColWidth="10" defaultRowHeight="16" x14ac:dyDescent="0.2"/>
  <cols>
    <col min="2" max="2" width="22.5" customWidth="1"/>
  </cols>
  <sheetData>
    <row r="1" spans="1:2" x14ac:dyDescent="0.2">
      <c r="A1" s="1" t="s">
        <v>127</v>
      </c>
      <c r="B1" s="1" t="s">
        <v>128</v>
      </c>
    </row>
    <row r="2" spans="1:2" x14ac:dyDescent="0.2">
      <c r="A2" s="1" t="s">
        <v>10</v>
      </c>
      <c r="B2" s="1">
        <v>99</v>
      </c>
    </row>
    <row r="3" spans="1:2" x14ac:dyDescent="0.2">
      <c r="A3" s="1" t="s">
        <v>3</v>
      </c>
      <c r="B3" s="1">
        <v>133</v>
      </c>
    </row>
    <row r="4" spans="1:2" x14ac:dyDescent="0.2">
      <c r="A4" s="1" t="s">
        <v>13</v>
      </c>
      <c r="B4" s="1">
        <v>19</v>
      </c>
    </row>
    <row r="5" spans="1:2" x14ac:dyDescent="0.2">
      <c r="A5" s="1" t="s">
        <v>17</v>
      </c>
      <c r="B5" s="1">
        <v>6</v>
      </c>
    </row>
    <row r="6" spans="1:2" x14ac:dyDescent="0.2">
      <c r="A6" s="1" t="s">
        <v>12</v>
      </c>
      <c r="B6" s="1">
        <v>2</v>
      </c>
    </row>
    <row r="7" spans="1:2" x14ac:dyDescent="0.2">
      <c r="A7" s="1" t="s">
        <v>135</v>
      </c>
      <c r="B7" s="1">
        <v>2</v>
      </c>
    </row>
    <row r="8" spans="1:2" x14ac:dyDescent="0.2">
      <c r="A8" s="1" t="s">
        <v>14</v>
      </c>
      <c r="B8" s="1">
        <v>17</v>
      </c>
    </row>
    <row r="9" spans="1:2" x14ac:dyDescent="0.2">
      <c r="A9" s="1" t="s">
        <v>46</v>
      </c>
      <c r="B9" s="1">
        <f>SUM(B2:B8)</f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C05D8-1824-0846-AFBA-899B49CC887E}">
  <dimension ref="A1:E5"/>
  <sheetViews>
    <sheetView workbookViewId="0">
      <selection activeCell="E12" sqref="E12"/>
    </sheetView>
  </sheetViews>
  <sheetFormatPr baseColWidth="10" defaultRowHeight="16" x14ac:dyDescent="0.2"/>
  <cols>
    <col min="1" max="1" width="16.5" customWidth="1"/>
  </cols>
  <sheetData>
    <row r="1" spans="1:5" x14ac:dyDescent="0.2">
      <c r="A1" s="1" t="s">
        <v>22</v>
      </c>
      <c r="B1" s="1" t="s">
        <v>115</v>
      </c>
      <c r="C1" s="1" t="s">
        <v>116</v>
      </c>
      <c r="D1" s="1" t="s">
        <v>117</v>
      </c>
      <c r="E1" s="1" t="s">
        <v>4</v>
      </c>
    </row>
    <row r="2" spans="1:5" x14ac:dyDescent="0.2">
      <c r="A2" s="1" t="s">
        <v>113</v>
      </c>
      <c r="B2" s="1">
        <v>222</v>
      </c>
      <c r="C2" s="1">
        <v>4</v>
      </c>
      <c r="D2" s="1">
        <v>6</v>
      </c>
      <c r="E2" s="1">
        <v>5</v>
      </c>
    </row>
    <row r="3" spans="1:5" x14ac:dyDescent="0.2">
      <c r="A3" s="1" t="s">
        <v>120</v>
      </c>
      <c r="B3" s="1">
        <v>37</v>
      </c>
      <c r="C3" s="1">
        <v>0</v>
      </c>
      <c r="D3" s="1">
        <f>SUM('[1]GS numerically'!A21,'[1]GS numerically'!A28,'[1]GS numerically'!A35:A36,'[1]GS numerically'!A42,'[1]GS numerically'!A51,'[1]GS numerically'!A54,'[1]GS numerically'!A56,'[1]GS numerically'!A62,'[1]GS numerically'!A68,'[1]GS numerically'!A75,'[1]GS numerically'!A81)</f>
        <v>0</v>
      </c>
      <c r="E3" s="1">
        <v>1</v>
      </c>
    </row>
    <row r="4" spans="1:5" x14ac:dyDescent="0.2">
      <c r="A4" s="1" t="s">
        <v>11</v>
      </c>
      <c r="B4" s="1">
        <v>3</v>
      </c>
      <c r="C4" s="1">
        <v>0</v>
      </c>
      <c r="D4" s="1">
        <v>0</v>
      </c>
      <c r="E4" s="1">
        <v>0</v>
      </c>
    </row>
    <row r="5" spans="1:5" x14ac:dyDescent="0.2">
      <c r="A5" s="1" t="s">
        <v>46</v>
      </c>
      <c r="B5" s="1">
        <f>SUM(B2:B4)</f>
        <v>262</v>
      </c>
      <c r="C5" s="1">
        <f t="shared" ref="C5:E5" si="0">SUM(C2:C4)</f>
        <v>4</v>
      </c>
      <c r="D5" s="1">
        <f t="shared" si="0"/>
        <v>6</v>
      </c>
      <c r="E5" s="1">
        <f t="shared" si="0"/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EB592-1B9D-0242-81E3-60651CBF3CB6}">
  <dimension ref="A1:G5"/>
  <sheetViews>
    <sheetView workbookViewId="0">
      <selection activeCell="B16" sqref="B16"/>
    </sheetView>
  </sheetViews>
  <sheetFormatPr baseColWidth="10" defaultRowHeight="16" x14ac:dyDescent="0.2"/>
  <cols>
    <col min="2" max="2" width="20" customWidth="1"/>
    <col min="5" max="5" width="21.1640625" customWidth="1"/>
    <col min="6" max="6" width="23.1640625" customWidth="1"/>
    <col min="7" max="7" width="34" customWidth="1"/>
  </cols>
  <sheetData>
    <row r="1" spans="1:7" x14ac:dyDescent="0.2">
      <c r="A1" s="1" t="s">
        <v>29</v>
      </c>
      <c r="B1" s="1" t="s">
        <v>30</v>
      </c>
      <c r="C1" s="1" t="s">
        <v>220</v>
      </c>
      <c r="D1" s="1" t="s">
        <v>31</v>
      </c>
      <c r="E1" s="1" t="s">
        <v>32</v>
      </c>
      <c r="F1" s="1" t="s">
        <v>33</v>
      </c>
      <c r="G1" s="1" t="s">
        <v>234</v>
      </c>
    </row>
    <row r="2" spans="1:7" x14ac:dyDescent="0.2">
      <c r="A2" s="1" t="s">
        <v>36</v>
      </c>
      <c r="B2" s="1" t="s">
        <v>37</v>
      </c>
      <c r="C2" s="1">
        <v>65</v>
      </c>
      <c r="D2" s="1">
        <v>19</v>
      </c>
      <c r="E2" s="1">
        <f>C2/D2</f>
        <v>3.4210526315789473</v>
      </c>
      <c r="F2" s="1">
        <f>D2/66</f>
        <v>0.2878787878787879</v>
      </c>
      <c r="G2" s="1">
        <f>E2*F2</f>
        <v>0.98484848484848486</v>
      </c>
    </row>
    <row r="3" spans="1:7" x14ac:dyDescent="0.2">
      <c r="A3" s="1" t="s">
        <v>39</v>
      </c>
      <c r="B3" s="1" t="s">
        <v>40</v>
      </c>
      <c r="C3" s="1">
        <v>46</v>
      </c>
      <c r="D3" s="1">
        <v>19</v>
      </c>
      <c r="E3" s="1">
        <f t="shared" ref="E3:E4" si="0">C3/D3</f>
        <v>2.4210526315789473</v>
      </c>
      <c r="F3" s="1">
        <f t="shared" ref="F3:F4" si="1">D3/66</f>
        <v>0.2878787878787879</v>
      </c>
      <c r="G3" s="1">
        <f t="shared" ref="G3:G4" si="2">E3*F3</f>
        <v>0.69696969696969702</v>
      </c>
    </row>
    <row r="4" spans="1:7" x14ac:dyDescent="0.2">
      <c r="A4" s="1" t="s">
        <v>42</v>
      </c>
      <c r="B4" s="1" t="s">
        <v>40</v>
      </c>
      <c r="C4" s="1">
        <v>9</v>
      </c>
      <c r="D4" s="1">
        <v>2</v>
      </c>
      <c r="E4" s="1">
        <f t="shared" si="0"/>
        <v>4.5</v>
      </c>
      <c r="F4" s="1">
        <f t="shared" si="1"/>
        <v>3.0303030303030304E-2</v>
      </c>
      <c r="G4" s="1">
        <f t="shared" si="2"/>
        <v>0.13636363636363635</v>
      </c>
    </row>
    <row r="5" spans="1:7" x14ac:dyDescent="0.2">
      <c r="B5" s="1"/>
      <c r="C5" s="1"/>
      <c r="D5" s="1"/>
      <c r="E5" s="1"/>
      <c r="F5" s="1"/>
      <c r="G5" s="1">
        <f>SUM(G2:G4)</f>
        <v>1.8181818181818183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F680-E2BF-9E42-9E28-9B2561218212}">
  <dimension ref="A1:G2"/>
  <sheetViews>
    <sheetView workbookViewId="0">
      <selection activeCell="C7" sqref="C7"/>
    </sheetView>
  </sheetViews>
  <sheetFormatPr baseColWidth="10" defaultRowHeight="16" x14ac:dyDescent="0.2"/>
  <sheetData>
    <row r="1" spans="1:7" x14ac:dyDescent="0.2">
      <c r="A1" t="s">
        <v>19</v>
      </c>
      <c r="B1" s="3" t="s">
        <v>18</v>
      </c>
      <c r="C1" s="3" t="s">
        <v>11</v>
      </c>
      <c r="D1" s="3" t="s">
        <v>20</v>
      </c>
      <c r="E1" s="3" t="s">
        <v>8</v>
      </c>
      <c r="F1" s="3" t="s">
        <v>21</v>
      </c>
      <c r="G1" s="3" t="s">
        <v>46</v>
      </c>
    </row>
    <row r="2" spans="1:7" x14ac:dyDescent="0.2">
      <c r="B2" s="3">
        <v>35</v>
      </c>
      <c r="C2" s="3">
        <v>3</v>
      </c>
      <c r="D2" s="3">
        <v>33</v>
      </c>
      <c r="E2" s="3">
        <v>10</v>
      </c>
      <c r="F2" s="3">
        <v>2</v>
      </c>
      <c r="G2" s="3">
        <f>SUM(B2:F2)</f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F0115-8ED9-694D-9128-AD5451717F54}">
  <dimension ref="A1:J2"/>
  <sheetViews>
    <sheetView workbookViewId="0">
      <selection activeCell="G16" sqref="G16"/>
    </sheetView>
  </sheetViews>
  <sheetFormatPr baseColWidth="10" defaultRowHeight="16" x14ac:dyDescent="0.2"/>
  <sheetData>
    <row r="1" spans="1:10" x14ac:dyDescent="0.2">
      <c r="B1" s="3" t="s">
        <v>3</v>
      </c>
      <c r="C1" s="3" t="s">
        <v>9</v>
      </c>
      <c r="D1" s="3" t="s">
        <v>1</v>
      </c>
      <c r="E1" s="3" t="s">
        <v>13</v>
      </c>
      <c r="F1" s="3" t="s">
        <v>14</v>
      </c>
      <c r="G1" s="3" t="s">
        <v>15</v>
      </c>
      <c r="H1" s="3" t="s">
        <v>12</v>
      </c>
      <c r="I1" s="3" t="s">
        <v>10</v>
      </c>
      <c r="J1" s="3" t="s">
        <v>6</v>
      </c>
    </row>
    <row r="2" spans="1:10" x14ac:dyDescent="0.2">
      <c r="A2" s="3" t="s">
        <v>19</v>
      </c>
      <c r="B2" s="3">
        <v>3</v>
      </c>
      <c r="C2" s="3">
        <v>0</v>
      </c>
      <c r="D2" s="3">
        <v>0</v>
      </c>
      <c r="E2" s="3">
        <v>1</v>
      </c>
      <c r="F2" s="3">
        <v>0</v>
      </c>
      <c r="G2" s="3">
        <v>0</v>
      </c>
      <c r="H2" s="3">
        <v>0</v>
      </c>
      <c r="I2" s="3">
        <v>6</v>
      </c>
      <c r="J2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F2C1-3813-E044-AB16-01AF741B02DA}">
  <dimension ref="A1:AP47"/>
  <sheetViews>
    <sheetView workbookViewId="0">
      <selection activeCell="I15" sqref="I15"/>
    </sheetView>
  </sheetViews>
  <sheetFormatPr baseColWidth="10" defaultRowHeight="16" x14ac:dyDescent="0.2"/>
  <sheetData>
    <row r="1" spans="1:42" x14ac:dyDescent="0.2">
      <c r="A1" s="4" t="s">
        <v>187</v>
      </c>
      <c r="B1" s="4" t="s">
        <v>188</v>
      </c>
      <c r="C1" s="4" t="s">
        <v>189</v>
      </c>
      <c r="D1" s="4" t="s">
        <v>190</v>
      </c>
      <c r="E1" s="4"/>
      <c r="F1" s="4" t="s">
        <v>187</v>
      </c>
      <c r="G1" s="4" t="s">
        <v>188</v>
      </c>
      <c r="H1" s="4" t="s">
        <v>191</v>
      </c>
      <c r="I1" s="4" t="s">
        <v>192</v>
      </c>
      <c r="J1" s="4"/>
      <c r="K1" s="4" t="s">
        <v>193</v>
      </c>
      <c r="L1" s="4" t="s">
        <v>194</v>
      </c>
      <c r="M1" s="4" t="s">
        <v>195</v>
      </c>
      <c r="N1" s="4" t="s">
        <v>196</v>
      </c>
      <c r="O1" s="4"/>
      <c r="P1" s="4" t="s">
        <v>197</v>
      </c>
      <c r="Q1" s="4" t="s">
        <v>198</v>
      </c>
      <c r="R1" s="4" t="s">
        <v>199</v>
      </c>
      <c r="S1" s="4" t="s">
        <v>200</v>
      </c>
      <c r="T1" s="4"/>
      <c r="U1" s="4" t="s">
        <v>201</v>
      </c>
      <c r="V1" s="4" t="s">
        <v>202</v>
      </c>
      <c r="W1" s="4" t="s">
        <v>203</v>
      </c>
      <c r="X1" s="4" t="s">
        <v>204</v>
      </c>
      <c r="Y1" s="4"/>
      <c r="Z1" s="4" t="s">
        <v>205</v>
      </c>
      <c r="AA1" s="4" t="s">
        <v>206</v>
      </c>
      <c r="AB1" s="4" t="s">
        <v>207</v>
      </c>
      <c r="AC1" s="4"/>
      <c r="AD1" s="4" t="s">
        <v>208</v>
      </c>
      <c r="AE1" s="4" t="s">
        <v>209</v>
      </c>
      <c r="AF1" s="4" t="s">
        <v>210</v>
      </c>
      <c r="AG1" s="4"/>
      <c r="AH1" s="4" t="s">
        <v>34</v>
      </c>
      <c r="AI1" s="4" t="s">
        <v>211</v>
      </c>
      <c r="AJ1" s="4" t="s">
        <v>212</v>
      </c>
      <c r="AK1" s="4"/>
      <c r="AL1" s="4"/>
      <c r="AM1" s="4" t="s">
        <v>213</v>
      </c>
      <c r="AN1" s="4" t="s">
        <v>214</v>
      </c>
      <c r="AO1" s="4"/>
      <c r="AP1" s="4"/>
    </row>
    <row r="2" spans="1:42" x14ac:dyDescent="0.2">
      <c r="A2" s="4" t="s">
        <v>86</v>
      </c>
      <c r="B2" s="4">
        <v>89</v>
      </c>
      <c r="C2" s="4">
        <v>45.728319999999997</v>
      </c>
      <c r="D2" s="4">
        <v>-123.98305000000001</v>
      </c>
      <c r="E2" s="4"/>
      <c r="F2" s="4" t="s">
        <v>86</v>
      </c>
      <c r="G2" s="4">
        <v>89</v>
      </c>
      <c r="H2" s="4">
        <v>45.728319999999997</v>
      </c>
      <c r="I2" s="4">
        <v>-123.98305000000001</v>
      </c>
      <c r="J2" s="4"/>
      <c r="K2" s="4" t="s">
        <v>49</v>
      </c>
      <c r="L2" s="4">
        <v>5</v>
      </c>
      <c r="M2" s="4">
        <v>44.779960000000003</v>
      </c>
      <c r="N2" s="4">
        <v>-124.07732</v>
      </c>
      <c r="O2" s="4"/>
      <c r="P2" s="4" t="s">
        <v>71</v>
      </c>
      <c r="Q2" s="4">
        <v>14</v>
      </c>
      <c r="R2" s="4">
        <v>44.492429999999999</v>
      </c>
      <c r="S2" s="4">
        <v>-124.10469999999999</v>
      </c>
      <c r="T2" s="4"/>
      <c r="U2" s="4" t="s">
        <v>105</v>
      </c>
      <c r="V2" s="4">
        <v>131</v>
      </c>
      <c r="W2" s="4">
        <v>42.80733</v>
      </c>
      <c r="X2" s="4">
        <v>-124.60526</v>
      </c>
      <c r="Y2" s="4"/>
      <c r="Z2" s="4" t="s">
        <v>215</v>
      </c>
      <c r="AA2" s="4">
        <v>42.7027</v>
      </c>
      <c r="AB2" s="4">
        <v>-124.47</v>
      </c>
      <c r="AC2" s="4"/>
      <c r="AD2" s="4"/>
      <c r="AE2" s="4">
        <v>44.407699999999998</v>
      </c>
      <c r="AF2" s="4">
        <v>-124.12255</v>
      </c>
      <c r="AG2" s="4"/>
      <c r="AH2" s="4"/>
      <c r="AI2" s="4">
        <v>44.636800000000001</v>
      </c>
      <c r="AJ2" s="4">
        <v>-124.0535</v>
      </c>
      <c r="AK2" s="4"/>
      <c r="AL2" s="4" t="s">
        <v>120</v>
      </c>
      <c r="AM2" s="4">
        <v>44.772300000000001</v>
      </c>
      <c r="AN2" s="4">
        <v>-124.0759</v>
      </c>
      <c r="AO2" s="4"/>
      <c r="AP2" s="4"/>
    </row>
    <row r="3" spans="1:42" x14ac:dyDescent="0.2">
      <c r="A3" s="4" t="s">
        <v>88</v>
      </c>
      <c r="B3" s="4">
        <v>90</v>
      </c>
      <c r="C3" s="4">
        <v>45.728319999999997</v>
      </c>
      <c r="D3" s="4">
        <v>-123.98305000000001</v>
      </c>
      <c r="E3" s="4"/>
      <c r="F3" s="4" t="s">
        <v>88</v>
      </c>
      <c r="G3" s="4">
        <v>90</v>
      </c>
      <c r="H3" s="4">
        <v>45.728319999999997</v>
      </c>
      <c r="I3" s="4">
        <v>-123.98305000000001</v>
      </c>
      <c r="J3" s="4"/>
      <c r="K3" s="4" t="s">
        <v>60</v>
      </c>
      <c r="L3" s="4">
        <v>10</v>
      </c>
      <c r="M3" s="4">
        <v>44.869399999999999</v>
      </c>
      <c r="N3" s="4">
        <v>-124.07332</v>
      </c>
      <c r="O3" s="4"/>
      <c r="P3" s="4" t="s">
        <v>73</v>
      </c>
      <c r="Q3" s="4">
        <v>20</v>
      </c>
      <c r="R3" s="4">
        <v>44.463729999999998</v>
      </c>
      <c r="S3" s="4">
        <v>-124.11991999999999</v>
      </c>
      <c r="T3" s="4"/>
      <c r="U3" s="4" t="s">
        <v>106</v>
      </c>
      <c r="V3" s="4">
        <v>139</v>
      </c>
      <c r="W3" s="4">
        <v>42.691380000000002</v>
      </c>
      <c r="X3" s="4">
        <v>-124.47233</v>
      </c>
      <c r="Y3" s="4"/>
      <c r="Z3" s="4" t="s">
        <v>216</v>
      </c>
      <c r="AA3" s="4">
        <v>45.011499999999998</v>
      </c>
      <c r="AB3" s="4">
        <v>-124.04</v>
      </c>
      <c r="AC3" s="4"/>
      <c r="AD3" s="4"/>
      <c r="AE3" s="4">
        <v>44.767333000000001</v>
      </c>
      <c r="AF3" s="4">
        <v>-124.080933</v>
      </c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x14ac:dyDescent="0.2">
      <c r="A4" s="4" t="s">
        <v>89</v>
      </c>
      <c r="B4" s="4">
        <v>92</v>
      </c>
      <c r="C4" s="4">
        <v>45.728319999999997</v>
      </c>
      <c r="D4" s="4">
        <v>-123.98305000000001</v>
      </c>
      <c r="E4" s="4"/>
      <c r="F4" s="4" t="s">
        <v>89</v>
      </c>
      <c r="G4" s="4">
        <v>92</v>
      </c>
      <c r="H4" s="4">
        <v>45.728319999999997</v>
      </c>
      <c r="I4" s="4">
        <v>-123.98305000000001</v>
      </c>
      <c r="J4" s="4"/>
      <c r="K4" s="4" t="s">
        <v>62</v>
      </c>
      <c r="L4" s="4">
        <v>12</v>
      </c>
      <c r="M4" s="4">
        <v>44.780270000000002</v>
      </c>
      <c r="N4" s="4">
        <v>-124.07746</v>
      </c>
      <c r="O4" s="4"/>
      <c r="P4" s="4" t="s">
        <v>74</v>
      </c>
      <c r="Q4" s="4">
        <v>25</v>
      </c>
      <c r="R4" s="4">
        <v>44.264969999999998</v>
      </c>
      <c r="S4" s="4">
        <v>-124.1729</v>
      </c>
      <c r="T4" s="4"/>
      <c r="U4" s="4" t="s">
        <v>108</v>
      </c>
      <c r="V4" s="4">
        <v>142</v>
      </c>
      <c r="W4" s="4">
        <v>42.77243</v>
      </c>
      <c r="X4" s="4">
        <v>-124.61566000000001</v>
      </c>
      <c r="Y4" s="4"/>
      <c r="Z4" s="4" t="s">
        <v>217</v>
      </c>
      <c r="AA4" s="4">
        <v>45.762700000000002</v>
      </c>
      <c r="AB4" s="4">
        <v>-124.01</v>
      </c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x14ac:dyDescent="0.2">
      <c r="A5" s="4" t="s">
        <v>90</v>
      </c>
      <c r="B5" s="4">
        <v>93</v>
      </c>
      <c r="C5" s="4">
        <v>45.488790000000002</v>
      </c>
      <c r="D5" s="4">
        <v>-123.98436</v>
      </c>
      <c r="E5" s="4"/>
      <c r="F5" s="4" t="s">
        <v>90</v>
      </c>
      <c r="G5" s="4">
        <v>93</v>
      </c>
      <c r="H5" s="4">
        <v>45.488790000000002</v>
      </c>
      <c r="I5" s="4">
        <v>-123.98436</v>
      </c>
      <c r="J5" s="4"/>
      <c r="K5" s="4" t="s">
        <v>63</v>
      </c>
      <c r="L5" s="4">
        <v>17</v>
      </c>
      <c r="M5" s="4">
        <v>44.852170000000001</v>
      </c>
      <c r="N5" s="4">
        <v>-124.08309</v>
      </c>
      <c r="O5" s="4"/>
      <c r="P5" s="4" t="s">
        <v>76</v>
      </c>
      <c r="Q5" s="4">
        <v>26</v>
      </c>
      <c r="R5" s="4">
        <v>44.486330000000002</v>
      </c>
      <c r="S5" s="4">
        <v>-124.11483</v>
      </c>
      <c r="T5" s="4"/>
      <c r="U5" s="4" t="s">
        <v>109</v>
      </c>
      <c r="V5" s="4">
        <v>149</v>
      </c>
      <c r="W5" s="4">
        <v>42.661580000000001</v>
      </c>
      <c r="X5" s="4">
        <v>-124.44311999999999</v>
      </c>
      <c r="Y5" s="4"/>
      <c r="Z5" s="4" t="s">
        <v>218</v>
      </c>
      <c r="AA5" s="4">
        <v>44.253599999999999</v>
      </c>
      <c r="AB5" s="4">
        <v>-124.15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x14ac:dyDescent="0.2">
      <c r="A6" s="4" t="s">
        <v>92</v>
      </c>
      <c r="B6" s="4">
        <v>95</v>
      </c>
      <c r="C6" s="4">
        <v>45.490169999999999</v>
      </c>
      <c r="D6" s="4">
        <v>-123.98484000000001</v>
      </c>
      <c r="E6" s="4"/>
      <c r="F6" s="4" t="s">
        <v>92</v>
      </c>
      <c r="G6" s="4">
        <v>95</v>
      </c>
      <c r="H6" s="4">
        <v>45.490169999999999</v>
      </c>
      <c r="I6" s="4">
        <v>-123.98484000000001</v>
      </c>
      <c r="J6" s="4"/>
      <c r="K6" s="4" t="s">
        <v>64</v>
      </c>
      <c r="L6" s="4">
        <v>21</v>
      </c>
      <c r="M6" s="4">
        <v>44.76878</v>
      </c>
      <c r="N6" s="4">
        <v>-124.07777</v>
      </c>
      <c r="O6" s="4"/>
      <c r="P6" s="4" t="s">
        <v>77</v>
      </c>
      <c r="Q6" s="4">
        <v>27</v>
      </c>
      <c r="R6" s="4">
        <v>44.492730000000002</v>
      </c>
      <c r="S6" s="4">
        <v>-124.10384999999999</v>
      </c>
      <c r="T6" s="4"/>
      <c r="U6" s="4" t="s">
        <v>110</v>
      </c>
      <c r="V6" s="4">
        <v>152</v>
      </c>
      <c r="W6" s="4">
        <v>42.671059999999997</v>
      </c>
      <c r="X6" s="4">
        <v>-124.47573</v>
      </c>
      <c r="Y6" s="4"/>
      <c r="Z6" s="4" t="s">
        <v>219</v>
      </c>
      <c r="AA6" s="4">
        <v>44.7376</v>
      </c>
      <c r="AB6" s="4">
        <v>-124.06489999999999</v>
      </c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2" x14ac:dyDescent="0.2">
      <c r="A7" s="4" t="s">
        <v>93</v>
      </c>
      <c r="B7" s="4">
        <v>96</v>
      </c>
      <c r="C7" s="4">
        <v>45.490090000000002</v>
      </c>
      <c r="D7" s="4">
        <v>-123.98568</v>
      </c>
      <c r="E7" s="4"/>
      <c r="F7" s="4" t="s">
        <v>93</v>
      </c>
      <c r="G7" s="4">
        <v>96</v>
      </c>
      <c r="H7" s="4">
        <v>45.490090000000002</v>
      </c>
      <c r="I7" s="4">
        <v>-123.98568</v>
      </c>
      <c r="J7" s="4"/>
      <c r="K7" s="4" t="s">
        <v>65</v>
      </c>
      <c r="L7" s="4">
        <v>37</v>
      </c>
      <c r="M7" s="4">
        <v>44.856650000000002</v>
      </c>
      <c r="N7" s="4">
        <v>-124.08826999999999</v>
      </c>
      <c r="O7" s="4"/>
      <c r="P7" s="4" t="s">
        <v>78</v>
      </c>
      <c r="Q7" s="4">
        <v>28</v>
      </c>
      <c r="R7" s="4">
        <v>44.233490000000003</v>
      </c>
      <c r="S7" s="4">
        <v>-124.15919</v>
      </c>
      <c r="T7" s="4"/>
      <c r="U7" s="4" t="s">
        <v>111</v>
      </c>
      <c r="V7" s="4">
        <v>157</v>
      </c>
      <c r="W7" s="4">
        <v>42.672260000000001</v>
      </c>
      <c r="X7" s="4">
        <v>-124.47736999999999</v>
      </c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2" x14ac:dyDescent="0.2">
      <c r="A8" s="4" t="s">
        <v>94</v>
      </c>
      <c r="B8" s="4">
        <v>100</v>
      </c>
      <c r="C8" s="4">
        <v>45.490090000000002</v>
      </c>
      <c r="D8" s="4">
        <v>-123.98568</v>
      </c>
      <c r="E8" s="4"/>
      <c r="F8" s="4" t="s">
        <v>94</v>
      </c>
      <c r="G8" s="4">
        <v>100</v>
      </c>
      <c r="H8" s="4">
        <v>45.490090000000002</v>
      </c>
      <c r="I8" s="4">
        <v>-123.98568</v>
      </c>
      <c r="J8" s="4"/>
      <c r="K8" s="4" t="s">
        <v>66</v>
      </c>
      <c r="L8" s="4">
        <v>73</v>
      </c>
      <c r="M8" s="4">
        <v>45.004469999999998</v>
      </c>
      <c r="N8" s="4">
        <v>-124.03558</v>
      </c>
      <c r="O8" s="4"/>
      <c r="P8" s="4" t="s">
        <v>79</v>
      </c>
      <c r="Q8" s="4">
        <v>30</v>
      </c>
      <c r="R8" s="4">
        <v>44.463729999999998</v>
      </c>
      <c r="S8" s="4">
        <v>-124.11991999999999</v>
      </c>
      <c r="T8" s="4"/>
      <c r="U8" s="4" t="s">
        <v>98</v>
      </c>
      <c r="V8" s="4">
        <v>106</v>
      </c>
      <c r="W8" s="4">
        <v>42.660980000000002</v>
      </c>
      <c r="X8" s="4">
        <v>-124.44096</v>
      </c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 x14ac:dyDescent="0.2">
      <c r="A9" s="4" t="s">
        <v>95</v>
      </c>
      <c r="B9" s="4">
        <v>104</v>
      </c>
      <c r="C9" s="4">
        <v>45.698320000000002</v>
      </c>
      <c r="D9" s="4">
        <v>-123.99266</v>
      </c>
      <c r="E9" s="4"/>
      <c r="F9" s="4" t="s">
        <v>95</v>
      </c>
      <c r="G9" s="4">
        <v>104</v>
      </c>
      <c r="H9" s="4">
        <v>45.698320000000002</v>
      </c>
      <c r="I9" s="4">
        <v>-123.99266</v>
      </c>
      <c r="J9" s="4"/>
      <c r="K9" s="4" t="s">
        <v>68</v>
      </c>
      <c r="L9" s="4">
        <v>77</v>
      </c>
      <c r="M9" s="4">
        <v>44.996029999999998</v>
      </c>
      <c r="N9" s="4">
        <v>-124.05034999999999</v>
      </c>
      <c r="O9" s="4"/>
      <c r="P9" s="4" t="s">
        <v>80</v>
      </c>
      <c r="Q9" s="4">
        <v>34</v>
      </c>
      <c r="R9" s="4">
        <v>44.24568</v>
      </c>
      <c r="S9" s="4">
        <v>-124.14615999999999</v>
      </c>
      <c r="T9" s="4"/>
      <c r="U9" s="4" t="s">
        <v>100</v>
      </c>
      <c r="V9" s="4">
        <v>119</v>
      </c>
      <c r="W9" s="4">
        <v>42.668529999999997</v>
      </c>
      <c r="X9" s="4">
        <v>-124.47205</v>
      </c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2" x14ac:dyDescent="0.2">
      <c r="A10" s="4" t="s">
        <v>96</v>
      </c>
      <c r="B10" s="4">
        <v>112</v>
      </c>
      <c r="C10" s="4">
        <v>45.805070000000001</v>
      </c>
      <c r="D10" s="4">
        <v>-123.98524999999999</v>
      </c>
      <c r="E10" s="4"/>
      <c r="F10" s="4" t="s">
        <v>96</v>
      </c>
      <c r="G10" s="4">
        <v>112</v>
      </c>
      <c r="H10" s="4">
        <v>45.805070000000001</v>
      </c>
      <c r="I10" s="4">
        <v>-123.98524999999999</v>
      </c>
      <c r="J10" s="4"/>
      <c r="K10" s="4" t="s">
        <v>69</v>
      </c>
      <c r="L10" s="4">
        <v>79</v>
      </c>
      <c r="M10" s="4">
        <v>45.002749999999999</v>
      </c>
      <c r="N10" s="4">
        <v>-124.04264999999999</v>
      </c>
      <c r="O10" s="4"/>
      <c r="P10" s="4" t="s">
        <v>81</v>
      </c>
      <c r="Q10" s="4">
        <v>35</v>
      </c>
      <c r="R10" s="4">
        <v>44.23339</v>
      </c>
      <c r="S10" s="4">
        <v>-124.15913999999999</v>
      </c>
      <c r="T10" s="4"/>
      <c r="U10" s="4" t="s">
        <v>101</v>
      </c>
      <c r="V10" s="4">
        <v>126</v>
      </c>
      <c r="W10" s="4">
        <v>42.668869999999998</v>
      </c>
      <c r="X10" s="4">
        <v>-124.47468000000001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2" x14ac:dyDescent="0.2">
      <c r="A11" s="4" t="s">
        <v>97</v>
      </c>
      <c r="B11" s="4">
        <v>120</v>
      </c>
      <c r="C11" s="4">
        <v>45.805480000000003</v>
      </c>
      <c r="D11" s="4">
        <v>-123.98548</v>
      </c>
      <c r="E11" s="4"/>
      <c r="F11" s="4" t="s">
        <v>97</v>
      </c>
      <c r="G11" s="4">
        <v>120</v>
      </c>
      <c r="H11" s="4">
        <v>45.805480000000003</v>
      </c>
      <c r="I11" s="4">
        <v>-123.98548</v>
      </c>
      <c r="J11" s="4"/>
      <c r="K11" s="4" t="s">
        <v>70</v>
      </c>
      <c r="L11" s="4">
        <v>85</v>
      </c>
      <c r="M11" s="4">
        <v>44.724029999999999</v>
      </c>
      <c r="N11" s="4">
        <v>-124.08231000000001</v>
      </c>
      <c r="O11" s="4"/>
      <c r="P11" s="4" t="s">
        <v>82</v>
      </c>
      <c r="Q11" s="4">
        <v>39</v>
      </c>
      <c r="R11" s="4">
        <v>44.233490000000003</v>
      </c>
      <c r="S11" s="4">
        <v>-124.15919</v>
      </c>
      <c r="T11" s="4"/>
      <c r="U11" s="4" t="s">
        <v>102</v>
      </c>
      <c r="V11" s="4">
        <v>127</v>
      </c>
      <c r="W11" s="4">
        <v>42.777830000000002</v>
      </c>
      <c r="X11" s="4">
        <v>-124.60849</v>
      </c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x14ac:dyDescent="0.2">
      <c r="A12" s="4" t="s">
        <v>49</v>
      </c>
      <c r="B12" s="4">
        <v>5</v>
      </c>
      <c r="C12" s="4">
        <v>44.779960000000003</v>
      </c>
      <c r="D12" s="4">
        <v>-124.07732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 t="s">
        <v>83</v>
      </c>
      <c r="Q12" s="4">
        <v>40</v>
      </c>
      <c r="R12" s="4">
        <v>44.486330000000002</v>
      </c>
      <c r="S12" s="4">
        <v>-124.11483</v>
      </c>
      <c r="T12" s="4"/>
      <c r="U12" s="4" t="s">
        <v>104</v>
      </c>
      <c r="V12" s="4">
        <v>129</v>
      </c>
      <c r="W12" s="4">
        <v>42.662909999999997</v>
      </c>
      <c r="X12" s="4">
        <v>-124.44699</v>
      </c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x14ac:dyDescent="0.2">
      <c r="A13" s="4" t="s">
        <v>60</v>
      </c>
      <c r="B13" s="4">
        <v>10</v>
      </c>
      <c r="C13" s="4">
        <v>44.869399999999999</v>
      </c>
      <c r="D13" s="4">
        <v>-124.07332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 t="s">
        <v>84</v>
      </c>
      <c r="Q13" s="4">
        <v>42</v>
      </c>
      <c r="R13" s="4">
        <v>44.27111</v>
      </c>
      <c r="S13" s="4">
        <v>-124.17055999999999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 x14ac:dyDescent="0.2">
      <c r="A14" s="4" t="s">
        <v>62</v>
      </c>
      <c r="B14" s="4">
        <v>12</v>
      </c>
      <c r="C14" s="4">
        <v>44.780270000000002</v>
      </c>
      <c r="D14" s="4">
        <v>-124.07746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 t="s">
        <v>85</v>
      </c>
      <c r="Q14" s="4">
        <v>64</v>
      </c>
      <c r="R14" s="4">
        <v>44.484369999999998</v>
      </c>
      <c r="S14" s="4">
        <v>-124.10438000000001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 x14ac:dyDescent="0.2">
      <c r="A15" s="4" t="s">
        <v>63</v>
      </c>
      <c r="B15" s="4">
        <v>17</v>
      </c>
      <c r="C15" s="4">
        <v>44.852170000000001</v>
      </c>
      <c r="D15" s="4">
        <v>-124.08309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x14ac:dyDescent="0.2">
      <c r="A16" s="4" t="s">
        <v>64</v>
      </c>
      <c r="B16" s="4">
        <v>21</v>
      </c>
      <c r="C16" s="4">
        <v>44.76878</v>
      </c>
      <c r="D16" s="4">
        <v>-124.07777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x14ac:dyDescent="0.2">
      <c r="A17" s="4" t="s">
        <v>65</v>
      </c>
      <c r="B17" s="4">
        <v>37</v>
      </c>
      <c r="C17" s="4">
        <v>44.856650000000002</v>
      </c>
      <c r="D17" s="4">
        <v>-124.08826999999999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x14ac:dyDescent="0.2">
      <c r="A18" s="4" t="s">
        <v>66</v>
      </c>
      <c r="B18" s="4">
        <v>73</v>
      </c>
      <c r="C18" s="4">
        <v>45.004469999999998</v>
      </c>
      <c r="D18" s="4">
        <v>-124.03558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x14ac:dyDescent="0.2">
      <c r="A19" s="4" t="s">
        <v>68</v>
      </c>
      <c r="B19" s="4">
        <v>77</v>
      </c>
      <c r="C19" s="4">
        <v>44.996029999999998</v>
      </c>
      <c r="D19" s="4">
        <v>-124.05034999999999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 x14ac:dyDescent="0.2">
      <c r="A20" s="4" t="s">
        <v>69</v>
      </c>
      <c r="B20" s="4">
        <v>79</v>
      </c>
      <c r="C20" s="4">
        <v>45.002749999999999</v>
      </c>
      <c r="D20" s="4">
        <v>-124.04264999999999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x14ac:dyDescent="0.2">
      <c r="A21" s="4" t="s">
        <v>70</v>
      </c>
      <c r="B21" s="4">
        <v>85</v>
      </c>
      <c r="C21" s="4">
        <v>44.724029999999999</v>
      </c>
      <c r="D21" s="4">
        <v>-124.08231000000001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1:42" x14ac:dyDescent="0.2">
      <c r="A22" s="4" t="s">
        <v>71</v>
      </c>
      <c r="B22" s="4">
        <v>14</v>
      </c>
      <c r="C22" s="4">
        <v>44.492429999999999</v>
      </c>
      <c r="D22" s="4">
        <v>-124.10469999999999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x14ac:dyDescent="0.2">
      <c r="A23" s="4" t="s">
        <v>73</v>
      </c>
      <c r="B23" s="4">
        <v>20</v>
      </c>
      <c r="C23" s="4">
        <v>44.463729999999998</v>
      </c>
      <c r="D23" s="4">
        <v>-124.11991999999999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 x14ac:dyDescent="0.2">
      <c r="A24" s="4" t="s">
        <v>74</v>
      </c>
      <c r="B24" s="4">
        <v>25</v>
      </c>
      <c r="C24" s="4">
        <v>44.264969999999998</v>
      </c>
      <c r="D24" s="4">
        <v>-124.1729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x14ac:dyDescent="0.2">
      <c r="A25" s="4" t="s">
        <v>76</v>
      </c>
      <c r="B25" s="4">
        <v>26</v>
      </c>
      <c r="C25" s="4">
        <v>44.486330000000002</v>
      </c>
      <c r="D25" s="4">
        <v>-124.11483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 x14ac:dyDescent="0.2">
      <c r="A26" s="4" t="s">
        <v>77</v>
      </c>
      <c r="B26" s="4">
        <v>27</v>
      </c>
      <c r="C26" s="4">
        <v>44.492730000000002</v>
      </c>
      <c r="D26" s="4">
        <v>-124.10384999999999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1:42" x14ac:dyDescent="0.2">
      <c r="A27" s="4" t="s">
        <v>78</v>
      </c>
      <c r="B27" s="4">
        <v>28</v>
      </c>
      <c r="C27" s="4">
        <v>44.233490000000003</v>
      </c>
      <c r="D27" s="4">
        <v>-124.15919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1:42" x14ac:dyDescent="0.2">
      <c r="A28" s="4" t="s">
        <v>79</v>
      </c>
      <c r="B28" s="4">
        <v>30</v>
      </c>
      <c r="C28" s="4">
        <v>44.463729999999998</v>
      </c>
      <c r="D28" s="4">
        <v>-124.11991999999999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spans="1:42" x14ac:dyDescent="0.2">
      <c r="A29" s="4" t="s">
        <v>80</v>
      </c>
      <c r="B29" s="4">
        <v>34</v>
      </c>
      <c r="C29" s="4">
        <v>44.24568</v>
      </c>
      <c r="D29" s="4">
        <v>-124.14615999999999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 spans="1:42" x14ac:dyDescent="0.2">
      <c r="A30" s="4" t="s">
        <v>81</v>
      </c>
      <c r="B30" s="4">
        <v>35</v>
      </c>
      <c r="C30" s="4">
        <v>44.23339</v>
      </c>
      <c r="D30" s="4">
        <v>-124.15913999999999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1:42" x14ac:dyDescent="0.2">
      <c r="A31" s="4" t="s">
        <v>82</v>
      </c>
      <c r="B31" s="4">
        <v>39</v>
      </c>
      <c r="C31" s="4">
        <v>44.233490000000003</v>
      </c>
      <c r="D31" s="4">
        <v>-124.15919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 x14ac:dyDescent="0.2">
      <c r="A32" s="4" t="s">
        <v>83</v>
      </c>
      <c r="B32" s="4">
        <v>40</v>
      </c>
      <c r="C32" s="4">
        <v>44.486330000000002</v>
      </c>
      <c r="D32" s="4">
        <v>-124.11483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 x14ac:dyDescent="0.2">
      <c r="A33" s="4" t="s">
        <v>84</v>
      </c>
      <c r="B33" s="4">
        <v>42</v>
      </c>
      <c r="C33" s="4">
        <v>44.27111</v>
      </c>
      <c r="D33" s="4">
        <v>-124.17055999999999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 x14ac:dyDescent="0.2">
      <c r="A34" s="4" t="s">
        <v>85</v>
      </c>
      <c r="B34" s="4">
        <v>64</v>
      </c>
      <c r="C34" s="4">
        <v>44.484369999999998</v>
      </c>
      <c r="D34" s="4">
        <v>-124.10438000000001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 spans="1:42" x14ac:dyDescent="0.2">
      <c r="A35" s="4" t="s">
        <v>105</v>
      </c>
      <c r="B35" s="4">
        <v>131</v>
      </c>
      <c r="C35" s="4">
        <v>42.80733</v>
      </c>
      <c r="D35" s="4">
        <v>-124.60526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 spans="1:42" x14ac:dyDescent="0.2">
      <c r="A36" s="4" t="s">
        <v>106</v>
      </c>
      <c r="B36" s="4">
        <v>139</v>
      </c>
      <c r="C36" s="4">
        <v>42.691380000000002</v>
      </c>
      <c r="D36" s="4">
        <v>-124.47233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spans="1:42" x14ac:dyDescent="0.2">
      <c r="A37" s="4" t="s">
        <v>108</v>
      </c>
      <c r="B37" s="4">
        <v>142</v>
      </c>
      <c r="C37" s="4">
        <v>42.77243</v>
      </c>
      <c r="D37" s="4">
        <v>-124.61566000000001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spans="1:42" x14ac:dyDescent="0.2">
      <c r="A38" s="4" t="s">
        <v>109</v>
      </c>
      <c r="B38" s="4">
        <v>149</v>
      </c>
      <c r="C38" s="4">
        <v>42.661580000000001</v>
      </c>
      <c r="D38" s="4">
        <v>-124.44311999999999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 spans="1:42" x14ac:dyDescent="0.2">
      <c r="A39" s="4" t="s">
        <v>110</v>
      </c>
      <c r="B39" s="4">
        <v>152</v>
      </c>
      <c r="C39" s="4">
        <v>42.671059999999997</v>
      </c>
      <c r="D39" s="4">
        <v>-124.47573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 spans="1:42" x14ac:dyDescent="0.2">
      <c r="A40" s="4" t="s">
        <v>111</v>
      </c>
      <c r="B40" s="4">
        <v>157</v>
      </c>
      <c r="C40" s="4">
        <v>42.672260000000001</v>
      </c>
      <c r="D40" s="4">
        <v>-124.47736999999999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spans="1:42" x14ac:dyDescent="0.2">
      <c r="A41" s="4" t="s">
        <v>98</v>
      </c>
      <c r="B41" s="4">
        <v>106</v>
      </c>
      <c r="C41" s="4">
        <v>42.660980000000002</v>
      </c>
      <c r="D41" s="4">
        <v>-124.44096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spans="1:42" x14ac:dyDescent="0.2">
      <c r="A42" s="4" t="s">
        <v>100</v>
      </c>
      <c r="B42" s="4">
        <v>119</v>
      </c>
      <c r="C42" s="4">
        <v>42.668529999999997</v>
      </c>
      <c r="D42" s="4">
        <v>-124.47205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 spans="1:42" x14ac:dyDescent="0.2">
      <c r="A43" s="4" t="s">
        <v>101</v>
      </c>
      <c r="B43" s="4">
        <v>126</v>
      </c>
      <c r="C43" s="4">
        <v>42.668869999999998</v>
      </c>
      <c r="D43" s="4">
        <v>-124.47468000000001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 spans="1:42" x14ac:dyDescent="0.2">
      <c r="A44" s="4" t="s">
        <v>102</v>
      </c>
      <c r="B44" s="4">
        <v>127</v>
      </c>
      <c r="C44" s="4">
        <v>42.777830000000002</v>
      </c>
      <c r="D44" s="4">
        <v>-124.60849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 spans="1:42" x14ac:dyDescent="0.2">
      <c r="A45" s="4" t="s">
        <v>104</v>
      </c>
      <c r="B45" s="4">
        <v>129</v>
      </c>
      <c r="C45" s="4">
        <v>42.662909999999997</v>
      </c>
      <c r="D45" s="4">
        <v>-124.44699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 spans="1:42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1:42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subadult rockfish data</vt:lpstr>
      <vt:lpstr>subadult microparticle colors</vt:lpstr>
      <vt:lpstr>subadult morphologies</vt:lpstr>
      <vt:lpstr>subadult background data</vt:lpstr>
      <vt:lpstr>subadult verified classificatio</vt:lpstr>
      <vt:lpstr>subadult verified colors</vt:lpstr>
      <vt:lpstr>juvenile rockfish data</vt:lpstr>
      <vt:lpstr>juvenile microparticle colors</vt:lpstr>
      <vt:lpstr>juvenile morphologies</vt:lpstr>
      <vt:lpstr>juvenile background data</vt:lpstr>
      <vt:lpstr>juvenile verified classificatio</vt:lpstr>
      <vt:lpstr>juvenile verified colors</vt:lpstr>
      <vt:lpstr>Data for figure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2022-01-09T22:43:18Z</dcterms:created>
  <dcterms:modified xsi:type="dcterms:W3CDTF">2022-08-06T05:47:53Z</dcterms:modified>
</cp:coreProperties>
</file>