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 Docs\School Work\DAT-375\Week 7\"/>
    </mc:Choice>
  </mc:AlternateContent>
  <xr:revisionPtr revIDLastSave="0" documentId="13_ncr:1_{39913310-1400-47CB-9E80-376D7BC0FA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rmCrimes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StormCrimes!$A$1:$L$251</definedName>
  </definedNames>
  <calcPr calcId="191029"/>
  <pivotCaches>
    <pivotCache cacheId="5" r:id="rId5"/>
  </pivotCaches>
</workbook>
</file>

<file path=xl/calcChain.xml><?xml version="1.0" encoding="utf-8"?>
<calcChain xmlns="http://schemas.openxmlformats.org/spreadsheetml/2006/main">
  <c r="Y5" i="3" l="1"/>
  <c r="Y6" i="3"/>
  <c r="Y7" i="3"/>
  <c r="Y8" i="3"/>
  <c r="Y9" i="3"/>
  <c r="Y10" i="3"/>
  <c r="Y11" i="3"/>
  <c r="Y12" i="3"/>
  <c r="Y4" i="3"/>
  <c r="X5" i="3"/>
  <c r="X6" i="3"/>
  <c r="X7" i="3"/>
  <c r="X8" i="3"/>
  <c r="X9" i="3"/>
  <c r="X10" i="3"/>
  <c r="X11" i="3"/>
  <c r="X12" i="3"/>
  <c r="X4" i="3"/>
  <c r="Z14" i="3"/>
  <c r="V14" i="3"/>
  <c r="W14" i="3" s="1"/>
  <c r="Z13" i="3"/>
  <c r="V13" i="3"/>
  <c r="W5" i="3"/>
  <c r="W6" i="3"/>
  <c r="W7" i="3"/>
  <c r="W8" i="3"/>
  <c r="W9" i="3"/>
  <c r="W10" i="3"/>
  <c r="W11" i="3"/>
  <c r="W12" i="3"/>
  <c r="W4" i="3"/>
  <c r="E14" i="3"/>
  <c r="E5" i="3"/>
  <c r="E6" i="3"/>
  <c r="E7" i="3"/>
  <c r="E8" i="3"/>
  <c r="E9" i="3"/>
  <c r="E10" i="3"/>
  <c r="E11" i="3"/>
  <c r="E12" i="3"/>
  <c r="F6" i="3" s="1"/>
  <c r="E4" i="3"/>
  <c r="R7" i="3"/>
  <c r="R5" i="3"/>
  <c r="R4" i="3"/>
  <c r="Q7" i="3"/>
  <c r="P7" i="3"/>
  <c r="P18" i="3"/>
  <c r="P1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W13" i="3" l="1"/>
  <c r="F5" i="3"/>
  <c r="F12" i="3"/>
  <c r="F7" i="3"/>
  <c r="F4" i="3"/>
  <c r="F11" i="3"/>
  <c r="F14" i="3"/>
  <c r="F10" i="3"/>
  <c r="F9" i="3"/>
  <c r="F8" i="3"/>
  <c r="P11" i="3"/>
  <c r="P14" i="3" s="1"/>
  <c r="Q11" i="3"/>
  <c r="Q14" i="3" s="1"/>
  <c r="Q10" i="3"/>
  <c r="Q13" i="3" s="1"/>
  <c r="P10" i="3"/>
  <c r="P13" i="3" s="1"/>
  <c r="P16" i="3" l="1"/>
  <c r="P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BTH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BTH:</t>
        </r>
        <r>
          <rPr>
            <sz val="9"/>
            <color indexed="81"/>
            <rFont val="Tahoma"/>
            <family val="2"/>
          </rPr>
          <t xml:space="preserve">
1 is sunday</t>
        </r>
      </text>
    </comment>
  </commentList>
</comments>
</file>

<file path=xl/sharedStrings.xml><?xml version="1.0" encoding="utf-8"?>
<sst xmlns="http://schemas.openxmlformats.org/spreadsheetml/2006/main" count="990" uniqueCount="100">
  <si>
    <t>ID</t>
  </si>
  <si>
    <t>Date</t>
  </si>
  <si>
    <t>CrimeEventID</t>
  </si>
  <si>
    <t>CrimeActivity</t>
  </si>
  <si>
    <t>StormEventID</t>
  </si>
  <si>
    <t>StormActivity</t>
  </si>
  <si>
    <t>ZoneCityID</t>
  </si>
  <si>
    <t>Zone</t>
  </si>
  <si>
    <t>City</t>
  </si>
  <si>
    <t>Violent Crime</t>
  </si>
  <si>
    <t>Coastal Flood</t>
  </si>
  <si>
    <t>COASTAL MIAMI-DADE COUNTY</t>
  </si>
  <si>
    <t>South Miami</t>
  </si>
  <si>
    <t>Murder and Non-negligent manslaughter</t>
  </si>
  <si>
    <t>Strong Wind Rain</t>
  </si>
  <si>
    <t>Biscayne Park</t>
  </si>
  <si>
    <t>Motor Vehicle - Theft</t>
  </si>
  <si>
    <t>Lightning</t>
  </si>
  <si>
    <t>Miami Beach</t>
  </si>
  <si>
    <t>Thunderstorm Wind</t>
  </si>
  <si>
    <t>METROPOLITAN MIAMI-DADE</t>
  </si>
  <si>
    <t>Sweetwater</t>
  </si>
  <si>
    <t>Tropical Storm</t>
  </si>
  <si>
    <t>Miami Springs</t>
  </si>
  <si>
    <t>Aggravated Assault</t>
  </si>
  <si>
    <t>Hail</t>
  </si>
  <si>
    <t>Miami Gardens</t>
  </si>
  <si>
    <t>Robbery</t>
  </si>
  <si>
    <t>Surfside</t>
  </si>
  <si>
    <t>Property Crime</t>
  </si>
  <si>
    <t>MIAMI-DADE CO.</t>
  </si>
  <si>
    <t>Aventura</t>
  </si>
  <si>
    <t>Miami Lakes</t>
  </si>
  <si>
    <t>Larcency- Theft</t>
  </si>
  <si>
    <t>Miami Shores</t>
  </si>
  <si>
    <t>Hialeah Gardens</t>
  </si>
  <si>
    <t>Medley</t>
  </si>
  <si>
    <t>Burglary</t>
  </si>
  <si>
    <t>INLAND MIAMI-DADE</t>
  </si>
  <si>
    <t>Bay Harbor Islands</t>
  </si>
  <si>
    <t>Storm Surge/Tide</t>
  </si>
  <si>
    <t>Homestead</t>
  </si>
  <si>
    <t>Bal Harbour</t>
  </si>
  <si>
    <t>Hialeah</t>
  </si>
  <si>
    <t>Flash Flood</t>
  </si>
  <si>
    <t>Key Biscayne</t>
  </si>
  <si>
    <t>Opa-locka</t>
  </si>
  <si>
    <t>Golden Beach</t>
  </si>
  <si>
    <t>North Miami</t>
  </si>
  <si>
    <t>Indian Creek</t>
  </si>
  <si>
    <t>North Bay Village</t>
  </si>
  <si>
    <t>Virginia Gardens</t>
  </si>
  <si>
    <t>North Miami Beach</t>
  </si>
  <si>
    <t>Doral</t>
  </si>
  <si>
    <t>West Miami</t>
  </si>
  <si>
    <t>Pinecrest</t>
  </si>
  <si>
    <t>Palmetto Bay</t>
  </si>
  <si>
    <t>El Portal</t>
  </si>
  <si>
    <t>Cutler Bay</t>
  </si>
  <si>
    <t>Florida City</t>
  </si>
  <si>
    <t>Sunny Isles Beach</t>
  </si>
  <si>
    <t>Miami</t>
  </si>
  <si>
    <t>Coral Gables</t>
  </si>
  <si>
    <t>Row Labels</t>
  </si>
  <si>
    <t>(blank)</t>
  </si>
  <si>
    <t>Grand Total</t>
  </si>
  <si>
    <t>StormActivityBool</t>
  </si>
  <si>
    <t>CrimeActivityBool</t>
  </si>
  <si>
    <t>Count of StormActivityBool</t>
  </si>
  <si>
    <t>DayofWeek</t>
  </si>
  <si>
    <t>Count of CrimeActivityBool</t>
  </si>
  <si>
    <t>Storm Present?</t>
  </si>
  <si>
    <t>Crime Present?</t>
  </si>
  <si>
    <t>Crime?</t>
  </si>
  <si>
    <t>Storm?</t>
  </si>
  <si>
    <t>Day of the Week</t>
  </si>
  <si>
    <t>Crime Bool: TRUE</t>
  </si>
  <si>
    <t>Crime Bool: FALSE</t>
  </si>
  <si>
    <t>Sunday</t>
  </si>
  <si>
    <t>Monday</t>
  </si>
  <si>
    <t>Tuesday</t>
  </si>
  <si>
    <t>Wednesday</t>
  </si>
  <si>
    <t>Thursday</t>
  </si>
  <si>
    <t>Friday</t>
  </si>
  <si>
    <t>Saturday</t>
  </si>
  <si>
    <t>Storm Bool: FALSE</t>
  </si>
  <si>
    <t>Storm Bool: TRUE</t>
  </si>
  <si>
    <t>No Crime</t>
  </si>
  <si>
    <t>Crime Type</t>
  </si>
  <si>
    <t>Expected</t>
  </si>
  <si>
    <t>(O-E)2/E</t>
  </si>
  <si>
    <t>min(c-1, r-1)</t>
  </si>
  <si>
    <t>n</t>
  </si>
  <si>
    <t>Cramer's V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</si>
  <si>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</si>
  <si>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%</t>
  </si>
  <si>
    <r>
      <t>Overall (</t>
    </r>
    <r>
      <rPr>
        <i/>
        <sz val="11"/>
        <color theme="1"/>
        <rFont val="Calibri"/>
        <family val="2"/>
        <scheme val="minor"/>
      </rPr>
      <t>No Crime</t>
    </r>
    <r>
      <rPr>
        <sz val="11"/>
        <color theme="1"/>
        <rFont val="Calibri"/>
        <family val="2"/>
        <scheme val="minor"/>
      </rPr>
      <t xml:space="preserve"> Removed)</t>
    </r>
  </si>
  <si>
    <t>No Storm</t>
  </si>
  <si>
    <t>Generic Case</t>
  </si>
  <si>
    <t>Generic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</si>
</sst>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  <xf numFmtId="165" fontId="0" fillId="0" borderId="0" xfId="42" applyNumberFormat="1" applyFont="1"/>
    <xf numFmtId="10" fontId="0" fillId="0" borderId="0" xfId="42" applyNumberFormat="1" applyFont="1"/>
    <xf numFmtId="14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Crime Bool: FALSE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074807480748074E-2"/>
                  <c:y val="-7.5550511141062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Sheet2!$I$4:$I$10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xVal>
          <c:yVal>
            <c:numRef>
              <c:f>Sheet2!$J$4:$J$10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6-40A4-8E64-A129E611692A}"/>
            </c:ext>
          </c:extLst>
        </c:ser>
        <c:ser>
          <c:idx val="1"/>
          <c:order val="1"/>
          <c:tx>
            <c:strRef>
              <c:f>Sheet2!$K$3</c:f>
              <c:strCache>
                <c:ptCount val="1"/>
                <c:pt idx="0">
                  <c:v>Crime Bool: 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62147553338009"/>
                  <c:y val="-7.2224665610492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Sheet2!$I$4:$I$10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xVal>
          <c:yVal>
            <c:numRef>
              <c:f>Sheet2!$K$4:$K$10</c:f>
              <c:numCache>
                <c:formatCode>General</c:formatCode>
                <c:ptCount val="7"/>
                <c:pt idx="0">
                  <c:v>28</c:v>
                </c:pt>
                <c:pt idx="1">
                  <c:v>27</c:v>
                </c:pt>
                <c:pt idx="2">
                  <c:v>36</c:v>
                </c:pt>
                <c:pt idx="3">
                  <c:v>27</c:v>
                </c:pt>
                <c:pt idx="4">
                  <c:v>32</c:v>
                </c:pt>
                <c:pt idx="5">
                  <c:v>29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6-40A4-8E64-A129E611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41312"/>
        <c:axId val="579741672"/>
      </c:scatterChart>
      <c:valAx>
        <c:axId val="579741312"/>
        <c:scaling>
          <c:orientation val="minMax"/>
          <c:max val="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the Week:</a:t>
                </a:r>
                <a:br>
                  <a:rPr lang="en-US"/>
                </a:br>
                <a:r>
                  <a:rPr lang="en-US"/>
                  <a:t>1 is Sunday and 7 is Saturday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1672"/>
        <c:crosses val="autoZero"/>
        <c:crossBetween val="midCat"/>
      </c:valAx>
      <c:valAx>
        <c:axId val="579741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All</a:t>
                </a:r>
                <a:r>
                  <a:rPr lang="en-US" baseline="0"/>
                  <a:t> Crime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Storm Bool: FALSE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16097987751531"/>
                  <c:y val="-6.2666229221347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Sheet2!$B$4:$B$12</c:f>
              <c:strCache>
                <c:ptCount val="9"/>
                <c:pt idx="0">
                  <c:v>Aggravated Assault</c:v>
                </c:pt>
                <c:pt idx="1">
                  <c:v>Burglary</c:v>
                </c:pt>
                <c:pt idx="2">
                  <c:v>Larcency- Theft</c:v>
                </c:pt>
                <c:pt idx="3">
                  <c:v>Motor Vehicle - Theft</c:v>
                </c:pt>
                <c:pt idx="4">
                  <c:v>Murder and Non-negligent manslaughter</c:v>
                </c:pt>
                <c:pt idx="5">
                  <c:v>Property Crime</c:v>
                </c:pt>
                <c:pt idx="6">
                  <c:v>Robbery</c:v>
                </c:pt>
                <c:pt idx="7">
                  <c:v>Violent Crime</c:v>
                </c:pt>
                <c:pt idx="8">
                  <c:v>No Crime</c:v>
                </c:pt>
              </c:strCache>
            </c:strRef>
          </c:xVal>
          <c:yVal>
            <c:numRef>
              <c:f>Sheet2!$C$4:$C$12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C-423A-936A-0DDA24256C24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Storm Bool: 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716535433070871E-2"/>
                  <c:y val="-7.3081073199183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Sheet2!$B$4:$B$12</c:f>
              <c:strCache>
                <c:ptCount val="9"/>
                <c:pt idx="0">
                  <c:v>Aggravated Assault</c:v>
                </c:pt>
                <c:pt idx="1">
                  <c:v>Burglary</c:v>
                </c:pt>
                <c:pt idx="2">
                  <c:v>Larcency- Theft</c:v>
                </c:pt>
                <c:pt idx="3">
                  <c:v>Motor Vehicle - Theft</c:v>
                </c:pt>
                <c:pt idx="4">
                  <c:v>Murder and Non-negligent manslaughter</c:v>
                </c:pt>
                <c:pt idx="5">
                  <c:v>Property Crime</c:v>
                </c:pt>
                <c:pt idx="6">
                  <c:v>Robbery</c:v>
                </c:pt>
                <c:pt idx="7">
                  <c:v>Violent Crime</c:v>
                </c:pt>
                <c:pt idx="8">
                  <c:v>No Crime</c:v>
                </c:pt>
              </c:strCache>
            </c:strRef>
          </c:xVal>
          <c:yVal>
            <c:numRef>
              <c:f>Sheet2!$D$4:$D$12</c:f>
              <c:numCache>
                <c:formatCode>General</c:formatCode>
                <c:ptCount val="9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16</c:v>
                </c:pt>
                <c:pt idx="7">
                  <c:v>26</c:v>
                </c:pt>
                <c:pt idx="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C-423A-936A-0DDA2425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07824"/>
        <c:axId val="574208544"/>
      </c:scatterChart>
      <c:valAx>
        <c:axId val="574207824"/>
        <c:scaling>
          <c:orientation val="minMax"/>
          <c:max val="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Type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08544"/>
        <c:crosses val="autoZero"/>
        <c:crossBetween val="midCat"/>
      </c:valAx>
      <c:valAx>
        <c:axId val="57420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All Crime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0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v>No Storm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Sheet2!$B$4:$B$12</c:f>
              <c:strCache>
                <c:ptCount val="9"/>
                <c:pt idx="0">
                  <c:v>Aggravated Assault</c:v>
                </c:pt>
                <c:pt idx="1">
                  <c:v>Burglary</c:v>
                </c:pt>
                <c:pt idx="2">
                  <c:v>Larcency- Theft</c:v>
                </c:pt>
                <c:pt idx="3">
                  <c:v>Motor Vehicle - Theft</c:v>
                </c:pt>
                <c:pt idx="4">
                  <c:v>Murder and Non-negligent manslaughter</c:v>
                </c:pt>
                <c:pt idx="5">
                  <c:v>Property Crime</c:v>
                </c:pt>
                <c:pt idx="6">
                  <c:v>Robbery</c:v>
                </c:pt>
                <c:pt idx="7">
                  <c:v>Violent Crime</c:v>
                </c:pt>
                <c:pt idx="8">
                  <c:v>No Crime</c:v>
                </c:pt>
              </c:strCache>
            </c:strRef>
          </c:cat>
          <c:val>
            <c:numRef>
              <c:f>Sheet2!$C$4:$C$12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2-448F-A99E-AF2AB104EB17}"/>
            </c:ext>
          </c:extLst>
        </c:ser>
        <c:ser>
          <c:idx val="1"/>
          <c:order val="1"/>
          <c:tx>
            <c:v>Storm Present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Sheet2!$B$4:$B$12</c:f>
              <c:strCache>
                <c:ptCount val="9"/>
                <c:pt idx="0">
                  <c:v>Aggravated Assault</c:v>
                </c:pt>
                <c:pt idx="1">
                  <c:v>Burglary</c:v>
                </c:pt>
                <c:pt idx="2">
                  <c:v>Larcency- Theft</c:v>
                </c:pt>
                <c:pt idx="3">
                  <c:v>Motor Vehicle - Theft</c:v>
                </c:pt>
                <c:pt idx="4">
                  <c:v>Murder and Non-negligent manslaughter</c:v>
                </c:pt>
                <c:pt idx="5">
                  <c:v>Property Crime</c:v>
                </c:pt>
                <c:pt idx="6">
                  <c:v>Robbery</c:v>
                </c:pt>
                <c:pt idx="7">
                  <c:v>Violent Crime</c:v>
                </c:pt>
                <c:pt idx="8">
                  <c:v>No Crime</c:v>
                </c:pt>
              </c:strCache>
            </c:strRef>
          </c:cat>
          <c:val>
            <c:numRef>
              <c:f>Sheet2!$D$4:$D$12</c:f>
              <c:numCache>
                <c:formatCode>General</c:formatCode>
                <c:ptCount val="9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16</c:v>
                </c:pt>
                <c:pt idx="7">
                  <c:v>26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2-448F-A99E-AF2AB104E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53840"/>
        <c:axId val="583950960"/>
      </c:areaChart>
      <c:catAx>
        <c:axId val="58395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50960"/>
        <c:crosses val="autoZero"/>
        <c:auto val="1"/>
        <c:lblAlgn val="ctr"/>
        <c:lblOffset val="100"/>
        <c:noMultiLvlLbl val="0"/>
      </c:catAx>
      <c:valAx>
        <c:axId val="5839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5384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(Sheet2!$B$4:$B$12,Sheet2!$B$14)</c:f>
              <c:strCache>
                <c:ptCount val="10"/>
                <c:pt idx="0">
                  <c:v>Aggravated Assault</c:v>
                </c:pt>
                <c:pt idx="1">
                  <c:v>Burglary</c:v>
                </c:pt>
                <c:pt idx="2">
                  <c:v>Larcency- Theft</c:v>
                </c:pt>
                <c:pt idx="3">
                  <c:v>Motor Vehicle - Theft</c:v>
                </c:pt>
                <c:pt idx="4">
                  <c:v>Murder and Non-negligent manslaughter</c:v>
                </c:pt>
                <c:pt idx="5">
                  <c:v>Property Crime</c:v>
                </c:pt>
                <c:pt idx="6">
                  <c:v>Robbery</c:v>
                </c:pt>
                <c:pt idx="7">
                  <c:v>Violent Crime</c:v>
                </c:pt>
                <c:pt idx="8">
                  <c:v>No Crime</c:v>
                </c:pt>
                <c:pt idx="9">
                  <c:v>Overall (No Crime Removed)</c:v>
                </c:pt>
              </c:strCache>
            </c:strRef>
          </c:cat>
          <c:val>
            <c:numRef>
              <c:f>(Sheet2!$E$4:$E$12,Sheet2!$E$14)</c:f>
              <c:numCache>
                <c:formatCode>0.0%</c:formatCode>
                <c:ptCount val="10"/>
                <c:pt idx="0">
                  <c:v>0.80952380952380953</c:v>
                </c:pt>
                <c:pt idx="1">
                  <c:v>0.92592592592592593</c:v>
                </c:pt>
                <c:pt idx="2">
                  <c:v>0.75</c:v>
                </c:pt>
                <c:pt idx="3">
                  <c:v>0.6428571428571429</c:v>
                </c:pt>
                <c:pt idx="4">
                  <c:v>0.88</c:v>
                </c:pt>
                <c:pt idx="5">
                  <c:v>0.81481481481481477</c:v>
                </c:pt>
                <c:pt idx="6">
                  <c:v>0.69565217391304346</c:v>
                </c:pt>
                <c:pt idx="7">
                  <c:v>0.9285714285714286</c:v>
                </c:pt>
                <c:pt idx="8">
                  <c:v>0.7441860465116279</c:v>
                </c:pt>
                <c:pt idx="9">
                  <c:v>0.80676328502415462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D-4489-B533-64EB28E4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48760"/>
        <c:axId val="455452360"/>
      </c:barChart>
      <c:lineChart>
        <c:grouping val="standard"/>
        <c:varyColors val="0"/>
        <c:ser>
          <c:idx val="1"/>
          <c:order val="1"/>
          <c:tx>
            <c:v>No Crime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(Sheet2!$F$4:$F$12,Sheet2!$F$14)</c:f>
              <c:numCache>
                <c:formatCode>0.0%</c:formatCode>
                <c:ptCount val="10"/>
                <c:pt idx="0">
                  <c:v>0.7441860465116279</c:v>
                </c:pt>
                <c:pt idx="1">
                  <c:v>0.7441860465116279</c:v>
                </c:pt>
                <c:pt idx="2">
                  <c:v>0.7441860465116279</c:v>
                </c:pt>
                <c:pt idx="3">
                  <c:v>0.7441860465116279</c:v>
                </c:pt>
                <c:pt idx="4">
                  <c:v>0.7441860465116279</c:v>
                </c:pt>
                <c:pt idx="5">
                  <c:v>0.7441860465116279</c:v>
                </c:pt>
                <c:pt idx="6">
                  <c:v>0.7441860465116279</c:v>
                </c:pt>
                <c:pt idx="7">
                  <c:v>0.7441860465116279</c:v>
                </c:pt>
                <c:pt idx="8">
                  <c:v>0.7441860465116279</c:v>
                </c:pt>
                <c:pt idx="9">
                  <c:v>0.7441860465116279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9D-4489-B533-64EB28E4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48760"/>
        <c:axId val="455452360"/>
      </c:lineChart>
      <c:catAx>
        <c:axId val="45544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2360"/>
        <c:crosses val="autoZero"/>
        <c:auto val="1"/>
        <c:lblAlgn val="ctr"/>
        <c:lblOffset val="100"/>
        <c:noMultiLvlLbl val="0"/>
      </c:catAx>
      <c:valAx>
        <c:axId val="4554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487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Storm Activity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Sheet2!$T$4:$T$12</c:f>
              <c:strCache>
                <c:ptCount val="9"/>
                <c:pt idx="0">
                  <c:v>Coastal Flood</c:v>
                </c:pt>
                <c:pt idx="1">
                  <c:v>Flash Flood</c:v>
                </c:pt>
                <c:pt idx="2">
                  <c:v>Hail</c:v>
                </c:pt>
                <c:pt idx="3">
                  <c:v>Lightning</c:v>
                </c:pt>
                <c:pt idx="4">
                  <c:v>Storm Surge/Tide</c:v>
                </c:pt>
                <c:pt idx="5">
                  <c:v>Strong Wind Rain</c:v>
                </c:pt>
                <c:pt idx="6">
                  <c:v>Thunderstorm Wind</c:v>
                </c:pt>
                <c:pt idx="7">
                  <c:v>Tropical Storm</c:v>
                </c:pt>
                <c:pt idx="8">
                  <c:v>No Storm</c:v>
                </c:pt>
              </c:strCache>
            </c:strRef>
          </c:cat>
          <c:val>
            <c:numRef>
              <c:f>Sheet2!$W$4:$W$12</c:f>
              <c:numCache>
                <c:formatCode>0.00%</c:formatCode>
                <c:ptCount val="9"/>
                <c:pt idx="0">
                  <c:v>0.72727272727272729</c:v>
                </c:pt>
                <c:pt idx="1">
                  <c:v>0.94117647058823528</c:v>
                </c:pt>
                <c:pt idx="2">
                  <c:v>0.96666666666666667</c:v>
                </c:pt>
                <c:pt idx="3">
                  <c:v>0.9</c:v>
                </c:pt>
                <c:pt idx="4">
                  <c:v>0.66666666666666663</c:v>
                </c:pt>
                <c:pt idx="5">
                  <c:v>0.8529411764705882</c:v>
                </c:pt>
                <c:pt idx="6">
                  <c:v>0.84</c:v>
                </c:pt>
                <c:pt idx="7">
                  <c:v>0.83333333333333337</c:v>
                </c:pt>
                <c:pt idx="8">
                  <c:v>0.78431372549019607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9-4C4C-972A-0C99B5A8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22200"/>
        <c:axId val="603123280"/>
      </c:barChart>
      <c:lineChart>
        <c:grouping val="standard"/>
        <c:varyColors val="0"/>
        <c:ser>
          <c:idx val="1"/>
          <c:order val="1"/>
          <c:tx>
            <c:v>Generic Case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Sheet2!$X$4:$X$12</c:f>
              <c:numCache>
                <c:formatCode>0.00%</c:formatCode>
                <c:ptCount val="9"/>
                <c:pt idx="0">
                  <c:v>0.82799999999999996</c:v>
                </c:pt>
                <c:pt idx="1">
                  <c:v>0.82799999999999996</c:v>
                </c:pt>
                <c:pt idx="2">
                  <c:v>0.82799999999999996</c:v>
                </c:pt>
                <c:pt idx="3">
                  <c:v>0.82799999999999996</c:v>
                </c:pt>
                <c:pt idx="4">
                  <c:v>0.82799999999999996</c:v>
                </c:pt>
                <c:pt idx="5">
                  <c:v>0.82799999999999996</c:v>
                </c:pt>
                <c:pt idx="6">
                  <c:v>0.82799999999999996</c:v>
                </c:pt>
                <c:pt idx="7">
                  <c:v>0.82799999999999996</c:v>
                </c:pt>
                <c:pt idx="8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9-4C4C-972A-0C99B5A8B6E5}"/>
            </c:ext>
          </c:extLst>
        </c:ser>
        <c:ser>
          <c:idx val="2"/>
          <c:order val="2"/>
          <c:tx>
            <c:v>Generic Storm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Sheet2!$Y$4:$Y$12</c:f>
              <c:numCache>
                <c:formatCode>0.00%</c:formatCode>
                <c:ptCount val="9"/>
                <c:pt idx="0">
                  <c:v>0.83919597989949746</c:v>
                </c:pt>
                <c:pt idx="1">
                  <c:v>0.83919597989949746</c:v>
                </c:pt>
                <c:pt idx="2">
                  <c:v>0.83919597989949746</c:v>
                </c:pt>
                <c:pt idx="3">
                  <c:v>0.83919597989949746</c:v>
                </c:pt>
                <c:pt idx="4">
                  <c:v>0.83919597989949746</c:v>
                </c:pt>
                <c:pt idx="5">
                  <c:v>0.83919597989949746</c:v>
                </c:pt>
                <c:pt idx="6">
                  <c:v>0.83919597989949746</c:v>
                </c:pt>
                <c:pt idx="7">
                  <c:v>0.83919597989949746</c:v>
                </c:pt>
                <c:pt idx="8">
                  <c:v>0.83919597989949746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9-4C4C-972A-0C99B5A8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22200"/>
        <c:axId val="603123280"/>
      </c:lineChart>
      <c:catAx>
        <c:axId val="60312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3280"/>
        <c:crosses val="autoZero"/>
        <c:auto val="1"/>
        <c:lblAlgn val="ctr"/>
        <c:lblOffset val="100"/>
        <c:noMultiLvlLbl val="0"/>
      </c:catAx>
      <c:valAx>
        <c:axId val="60312328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2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18</xdr:row>
      <xdr:rowOff>66674</xdr:rowOff>
    </xdr:from>
    <xdr:to>
      <xdr:col>12</xdr:col>
      <xdr:colOff>457200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665B2-B593-3B11-186F-6D23790C2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314324</xdr:colOff>
      <xdr:row>18</xdr:row>
      <xdr:rowOff>19050</xdr:rowOff>
    </xdr:from>
    <xdr:to>
      <xdr:col>6</xdr:col>
      <xdr:colOff>171449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121FE-0DCE-FF2A-C117-748D39561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21</xdr:row>
      <xdr:rowOff>185737</xdr:rowOff>
    </xdr:from>
    <xdr:to>
      <xdr:col>17</xdr:col>
      <xdr:colOff>409575</xdr:colOff>
      <xdr:row>36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D6DF4-C7CF-DE44-EB95-09797ECFC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37</xdr:row>
      <xdr:rowOff>90487</xdr:rowOff>
    </xdr:from>
    <xdr:to>
      <xdr:col>18</xdr:col>
      <xdr:colOff>38100</xdr:colOff>
      <xdr:row>51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FD3EC-F9CE-D251-7732-32CDD5D85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561975</xdr:colOff>
      <xdr:row>18</xdr:row>
      <xdr:rowOff>52387</xdr:rowOff>
    </xdr:from>
    <xdr:to>
      <xdr:col>23</xdr:col>
      <xdr:colOff>561975</xdr:colOff>
      <xdr:row>32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BDB8B5-6CEE-3E16-A9F2-F22D5FA54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TH" refreshedDate="45007.919588078701" createdVersion="8" refreshedVersion="8" minRefreshableVersion="3" recordCount="251" xr:uid="{00000000-000A-0000-FFFF-FFFF13000000}">
  <cacheSource type="worksheet">
    <worksheetSource ref="A1:L1048576" sheet="StormCrimes"/>
  </cacheSource>
  <cacheFields count="12">
    <cacheField name="ID" numFmtId="0">
      <sharedItems containsString="0" containsBlank="1" containsNumber="1" containsInteger="1" minValue="2030290" maxValue="2030593"/>
    </cacheField>
    <cacheField name="Date" numFmtId="0">
      <sharedItems containsNonDate="0" containsDate="1" containsString="0" containsBlank="1" minDate="2019-10-01T00:00:00" maxDate="2019-11-01T00:00:00" count="32"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m/>
      </sharedItems>
    </cacheField>
    <cacheField name="DayofWeek" numFmtId="1">
      <sharedItems containsString="0" containsBlank="1" containsNumber="1" containsInteger="1" minValue="1" maxValue="7" count="8">
        <n v="3"/>
        <n v="4"/>
        <n v="5"/>
        <n v="6"/>
        <n v="7"/>
        <n v="1"/>
        <n v="2"/>
        <m/>
      </sharedItems>
    </cacheField>
    <cacheField name="CrimeEventID" numFmtId="0">
      <sharedItems containsString="0" containsBlank="1" containsNumber="1" containsInteger="1" minValue="0" maxValue="1910020000000"/>
    </cacheField>
    <cacheField name="CrimeActivity" numFmtId="0">
      <sharedItems containsBlank="1" count="9">
        <s v="Violent Crime"/>
        <s v="Murder and Non-negligent manslaughter"/>
        <s v="Motor Vehicle - Theft"/>
        <s v="Aggravated Assault"/>
        <s v="Robbery"/>
        <s v="Property Crime"/>
        <m/>
        <s v="Larcency- Theft"/>
        <s v="Burglary"/>
      </sharedItems>
    </cacheField>
    <cacheField name="CrimeActivityBool" numFmtId="0">
      <sharedItems containsBlank="1" count="3">
        <b v="1"/>
        <b v="0"/>
        <m/>
      </sharedItems>
    </cacheField>
    <cacheField name="StormEventID" numFmtId="0">
      <sharedItems containsString="0" containsBlank="1" containsNumber="1" containsInteger="1" minValue="0" maxValue="774707" count="201">
        <n v="774650"/>
        <n v="774572"/>
        <n v="774465"/>
        <n v="774640"/>
        <n v="774627"/>
        <n v="774631"/>
        <n v="774595"/>
        <n v="774470"/>
        <n v="774671"/>
        <n v="774704"/>
        <n v="774667"/>
        <n v="774489"/>
        <n v="774513"/>
        <n v="0"/>
        <n v="774403"/>
        <n v="774677"/>
        <n v="774660"/>
        <n v="774695"/>
        <n v="774579"/>
        <n v="774568"/>
        <n v="774668"/>
        <n v="774551"/>
        <n v="774531"/>
        <n v="774559"/>
        <n v="774509"/>
        <n v="774645"/>
        <n v="774406"/>
        <n v="774670"/>
        <n v="774469"/>
        <n v="774487"/>
        <n v="774502"/>
        <n v="774617"/>
        <n v="774457"/>
        <n v="774563"/>
        <n v="774674"/>
        <n v="774611"/>
        <n v="774689"/>
        <n v="774548"/>
        <n v="774706"/>
        <n v="774445"/>
        <n v="774514"/>
        <n v="774664"/>
        <n v="774694"/>
        <n v="774636"/>
        <n v="774473"/>
        <n v="774507"/>
        <n v="774616"/>
        <n v="774606"/>
        <n v="774443"/>
        <n v="774654"/>
        <n v="774420"/>
        <n v="774544"/>
        <n v="774604"/>
        <n v="774524"/>
        <n v="774415"/>
        <n v="774683"/>
        <n v="774613"/>
        <n v="774476"/>
        <n v="774591"/>
        <n v="774456"/>
        <n v="774661"/>
        <n v="774519"/>
        <n v="774593"/>
        <n v="774573"/>
        <n v="774642"/>
        <n v="774545"/>
        <n v="774432"/>
        <n v="774437"/>
        <n v="774659"/>
        <n v="774684"/>
        <n v="774540"/>
        <n v="774552"/>
        <n v="774538"/>
        <n v="774576"/>
        <n v="774575"/>
        <n v="774698"/>
        <n v="774409"/>
        <n v="774522"/>
        <n v="774615"/>
        <n v="774609"/>
        <n v="774533"/>
        <n v="774479"/>
        <n v="774608"/>
        <n v="774583"/>
        <n v="774501"/>
        <n v="774557"/>
        <n v="774446"/>
        <n v="774492"/>
        <n v="774448"/>
        <n v="774536"/>
        <n v="774549"/>
        <n v="774422"/>
        <n v="774419"/>
        <n v="774655"/>
        <n v="774408"/>
        <n v="774653"/>
        <n v="774434"/>
        <n v="774414"/>
        <n v="774435"/>
        <n v="774424"/>
        <n v="774554"/>
        <n v="774454"/>
        <n v="774635"/>
        <n v="774505"/>
        <n v="774475"/>
        <n v="774647"/>
        <n v="774416"/>
        <n v="774610"/>
        <n v="774662"/>
        <n v="774461"/>
        <n v="774504"/>
        <n v="774562"/>
        <n v="774506"/>
        <n v="774484"/>
        <n v="774539"/>
        <n v="774426"/>
        <n v="774648"/>
        <n v="774486"/>
        <n v="774596"/>
        <n v="774493"/>
        <n v="774700"/>
        <n v="774622"/>
        <n v="774679"/>
        <n v="774466"/>
        <n v="774496"/>
        <n v="774574"/>
        <n v="774629"/>
        <n v="774665"/>
        <n v="774656"/>
        <n v="774516"/>
        <n v="774624"/>
        <n v="774520"/>
        <n v="774686"/>
        <n v="774503"/>
        <n v="774511"/>
        <n v="774630"/>
        <n v="774417"/>
        <n v="774449"/>
        <n v="774620"/>
        <n v="774637"/>
        <n v="774618"/>
        <n v="774693"/>
        <n v="774517"/>
        <n v="774447"/>
        <n v="774412"/>
        <n v="774592"/>
        <n v="774690"/>
        <n v="774673"/>
        <n v="774691"/>
        <n v="774699"/>
        <n v="774681"/>
        <n v="774442"/>
        <n v="774697"/>
        <n v="774500"/>
        <n v="774438"/>
        <n v="774565"/>
        <n v="774632"/>
        <n v="774402"/>
        <n v="774566"/>
        <n v="774474"/>
        <n v="774404"/>
        <n v="774463"/>
        <n v="774707"/>
        <n v="774598"/>
        <n v="774459"/>
        <n v="774646"/>
        <n v="774537"/>
        <n v="774569"/>
        <n v="774413"/>
        <n v="774600"/>
        <n v="774498"/>
        <n v="774411"/>
        <n v="774564"/>
        <n v="774644"/>
        <n v="774580"/>
        <n v="774643"/>
        <n v="774669"/>
        <n v="774521"/>
        <n v="774651"/>
        <n v="774458"/>
        <n v="774625"/>
        <n v="774541"/>
        <n v="774441"/>
        <n v="774425"/>
        <n v="774626"/>
        <n v="774614"/>
        <n v="774508"/>
        <n v="774467"/>
        <n v="774515"/>
        <n v="774567"/>
        <n v="774410"/>
        <n v="774468"/>
        <n v="774534"/>
        <n v="774692"/>
        <n v="774532"/>
        <n v="774472"/>
        <n v="774491"/>
        <n v="774558"/>
        <n v="774494"/>
        <n v="774638"/>
        <m/>
      </sharedItems>
    </cacheField>
    <cacheField name="StormActivity" numFmtId="0">
      <sharedItems containsBlank="1" count="9">
        <s v="Coastal Flood"/>
        <s v="Strong Wind Rain"/>
        <s v="Lightning"/>
        <s v="Thunderstorm Wind"/>
        <s v="Tropical Storm"/>
        <s v="Hail"/>
        <m/>
        <s v="Storm Surge/Tide"/>
        <s v="Flash Flood"/>
      </sharedItems>
    </cacheField>
    <cacheField name="StormActivityBool" numFmtId="0">
      <sharedItems containsBlank="1" count="3">
        <b v="1"/>
        <b v="0"/>
        <m/>
      </sharedItems>
    </cacheField>
    <cacheField name="ZoneCityID" numFmtId="0">
      <sharedItems containsString="0" containsBlank="1" containsNumber="1" containsInteger="1" minValue="1" maxValue="34" count="35">
        <n v="29"/>
        <n v="4"/>
        <n v="18"/>
        <n v="32"/>
        <n v="22"/>
        <n v="19"/>
        <n v="31"/>
        <n v="1"/>
        <n v="20"/>
        <n v="21"/>
        <n v="12"/>
        <n v="16"/>
        <n v="3"/>
        <n v="13"/>
        <n v="2"/>
        <n v="11"/>
        <n v="15"/>
        <n v="26"/>
        <n v="10"/>
        <n v="24"/>
        <n v="14"/>
        <n v="23"/>
        <n v="33"/>
        <n v="25"/>
        <n v="7"/>
        <n v="34"/>
        <n v="28"/>
        <n v="27"/>
        <n v="8"/>
        <n v="6"/>
        <n v="9"/>
        <n v="30"/>
        <n v="17"/>
        <n v="5"/>
        <m/>
      </sharedItems>
    </cacheField>
    <cacheField name="Zone" numFmtId="0">
      <sharedItems containsBlank="1"/>
    </cacheField>
    <cacheField name="City" numFmtId="0">
      <sharedItems containsBlank="1" count="35">
        <s v="South Miami"/>
        <s v="Biscayne Park"/>
        <s v="Miami Beach"/>
        <s v="Sweetwater"/>
        <s v="Miami Springs"/>
        <s v="Miami Gardens"/>
        <s v="Surfside"/>
        <s v="Aventura"/>
        <s v="Miami Lakes"/>
        <s v="Miami Shores"/>
        <s v="Hialeah Gardens"/>
        <s v="Medley"/>
        <s v="Bay Harbor Islands"/>
        <s v="Homestead"/>
        <s v="Bal Harbour"/>
        <s v="Hialeah"/>
        <s v="Key Biscayne"/>
        <s v="Opa-locka"/>
        <s v="Golden Beach"/>
        <s v="North Miami"/>
        <s v="Indian Creek"/>
        <s v="North Bay Village"/>
        <s v="Virginia Gardens"/>
        <s v="North Miami Beach"/>
        <s v="Doral"/>
        <s v="West Miami"/>
        <s v="Pinecrest"/>
        <s v="Palmetto Bay"/>
        <s v="El Portal"/>
        <s v="Cutler Bay"/>
        <s v="Florida City"/>
        <s v="Sunny Isles Beach"/>
        <s v="Miami"/>
        <s v="Coral Gabl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n v="2030511"/>
    <x v="0"/>
    <x v="0"/>
    <n v="1910020000000"/>
    <x v="0"/>
    <x v="0"/>
    <x v="0"/>
    <x v="0"/>
    <x v="0"/>
    <x v="0"/>
    <s v="COASTAL MIAMI-DADE COUNTY"/>
    <x v="0"/>
  </r>
  <r>
    <n v="2030427"/>
    <x v="0"/>
    <x v="0"/>
    <n v="1910020000000"/>
    <x v="1"/>
    <x v="0"/>
    <x v="1"/>
    <x v="1"/>
    <x v="0"/>
    <x v="1"/>
    <s v="COASTAL MIAMI-DADE COUNTY"/>
    <x v="1"/>
  </r>
  <r>
    <n v="2030423"/>
    <x v="0"/>
    <x v="0"/>
    <n v="1910020000000"/>
    <x v="2"/>
    <x v="0"/>
    <x v="2"/>
    <x v="2"/>
    <x v="0"/>
    <x v="2"/>
    <s v="COASTAL MIAMI-DADE COUNTY"/>
    <x v="2"/>
  </r>
  <r>
    <n v="2030451"/>
    <x v="0"/>
    <x v="0"/>
    <n v="1910020000000"/>
    <x v="1"/>
    <x v="0"/>
    <x v="3"/>
    <x v="3"/>
    <x v="0"/>
    <x v="3"/>
    <s v="METROPOLITAN MIAMI-DADE"/>
    <x v="3"/>
  </r>
  <r>
    <n v="2030340"/>
    <x v="0"/>
    <x v="0"/>
    <n v="1910020000000"/>
    <x v="0"/>
    <x v="0"/>
    <x v="4"/>
    <x v="4"/>
    <x v="0"/>
    <x v="4"/>
    <s v="COASTAL MIAMI-DADE COUNTY"/>
    <x v="4"/>
  </r>
  <r>
    <n v="2030543"/>
    <x v="0"/>
    <x v="0"/>
    <n v="1910020000000"/>
    <x v="3"/>
    <x v="0"/>
    <x v="5"/>
    <x v="5"/>
    <x v="0"/>
    <x v="5"/>
    <s v="COASTAL MIAMI-DADE COUNTY"/>
    <x v="5"/>
  </r>
  <r>
    <n v="2030320"/>
    <x v="0"/>
    <x v="0"/>
    <n v="1910020000000"/>
    <x v="4"/>
    <x v="0"/>
    <x v="6"/>
    <x v="2"/>
    <x v="0"/>
    <x v="6"/>
    <s v="COASTAL MIAMI-DADE COUNTY"/>
    <x v="6"/>
  </r>
  <r>
    <n v="2030545"/>
    <x v="0"/>
    <x v="0"/>
    <n v="1910020000000"/>
    <x v="5"/>
    <x v="0"/>
    <x v="7"/>
    <x v="2"/>
    <x v="0"/>
    <x v="7"/>
    <s v="MIAMI-DADE CO."/>
    <x v="7"/>
  </r>
  <r>
    <n v="2030441"/>
    <x v="0"/>
    <x v="0"/>
    <n v="0"/>
    <x v="6"/>
    <x v="1"/>
    <x v="8"/>
    <x v="1"/>
    <x v="0"/>
    <x v="8"/>
    <s v="COASTAL MIAMI-DADE COUNTY"/>
    <x v="8"/>
  </r>
  <r>
    <n v="2030579"/>
    <x v="0"/>
    <x v="0"/>
    <n v="1910020000000"/>
    <x v="7"/>
    <x v="0"/>
    <x v="9"/>
    <x v="3"/>
    <x v="0"/>
    <x v="9"/>
    <s v="COASTAL MIAMI-DADE COUNTY"/>
    <x v="9"/>
  </r>
  <r>
    <n v="2030583"/>
    <x v="1"/>
    <x v="1"/>
    <n v="1910020000000"/>
    <x v="7"/>
    <x v="0"/>
    <x v="10"/>
    <x v="2"/>
    <x v="0"/>
    <x v="10"/>
    <s v="MIAMI-DADE CO."/>
    <x v="10"/>
  </r>
  <r>
    <n v="2030470"/>
    <x v="2"/>
    <x v="2"/>
    <n v="0"/>
    <x v="6"/>
    <x v="1"/>
    <x v="11"/>
    <x v="0"/>
    <x v="0"/>
    <x v="11"/>
    <s v="MIAMI-DADE CO."/>
    <x v="11"/>
  </r>
  <r>
    <n v="2030349"/>
    <x v="2"/>
    <x v="2"/>
    <n v="1910020000000"/>
    <x v="8"/>
    <x v="0"/>
    <x v="12"/>
    <x v="4"/>
    <x v="0"/>
    <x v="6"/>
    <s v="COASTAL MIAMI-DADE COUNTY"/>
    <x v="6"/>
  </r>
  <r>
    <n v="2030407"/>
    <x v="2"/>
    <x v="2"/>
    <n v="1910020000000"/>
    <x v="7"/>
    <x v="0"/>
    <x v="13"/>
    <x v="6"/>
    <x v="1"/>
    <x v="12"/>
    <s v="INLAND MIAMI-DADE"/>
    <x v="12"/>
  </r>
  <r>
    <n v="2030409"/>
    <x v="2"/>
    <x v="2"/>
    <n v="1910020000000"/>
    <x v="2"/>
    <x v="0"/>
    <x v="14"/>
    <x v="7"/>
    <x v="0"/>
    <x v="13"/>
    <s v="METROPOLITAN MIAMI-DADE"/>
    <x v="13"/>
  </r>
  <r>
    <n v="2030493"/>
    <x v="2"/>
    <x v="2"/>
    <n v="1910020000000"/>
    <x v="7"/>
    <x v="0"/>
    <x v="15"/>
    <x v="5"/>
    <x v="0"/>
    <x v="9"/>
    <s v="COASTAL MIAMI-DADE COUNTY"/>
    <x v="9"/>
  </r>
  <r>
    <n v="2030420"/>
    <x v="2"/>
    <x v="2"/>
    <n v="1910020000000"/>
    <x v="7"/>
    <x v="0"/>
    <x v="16"/>
    <x v="3"/>
    <x v="0"/>
    <x v="14"/>
    <s v="INLAND MIAMI-DADE"/>
    <x v="14"/>
  </r>
  <r>
    <n v="2030355"/>
    <x v="2"/>
    <x v="2"/>
    <n v="1910020000000"/>
    <x v="4"/>
    <x v="0"/>
    <x v="17"/>
    <x v="3"/>
    <x v="0"/>
    <x v="2"/>
    <s v="COASTAL MIAMI-DADE COUNTY"/>
    <x v="2"/>
  </r>
  <r>
    <n v="2030523"/>
    <x v="2"/>
    <x v="2"/>
    <n v="0"/>
    <x v="6"/>
    <x v="1"/>
    <x v="18"/>
    <x v="7"/>
    <x v="0"/>
    <x v="15"/>
    <s v="METROPOLITAN MIAMI-DADE"/>
    <x v="15"/>
  </r>
  <r>
    <n v="2030573"/>
    <x v="3"/>
    <x v="3"/>
    <n v="1910020000000"/>
    <x v="8"/>
    <x v="0"/>
    <x v="19"/>
    <x v="7"/>
    <x v="0"/>
    <x v="9"/>
    <s v="COASTAL MIAMI-DADE COUNTY"/>
    <x v="9"/>
  </r>
  <r>
    <n v="2030556"/>
    <x v="3"/>
    <x v="3"/>
    <n v="1910020000000"/>
    <x v="0"/>
    <x v="0"/>
    <x v="20"/>
    <x v="8"/>
    <x v="0"/>
    <x v="14"/>
    <s v="INLAND MIAMI-DADE"/>
    <x v="14"/>
  </r>
  <r>
    <n v="2030353"/>
    <x v="3"/>
    <x v="3"/>
    <n v="1910020000000"/>
    <x v="8"/>
    <x v="0"/>
    <x v="21"/>
    <x v="3"/>
    <x v="0"/>
    <x v="15"/>
    <s v="METROPOLITAN MIAMI-DADE"/>
    <x v="15"/>
  </r>
  <r>
    <n v="2030406"/>
    <x v="3"/>
    <x v="3"/>
    <n v="0"/>
    <x v="6"/>
    <x v="1"/>
    <x v="22"/>
    <x v="7"/>
    <x v="0"/>
    <x v="6"/>
    <s v="COASTAL MIAMI-DADE COUNTY"/>
    <x v="6"/>
  </r>
  <r>
    <n v="2030350"/>
    <x v="3"/>
    <x v="3"/>
    <n v="1910020000000"/>
    <x v="3"/>
    <x v="0"/>
    <x v="23"/>
    <x v="8"/>
    <x v="0"/>
    <x v="12"/>
    <s v="INLAND MIAMI-DADE"/>
    <x v="12"/>
  </r>
  <r>
    <n v="2030547"/>
    <x v="3"/>
    <x v="3"/>
    <n v="1910020000000"/>
    <x v="0"/>
    <x v="0"/>
    <x v="24"/>
    <x v="0"/>
    <x v="0"/>
    <x v="13"/>
    <s v="METROPOLITAN MIAMI-DADE"/>
    <x v="13"/>
  </r>
  <r>
    <n v="2030368"/>
    <x v="3"/>
    <x v="3"/>
    <n v="1910020000000"/>
    <x v="2"/>
    <x v="0"/>
    <x v="25"/>
    <x v="3"/>
    <x v="0"/>
    <x v="16"/>
    <s v="COASTAL MIAMI-DADE COUNTY"/>
    <x v="16"/>
  </r>
  <r>
    <n v="2030354"/>
    <x v="4"/>
    <x v="4"/>
    <n v="0"/>
    <x v="6"/>
    <x v="1"/>
    <x v="26"/>
    <x v="7"/>
    <x v="0"/>
    <x v="17"/>
    <s v="MIAMI-DADE CO."/>
    <x v="17"/>
  </r>
  <r>
    <n v="2030373"/>
    <x v="4"/>
    <x v="4"/>
    <n v="0"/>
    <x v="6"/>
    <x v="1"/>
    <x v="27"/>
    <x v="4"/>
    <x v="0"/>
    <x v="18"/>
    <s v="MIAMI-DADE CO."/>
    <x v="18"/>
  </r>
  <r>
    <n v="2030513"/>
    <x v="4"/>
    <x v="4"/>
    <n v="1910020000000"/>
    <x v="7"/>
    <x v="0"/>
    <x v="28"/>
    <x v="0"/>
    <x v="0"/>
    <x v="5"/>
    <s v="COASTAL MIAMI-DADE COUNTY"/>
    <x v="5"/>
  </r>
  <r>
    <n v="2030581"/>
    <x v="4"/>
    <x v="4"/>
    <n v="1910020000000"/>
    <x v="2"/>
    <x v="0"/>
    <x v="29"/>
    <x v="7"/>
    <x v="0"/>
    <x v="19"/>
    <s v="COASTAL MIAMI-DADE COUNTY"/>
    <x v="19"/>
  </r>
  <r>
    <n v="2030301"/>
    <x v="4"/>
    <x v="4"/>
    <n v="0"/>
    <x v="6"/>
    <x v="1"/>
    <x v="30"/>
    <x v="1"/>
    <x v="0"/>
    <x v="17"/>
    <s v="MIAMI-DADE CO."/>
    <x v="17"/>
  </r>
  <r>
    <n v="2030569"/>
    <x v="4"/>
    <x v="4"/>
    <n v="1910020000000"/>
    <x v="2"/>
    <x v="0"/>
    <x v="31"/>
    <x v="2"/>
    <x v="0"/>
    <x v="20"/>
    <s v="MIAMI-DADE CO."/>
    <x v="20"/>
  </r>
  <r>
    <n v="2030492"/>
    <x v="5"/>
    <x v="5"/>
    <n v="1910020000000"/>
    <x v="0"/>
    <x v="0"/>
    <x v="32"/>
    <x v="5"/>
    <x v="0"/>
    <x v="21"/>
    <s v="COASTAL MIAMI-DADE COUNTY"/>
    <x v="21"/>
  </r>
  <r>
    <n v="2030351"/>
    <x v="5"/>
    <x v="5"/>
    <n v="1910020000000"/>
    <x v="7"/>
    <x v="0"/>
    <x v="33"/>
    <x v="0"/>
    <x v="0"/>
    <x v="1"/>
    <s v="COASTAL MIAMI-DADE COUNTY"/>
    <x v="1"/>
  </r>
  <r>
    <n v="2030422"/>
    <x v="5"/>
    <x v="5"/>
    <n v="1910020000000"/>
    <x v="2"/>
    <x v="0"/>
    <x v="13"/>
    <x v="6"/>
    <x v="1"/>
    <x v="10"/>
    <s v="MIAMI-DADE CO."/>
    <x v="10"/>
  </r>
  <r>
    <n v="2030402"/>
    <x v="5"/>
    <x v="5"/>
    <n v="1910020000000"/>
    <x v="1"/>
    <x v="0"/>
    <x v="34"/>
    <x v="4"/>
    <x v="0"/>
    <x v="22"/>
    <s v="MIAMI-DADE CO."/>
    <x v="22"/>
  </r>
  <r>
    <n v="2030550"/>
    <x v="5"/>
    <x v="5"/>
    <n v="1910020000000"/>
    <x v="7"/>
    <x v="0"/>
    <x v="13"/>
    <x v="6"/>
    <x v="1"/>
    <x v="2"/>
    <s v="COASTAL MIAMI-DADE COUNTY"/>
    <x v="2"/>
  </r>
  <r>
    <n v="2030504"/>
    <x v="5"/>
    <x v="5"/>
    <n v="1910020000000"/>
    <x v="8"/>
    <x v="0"/>
    <x v="35"/>
    <x v="1"/>
    <x v="0"/>
    <x v="23"/>
    <s v="COASTAL MIAMI-DADE COUNTY"/>
    <x v="23"/>
  </r>
  <r>
    <n v="2030509"/>
    <x v="6"/>
    <x v="6"/>
    <n v="1910020000000"/>
    <x v="5"/>
    <x v="0"/>
    <x v="36"/>
    <x v="8"/>
    <x v="0"/>
    <x v="21"/>
    <s v="COASTAL MIAMI-DADE COUNTY"/>
    <x v="21"/>
  </r>
  <r>
    <n v="2030529"/>
    <x v="6"/>
    <x v="6"/>
    <n v="1910020000000"/>
    <x v="4"/>
    <x v="0"/>
    <x v="37"/>
    <x v="5"/>
    <x v="0"/>
    <x v="16"/>
    <s v="COASTAL MIAMI-DADE COUNTY"/>
    <x v="16"/>
  </r>
  <r>
    <n v="2030527"/>
    <x v="6"/>
    <x v="6"/>
    <n v="1910020000000"/>
    <x v="1"/>
    <x v="0"/>
    <x v="38"/>
    <x v="0"/>
    <x v="0"/>
    <x v="23"/>
    <s v="COASTAL MIAMI-DADE COUNTY"/>
    <x v="23"/>
  </r>
  <r>
    <n v="2030424"/>
    <x v="6"/>
    <x v="6"/>
    <n v="1910020000000"/>
    <x v="2"/>
    <x v="0"/>
    <x v="13"/>
    <x v="6"/>
    <x v="1"/>
    <x v="14"/>
    <s v="INLAND MIAMI-DADE"/>
    <x v="14"/>
  </r>
  <r>
    <n v="2030478"/>
    <x v="6"/>
    <x v="6"/>
    <n v="0"/>
    <x v="6"/>
    <x v="1"/>
    <x v="39"/>
    <x v="3"/>
    <x v="0"/>
    <x v="24"/>
    <s v="INLAND MIAMI-DADE"/>
    <x v="24"/>
  </r>
  <r>
    <n v="2030531"/>
    <x v="6"/>
    <x v="6"/>
    <n v="0"/>
    <x v="6"/>
    <x v="1"/>
    <x v="40"/>
    <x v="7"/>
    <x v="0"/>
    <x v="25"/>
    <s v="COASTAL MIAMI-DADE COUNTY"/>
    <x v="25"/>
  </r>
  <r>
    <n v="2030544"/>
    <x v="6"/>
    <x v="6"/>
    <n v="1910020000000"/>
    <x v="4"/>
    <x v="0"/>
    <x v="41"/>
    <x v="8"/>
    <x v="0"/>
    <x v="18"/>
    <s v="MIAMI-DADE CO."/>
    <x v="18"/>
  </r>
  <r>
    <n v="2030439"/>
    <x v="6"/>
    <x v="6"/>
    <n v="0"/>
    <x v="6"/>
    <x v="1"/>
    <x v="13"/>
    <x v="6"/>
    <x v="1"/>
    <x v="26"/>
    <s v="METROPOLITAN MIAMI-DADE"/>
    <x v="26"/>
  </r>
  <r>
    <n v="2030315"/>
    <x v="7"/>
    <x v="0"/>
    <n v="1910020000000"/>
    <x v="4"/>
    <x v="0"/>
    <x v="42"/>
    <x v="7"/>
    <x v="0"/>
    <x v="24"/>
    <s v="INLAND MIAMI-DADE"/>
    <x v="24"/>
  </r>
  <r>
    <n v="2030561"/>
    <x v="7"/>
    <x v="0"/>
    <n v="1910020000000"/>
    <x v="5"/>
    <x v="0"/>
    <x v="43"/>
    <x v="4"/>
    <x v="0"/>
    <x v="14"/>
    <s v="INLAND MIAMI-DADE"/>
    <x v="14"/>
  </r>
  <r>
    <n v="2030480"/>
    <x v="7"/>
    <x v="0"/>
    <n v="1910020000000"/>
    <x v="5"/>
    <x v="0"/>
    <x v="44"/>
    <x v="0"/>
    <x v="0"/>
    <x v="2"/>
    <s v="COASTAL MIAMI-DADE COUNTY"/>
    <x v="2"/>
  </r>
  <r>
    <n v="2030456"/>
    <x v="7"/>
    <x v="0"/>
    <n v="1910020000000"/>
    <x v="3"/>
    <x v="0"/>
    <x v="13"/>
    <x v="6"/>
    <x v="1"/>
    <x v="12"/>
    <s v="INLAND MIAMI-DADE"/>
    <x v="12"/>
  </r>
  <r>
    <n v="2030415"/>
    <x v="7"/>
    <x v="0"/>
    <n v="1910020000000"/>
    <x v="5"/>
    <x v="0"/>
    <x v="13"/>
    <x v="6"/>
    <x v="1"/>
    <x v="10"/>
    <s v="MIAMI-DADE CO."/>
    <x v="10"/>
  </r>
  <r>
    <n v="2030443"/>
    <x v="7"/>
    <x v="0"/>
    <n v="1910020000000"/>
    <x v="4"/>
    <x v="0"/>
    <x v="13"/>
    <x v="6"/>
    <x v="1"/>
    <x v="3"/>
    <s v="METROPOLITAN MIAMI-DADE"/>
    <x v="3"/>
  </r>
  <r>
    <n v="2030310"/>
    <x v="7"/>
    <x v="0"/>
    <n v="0"/>
    <x v="6"/>
    <x v="1"/>
    <x v="45"/>
    <x v="4"/>
    <x v="0"/>
    <x v="27"/>
    <s v="INLAND MIAMI-DADE"/>
    <x v="27"/>
  </r>
  <r>
    <n v="2030429"/>
    <x v="7"/>
    <x v="0"/>
    <n v="1910020000000"/>
    <x v="1"/>
    <x v="0"/>
    <x v="46"/>
    <x v="2"/>
    <x v="0"/>
    <x v="23"/>
    <s v="COASTAL MIAMI-DADE COUNTY"/>
    <x v="23"/>
  </r>
  <r>
    <n v="2030510"/>
    <x v="7"/>
    <x v="0"/>
    <n v="1910020000000"/>
    <x v="3"/>
    <x v="0"/>
    <x v="47"/>
    <x v="2"/>
    <x v="0"/>
    <x v="20"/>
    <s v="MIAMI-DADE CO."/>
    <x v="20"/>
  </r>
  <r>
    <n v="2030457"/>
    <x v="7"/>
    <x v="0"/>
    <n v="0"/>
    <x v="6"/>
    <x v="1"/>
    <x v="48"/>
    <x v="7"/>
    <x v="0"/>
    <x v="25"/>
    <s v="COASTAL MIAMI-DADE COUNTY"/>
    <x v="25"/>
  </r>
  <r>
    <n v="2030564"/>
    <x v="7"/>
    <x v="0"/>
    <n v="1910020000000"/>
    <x v="8"/>
    <x v="0"/>
    <x v="49"/>
    <x v="3"/>
    <x v="0"/>
    <x v="6"/>
    <s v="COASTAL MIAMI-DADE COUNTY"/>
    <x v="6"/>
  </r>
  <r>
    <n v="2030302"/>
    <x v="7"/>
    <x v="0"/>
    <n v="0"/>
    <x v="6"/>
    <x v="1"/>
    <x v="50"/>
    <x v="3"/>
    <x v="0"/>
    <x v="1"/>
    <s v="COASTAL MIAMI-DADE COUNTY"/>
    <x v="1"/>
  </r>
  <r>
    <n v="2030554"/>
    <x v="8"/>
    <x v="1"/>
    <n v="1910020000000"/>
    <x v="8"/>
    <x v="0"/>
    <x v="51"/>
    <x v="3"/>
    <x v="0"/>
    <x v="13"/>
    <s v="METROPOLITAN MIAMI-DADE"/>
    <x v="13"/>
  </r>
  <r>
    <n v="2030576"/>
    <x v="8"/>
    <x v="1"/>
    <n v="1910020000000"/>
    <x v="2"/>
    <x v="0"/>
    <x v="52"/>
    <x v="5"/>
    <x v="0"/>
    <x v="11"/>
    <s v="MIAMI-DADE CO."/>
    <x v="11"/>
  </r>
  <r>
    <n v="2030329"/>
    <x v="8"/>
    <x v="1"/>
    <n v="1910020000000"/>
    <x v="0"/>
    <x v="0"/>
    <x v="13"/>
    <x v="6"/>
    <x v="1"/>
    <x v="21"/>
    <s v="COASTAL MIAMI-DADE COUNTY"/>
    <x v="21"/>
  </r>
  <r>
    <n v="2030305"/>
    <x v="8"/>
    <x v="1"/>
    <n v="1910020000000"/>
    <x v="7"/>
    <x v="0"/>
    <x v="13"/>
    <x v="6"/>
    <x v="1"/>
    <x v="11"/>
    <s v="MIAMI-DADE CO."/>
    <x v="11"/>
  </r>
  <r>
    <n v="2030592"/>
    <x v="8"/>
    <x v="1"/>
    <n v="1910020000000"/>
    <x v="8"/>
    <x v="0"/>
    <x v="53"/>
    <x v="2"/>
    <x v="0"/>
    <x v="6"/>
    <s v="COASTAL MIAMI-DADE COUNTY"/>
    <x v="6"/>
  </r>
  <r>
    <n v="2030442"/>
    <x v="8"/>
    <x v="1"/>
    <n v="1910020000000"/>
    <x v="8"/>
    <x v="0"/>
    <x v="54"/>
    <x v="8"/>
    <x v="0"/>
    <x v="3"/>
    <s v="METROPOLITAN MIAMI-DADE"/>
    <x v="3"/>
  </r>
  <r>
    <n v="2030309"/>
    <x v="9"/>
    <x v="2"/>
    <n v="1910020000000"/>
    <x v="3"/>
    <x v="0"/>
    <x v="55"/>
    <x v="4"/>
    <x v="0"/>
    <x v="19"/>
    <s v="COASTAL MIAMI-DADE COUNTY"/>
    <x v="19"/>
  </r>
  <r>
    <n v="2030344"/>
    <x v="9"/>
    <x v="2"/>
    <n v="1910020000000"/>
    <x v="0"/>
    <x v="0"/>
    <x v="56"/>
    <x v="1"/>
    <x v="0"/>
    <x v="22"/>
    <s v="MIAMI-DADE CO."/>
    <x v="22"/>
  </r>
  <r>
    <n v="2030347"/>
    <x v="9"/>
    <x v="2"/>
    <n v="0"/>
    <x v="6"/>
    <x v="1"/>
    <x v="57"/>
    <x v="7"/>
    <x v="0"/>
    <x v="28"/>
    <s v="MIAMI-DADE CO."/>
    <x v="28"/>
  </r>
  <r>
    <n v="2030313"/>
    <x v="9"/>
    <x v="2"/>
    <n v="0"/>
    <x v="6"/>
    <x v="1"/>
    <x v="13"/>
    <x v="6"/>
    <x v="1"/>
    <x v="27"/>
    <s v="INLAND MIAMI-DADE"/>
    <x v="27"/>
  </r>
  <r>
    <n v="2030394"/>
    <x v="10"/>
    <x v="3"/>
    <n v="1910020000000"/>
    <x v="0"/>
    <x v="0"/>
    <x v="58"/>
    <x v="2"/>
    <x v="0"/>
    <x v="12"/>
    <s v="INLAND MIAMI-DADE"/>
    <x v="12"/>
  </r>
  <r>
    <n v="2030501"/>
    <x v="10"/>
    <x v="3"/>
    <n v="1910020000000"/>
    <x v="7"/>
    <x v="0"/>
    <x v="59"/>
    <x v="2"/>
    <x v="0"/>
    <x v="24"/>
    <s v="INLAND MIAMI-DADE"/>
    <x v="24"/>
  </r>
  <r>
    <n v="2030421"/>
    <x v="10"/>
    <x v="3"/>
    <n v="1910020000000"/>
    <x v="7"/>
    <x v="0"/>
    <x v="13"/>
    <x v="6"/>
    <x v="1"/>
    <x v="3"/>
    <s v="METROPOLITAN MIAMI-DADE"/>
    <x v="3"/>
  </r>
  <r>
    <n v="2030411"/>
    <x v="10"/>
    <x v="3"/>
    <n v="1910020000000"/>
    <x v="8"/>
    <x v="0"/>
    <x v="60"/>
    <x v="1"/>
    <x v="0"/>
    <x v="9"/>
    <s v="COASTAL MIAMI-DADE COUNTY"/>
    <x v="9"/>
  </r>
  <r>
    <n v="2030338"/>
    <x v="10"/>
    <x v="3"/>
    <n v="1910020000000"/>
    <x v="7"/>
    <x v="0"/>
    <x v="61"/>
    <x v="0"/>
    <x v="0"/>
    <x v="21"/>
    <s v="COASTAL MIAMI-DADE COUNTY"/>
    <x v="21"/>
  </r>
  <r>
    <n v="2030403"/>
    <x v="10"/>
    <x v="3"/>
    <n v="1910020000000"/>
    <x v="1"/>
    <x v="0"/>
    <x v="62"/>
    <x v="1"/>
    <x v="0"/>
    <x v="29"/>
    <s v="MIAMI-DADE CO."/>
    <x v="29"/>
  </r>
  <r>
    <n v="2030352"/>
    <x v="10"/>
    <x v="3"/>
    <n v="1910020000000"/>
    <x v="8"/>
    <x v="0"/>
    <x v="63"/>
    <x v="8"/>
    <x v="0"/>
    <x v="26"/>
    <s v="METROPOLITAN MIAMI-DADE"/>
    <x v="26"/>
  </r>
  <r>
    <n v="2030537"/>
    <x v="11"/>
    <x v="4"/>
    <n v="1910020000000"/>
    <x v="5"/>
    <x v="0"/>
    <x v="64"/>
    <x v="1"/>
    <x v="0"/>
    <x v="15"/>
    <s v="METROPOLITAN MIAMI-DADE"/>
    <x v="15"/>
  </r>
  <r>
    <n v="2030400"/>
    <x v="11"/>
    <x v="4"/>
    <n v="1910020000000"/>
    <x v="2"/>
    <x v="0"/>
    <x v="65"/>
    <x v="7"/>
    <x v="0"/>
    <x v="18"/>
    <s v="MIAMI-DADE CO."/>
    <x v="18"/>
  </r>
  <r>
    <n v="2030465"/>
    <x v="11"/>
    <x v="4"/>
    <n v="1910020000000"/>
    <x v="2"/>
    <x v="0"/>
    <x v="66"/>
    <x v="0"/>
    <x v="0"/>
    <x v="5"/>
    <s v="COASTAL MIAMI-DADE COUNTY"/>
    <x v="5"/>
  </r>
  <r>
    <n v="2030356"/>
    <x v="11"/>
    <x v="4"/>
    <n v="1910020000000"/>
    <x v="1"/>
    <x v="0"/>
    <x v="67"/>
    <x v="7"/>
    <x v="0"/>
    <x v="28"/>
    <s v="MIAMI-DADE CO."/>
    <x v="28"/>
  </r>
  <r>
    <n v="2030506"/>
    <x v="11"/>
    <x v="4"/>
    <n v="0"/>
    <x v="6"/>
    <x v="1"/>
    <x v="68"/>
    <x v="1"/>
    <x v="0"/>
    <x v="17"/>
    <s v="MIAMI-DADE CO."/>
    <x v="17"/>
  </r>
  <r>
    <n v="2030571"/>
    <x v="11"/>
    <x v="4"/>
    <n v="1910020000000"/>
    <x v="1"/>
    <x v="0"/>
    <x v="13"/>
    <x v="6"/>
    <x v="1"/>
    <x v="30"/>
    <s v="METROPOLITAN MIAMI-DADE"/>
    <x v="30"/>
  </r>
  <r>
    <n v="2030562"/>
    <x v="11"/>
    <x v="4"/>
    <n v="1910020000000"/>
    <x v="1"/>
    <x v="0"/>
    <x v="69"/>
    <x v="4"/>
    <x v="0"/>
    <x v="15"/>
    <s v="METROPOLITAN MIAMI-DADE"/>
    <x v="15"/>
  </r>
  <r>
    <n v="2030385"/>
    <x v="11"/>
    <x v="4"/>
    <n v="1910020000000"/>
    <x v="3"/>
    <x v="0"/>
    <x v="70"/>
    <x v="3"/>
    <x v="0"/>
    <x v="23"/>
    <s v="COASTAL MIAMI-DADE COUNTY"/>
    <x v="23"/>
  </r>
  <r>
    <n v="2030358"/>
    <x v="11"/>
    <x v="4"/>
    <n v="1910020000000"/>
    <x v="2"/>
    <x v="0"/>
    <x v="71"/>
    <x v="0"/>
    <x v="0"/>
    <x v="6"/>
    <s v="COASTAL MIAMI-DADE COUNTY"/>
    <x v="6"/>
  </r>
  <r>
    <n v="2030386"/>
    <x v="11"/>
    <x v="4"/>
    <n v="1910020000000"/>
    <x v="2"/>
    <x v="0"/>
    <x v="13"/>
    <x v="6"/>
    <x v="1"/>
    <x v="17"/>
    <s v="MIAMI-DADE CO."/>
    <x v="17"/>
  </r>
  <r>
    <n v="2030365"/>
    <x v="12"/>
    <x v="5"/>
    <n v="0"/>
    <x v="6"/>
    <x v="1"/>
    <x v="72"/>
    <x v="0"/>
    <x v="0"/>
    <x v="28"/>
    <s v="MIAMI-DADE CO."/>
    <x v="28"/>
  </r>
  <r>
    <n v="2030447"/>
    <x v="12"/>
    <x v="5"/>
    <n v="1910020000000"/>
    <x v="0"/>
    <x v="0"/>
    <x v="73"/>
    <x v="1"/>
    <x v="0"/>
    <x v="4"/>
    <s v="COASTAL MIAMI-DADE COUNTY"/>
    <x v="4"/>
  </r>
  <r>
    <n v="2030464"/>
    <x v="12"/>
    <x v="5"/>
    <n v="1910020000000"/>
    <x v="3"/>
    <x v="0"/>
    <x v="74"/>
    <x v="5"/>
    <x v="0"/>
    <x v="25"/>
    <s v="COASTAL MIAMI-DADE COUNTY"/>
    <x v="25"/>
  </r>
  <r>
    <n v="2030321"/>
    <x v="12"/>
    <x v="5"/>
    <n v="1910020000000"/>
    <x v="0"/>
    <x v="0"/>
    <x v="75"/>
    <x v="1"/>
    <x v="0"/>
    <x v="6"/>
    <s v="COASTAL MIAMI-DADE COUNTY"/>
    <x v="6"/>
  </r>
  <r>
    <n v="2030306"/>
    <x v="12"/>
    <x v="5"/>
    <n v="1910020000000"/>
    <x v="8"/>
    <x v="0"/>
    <x v="76"/>
    <x v="0"/>
    <x v="0"/>
    <x v="27"/>
    <s v="INLAND MIAMI-DADE"/>
    <x v="27"/>
  </r>
  <r>
    <n v="2030459"/>
    <x v="12"/>
    <x v="5"/>
    <n v="1910020000000"/>
    <x v="5"/>
    <x v="0"/>
    <x v="77"/>
    <x v="0"/>
    <x v="0"/>
    <x v="31"/>
    <s v="COASTAL MIAMI-DADE COUNTY"/>
    <x v="31"/>
  </r>
  <r>
    <n v="2030342"/>
    <x v="12"/>
    <x v="5"/>
    <n v="1910020000000"/>
    <x v="0"/>
    <x v="0"/>
    <x v="13"/>
    <x v="6"/>
    <x v="1"/>
    <x v="14"/>
    <s v="INLAND MIAMI-DADE"/>
    <x v="14"/>
  </r>
  <r>
    <n v="2030382"/>
    <x v="12"/>
    <x v="5"/>
    <n v="1910020000000"/>
    <x v="7"/>
    <x v="0"/>
    <x v="78"/>
    <x v="5"/>
    <x v="0"/>
    <x v="9"/>
    <s v="COASTAL MIAMI-DADE COUNTY"/>
    <x v="9"/>
  </r>
  <r>
    <n v="2030539"/>
    <x v="13"/>
    <x v="6"/>
    <n v="1910020000000"/>
    <x v="0"/>
    <x v="0"/>
    <x v="79"/>
    <x v="8"/>
    <x v="0"/>
    <x v="4"/>
    <s v="COASTAL MIAMI-DADE COUNTY"/>
    <x v="4"/>
  </r>
  <r>
    <n v="2030485"/>
    <x v="13"/>
    <x v="6"/>
    <n v="1910020000000"/>
    <x v="5"/>
    <x v="0"/>
    <x v="80"/>
    <x v="5"/>
    <x v="0"/>
    <x v="6"/>
    <s v="COASTAL MIAMI-DADE COUNTY"/>
    <x v="6"/>
  </r>
  <r>
    <n v="2030445"/>
    <x v="13"/>
    <x v="6"/>
    <n v="1910020000000"/>
    <x v="2"/>
    <x v="0"/>
    <x v="81"/>
    <x v="1"/>
    <x v="0"/>
    <x v="22"/>
    <s v="MIAMI-DADE CO."/>
    <x v="22"/>
  </r>
  <r>
    <n v="2030499"/>
    <x v="13"/>
    <x v="6"/>
    <n v="1910020000000"/>
    <x v="5"/>
    <x v="0"/>
    <x v="82"/>
    <x v="5"/>
    <x v="0"/>
    <x v="6"/>
    <s v="COASTAL MIAMI-DADE COUNTY"/>
    <x v="6"/>
  </r>
  <r>
    <n v="2030454"/>
    <x v="13"/>
    <x v="6"/>
    <n v="1910020000000"/>
    <x v="0"/>
    <x v="0"/>
    <x v="83"/>
    <x v="1"/>
    <x v="0"/>
    <x v="16"/>
    <s v="COASTAL MIAMI-DADE COUNTY"/>
    <x v="16"/>
  </r>
  <r>
    <n v="2030551"/>
    <x v="13"/>
    <x v="6"/>
    <n v="1910020000000"/>
    <x v="4"/>
    <x v="0"/>
    <x v="84"/>
    <x v="5"/>
    <x v="0"/>
    <x v="0"/>
    <s v="COASTAL MIAMI-DADE COUNTY"/>
    <x v="0"/>
  </r>
  <r>
    <n v="2030437"/>
    <x v="13"/>
    <x v="6"/>
    <n v="1910020000000"/>
    <x v="4"/>
    <x v="0"/>
    <x v="85"/>
    <x v="4"/>
    <x v="0"/>
    <x v="26"/>
    <s v="METROPOLITAN MIAMI-DADE"/>
    <x v="26"/>
  </r>
  <r>
    <n v="2030446"/>
    <x v="13"/>
    <x v="6"/>
    <n v="1910020000000"/>
    <x v="8"/>
    <x v="0"/>
    <x v="86"/>
    <x v="5"/>
    <x v="0"/>
    <x v="20"/>
    <s v="MIAMI-DADE CO."/>
    <x v="20"/>
  </r>
  <r>
    <n v="2030418"/>
    <x v="13"/>
    <x v="6"/>
    <n v="0"/>
    <x v="6"/>
    <x v="1"/>
    <x v="87"/>
    <x v="4"/>
    <x v="0"/>
    <x v="8"/>
    <s v="COASTAL MIAMI-DADE COUNTY"/>
    <x v="8"/>
  </r>
  <r>
    <n v="2030318"/>
    <x v="13"/>
    <x v="6"/>
    <n v="1910020000000"/>
    <x v="5"/>
    <x v="0"/>
    <x v="88"/>
    <x v="8"/>
    <x v="0"/>
    <x v="4"/>
    <s v="COASTAL MIAMI-DADE COUNTY"/>
    <x v="4"/>
  </r>
  <r>
    <n v="2030553"/>
    <x v="14"/>
    <x v="0"/>
    <n v="1910020000000"/>
    <x v="1"/>
    <x v="0"/>
    <x v="89"/>
    <x v="7"/>
    <x v="0"/>
    <x v="32"/>
    <s v="INLAND MIAMI-DADE"/>
    <x v="32"/>
  </r>
  <r>
    <n v="2030387"/>
    <x v="14"/>
    <x v="0"/>
    <n v="1910020000000"/>
    <x v="4"/>
    <x v="0"/>
    <x v="90"/>
    <x v="1"/>
    <x v="0"/>
    <x v="20"/>
    <s v="MIAMI-DADE CO."/>
    <x v="20"/>
  </r>
  <r>
    <n v="2030452"/>
    <x v="14"/>
    <x v="0"/>
    <n v="0"/>
    <x v="6"/>
    <x v="1"/>
    <x v="91"/>
    <x v="8"/>
    <x v="0"/>
    <x v="0"/>
    <s v="COASTAL MIAMI-DADE COUNTY"/>
    <x v="0"/>
  </r>
  <r>
    <n v="2030362"/>
    <x v="14"/>
    <x v="0"/>
    <n v="0"/>
    <x v="6"/>
    <x v="1"/>
    <x v="13"/>
    <x v="6"/>
    <x v="1"/>
    <x v="6"/>
    <s v="COASTAL MIAMI-DADE COUNTY"/>
    <x v="6"/>
  </r>
  <r>
    <n v="2030482"/>
    <x v="14"/>
    <x v="0"/>
    <n v="0"/>
    <x v="6"/>
    <x v="1"/>
    <x v="92"/>
    <x v="1"/>
    <x v="0"/>
    <x v="25"/>
    <s v="COASTAL MIAMI-DADE COUNTY"/>
    <x v="25"/>
  </r>
  <r>
    <n v="2030337"/>
    <x v="14"/>
    <x v="0"/>
    <n v="1910020000000"/>
    <x v="0"/>
    <x v="0"/>
    <x v="93"/>
    <x v="5"/>
    <x v="0"/>
    <x v="14"/>
    <s v="INLAND MIAMI-DADE"/>
    <x v="14"/>
  </r>
  <r>
    <n v="2030590"/>
    <x v="14"/>
    <x v="0"/>
    <n v="0"/>
    <x v="6"/>
    <x v="1"/>
    <x v="13"/>
    <x v="6"/>
    <x v="1"/>
    <x v="16"/>
    <s v="COASTAL MIAMI-DADE COUNTY"/>
    <x v="16"/>
  </r>
  <r>
    <n v="2030436"/>
    <x v="14"/>
    <x v="0"/>
    <n v="1910020000000"/>
    <x v="0"/>
    <x v="0"/>
    <x v="94"/>
    <x v="1"/>
    <x v="0"/>
    <x v="22"/>
    <s v="MIAMI-DADE CO."/>
    <x v="22"/>
  </r>
  <r>
    <n v="2030392"/>
    <x v="14"/>
    <x v="0"/>
    <n v="1910020000000"/>
    <x v="7"/>
    <x v="0"/>
    <x v="95"/>
    <x v="2"/>
    <x v="0"/>
    <x v="31"/>
    <s v="COASTAL MIAMI-DADE COUNTY"/>
    <x v="31"/>
  </r>
  <r>
    <n v="2030474"/>
    <x v="14"/>
    <x v="0"/>
    <n v="1910020000000"/>
    <x v="1"/>
    <x v="0"/>
    <x v="96"/>
    <x v="1"/>
    <x v="0"/>
    <x v="9"/>
    <s v="COASTAL MIAMI-DADE COUNTY"/>
    <x v="9"/>
  </r>
  <r>
    <n v="2030476"/>
    <x v="15"/>
    <x v="1"/>
    <n v="1910020000000"/>
    <x v="8"/>
    <x v="0"/>
    <x v="97"/>
    <x v="8"/>
    <x v="0"/>
    <x v="13"/>
    <s v="METROPOLITAN MIAMI-DADE"/>
    <x v="13"/>
  </r>
  <r>
    <n v="2030408"/>
    <x v="15"/>
    <x v="1"/>
    <n v="0"/>
    <x v="6"/>
    <x v="1"/>
    <x v="98"/>
    <x v="0"/>
    <x v="0"/>
    <x v="2"/>
    <s v="COASTAL MIAMI-DADE COUNTY"/>
    <x v="2"/>
  </r>
  <r>
    <n v="2030440"/>
    <x v="15"/>
    <x v="1"/>
    <n v="1910020000000"/>
    <x v="2"/>
    <x v="0"/>
    <x v="13"/>
    <x v="6"/>
    <x v="1"/>
    <x v="29"/>
    <s v="MIAMI-DADE CO."/>
    <x v="29"/>
  </r>
  <r>
    <n v="2030296"/>
    <x v="15"/>
    <x v="1"/>
    <n v="1910020000000"/>
    <x v="7"/>
    <x v="0"/>
    <x v="99"/>
    <x v="1"/>
    <x v="0"/>
    <x v="9"/>
    <s v="COASTAL MIAMI-DADE COUNTY"/>
    <x v="9"/>
  </r>
  <r>
    <n v="2030410"/>
    <x v="15"/>
    <x v="1"/>
    <n v="1910020000000"/>
    <x v="4"/>
    <x v="0"/>
    <x v="100"/>
    <x v="3"/>
    <x v="0"/>
    <x v="24"/>
    <s v="INLAND MIAMI-DADE"/>
    <x v="24"/>
  </r>
  <r>
    <n v="2030413"/>
    <x v="15"/>
    <x v="1"/>
    <n v="1910020000000"/>
    <x v="0"/>
    <x v="0"/>
    <x v="101"/>
    <x v="4"/>
    <x v="0"/>
    <x v="33"/>
    <s v="INLAND MIAMI-DADE"/>
    <x v="33"/>
  </r>
  <r>
    <n v="2030417"/>
    <x v="15"/>
    <x v="1"/>
    <n v="1910020000000"/>
    <x v="7"/>
    <x v="0"/>
    <x v="102"/>
    <x v="1"/>
    <x v="0"/>
    <x v="6"/>
    <s v="COASTAL MIAMI-DADE COUNTY"/>
    <x v="6"/>
  </r>
  <r>
    <n v="2030593"/>
    <x v="15"/>
    <x v="1"/>
    <n v="0"/>
    <x v="6"/>
    <x v="1"/>
    <x v="13"/>
    <x v="6"/>
    <x v="1"/>
    <x v="1"/>
    <s v="COASTAL MIAMI-DADE COUNTY"/>
    <x v="1"/>
  </r>
  <r>
    <n v="2030546"/>
    <x v="15"/>
    <x v="1"/>
    <n v="0"/>
    <x v="6"/>
    <x v="1"/>
    <x v="103"/>
    <x v="5"/>
    <x v="0"/>
    <x v="9"/>
    <s v="COASTAL MIAMI-DADE COUNTY"/>
    <x v="9"/>
  </r>
  <r>
    <n v="2030557"/>
    <x v="15"/>
    <x v="1"/>
    <n v="1910020000000"/>
    <x v="4"/>
    <x v="0"/>
    <x v="104"/>
    <x v="1"/>
    <x v="0"/>
    <x v="26"/>
    <s v="METROPOLITAN MIAMI-DADE"/>
    <x v="26"/>
  </r>
  <r>
    <n v="2030434"/>
    <x v="15"/>
    <x v="1"/>
    <n v="1910020000000"/>
    <x v="1"/>
    <x v="0"/>
    <x v="13"/>
    <x v="6"/>
    <x v="1"/>
    <x v="5"/>
    <s v="COASTAL MIAMI-DADE COUNTY"/>
    <x v="5"/>
  </r>
  <r>
    <n v="2030370"/>
    <x v="15"/>
    <x v="1"/>
    <n v="1910020000000"/>
    <x v="4"/>
    <x v="0"/>
    <x v="13"/>
    <x v="6"/>
    <x v="1"/>
    <x v="13"/>
    <s v="METROPOLITAN MIAMI-DADE"/>
    <x v="13"/>
  </r>
  <r>
    <n v="2030530"/>
    <x v="16"/>
    <x v="2"/>
    <n v="1910020000000"/>
    <x v="0"/>
    <x v="0"/>
    <x v="105"/>
    <x v="4"/>
    <x v="0"/>
    <x v="0"/>
    <s v="COASTAL MIAMI-DADE COUNTY"/>
    <x v="0"/>
  </r>
  <r>
    <n v="2030589"/>
    <x v="16"/>
    <x v="2"/>
    <n v="0"/>
    <x v="6"/>
    <x v="1"/>
    <x v="106"/>
    <x v="3"/>
    <x v="0"/>
    <x v="29"/>
    <s v="MIAMI-DADE CO."/>
    <x v="29"/>
  </r>
  <r>
    <n v="2030372"/>
    <x v="16"/>
    <x v="2"/>
    <n v="1910020000000"/>
    <x v="7"/>
    <x v="0"/>
    <x v="13"/>
    <x v="6"/>
    <x v="1"/>
    <x v="7"/>
    <s v="MIAMI-DADE CO."/>
    <x v="7"/>
  </r>
  <r>
    <n v="2030291"/>
    <x v="16"/>
    <x v="2"/>
    <n v="1910020000000"/>
    <x v="4"/>
    <x v="0"/>
    <x v="107"/>
    <x v="4"/>
    <x v="0"/>
    <x v="21"/>
    <s v="COASTAL MIAMI-DADE COUNTY"/>
    <x v="21"/>
  </r>
  <r>
    <n v="2030487"/>
    <x v="16"/>
    <x v="2"/>
    <n v="1910020000000"/>
    <x v="7"/>
    <x v="0"/>
    <x v="108"/>
    <x v="1"/>
    <x v="0"/>
    <x v="13"/>
    <s v="METROPOLITAN MIAMI-DADE"/>
    <x v="13"/>
  </r>
  <r>
    <n v="2030299"/>
    <x v="16"/>
    <x v="2"/>
    <n v="1910020000000"/>
    <x v="0"/>
    <x v="0"/>
    <x v="109"/>
    <x v="3"/>
    <x v="0"/>
    <x v="27"/>
    <s v="INLAND MIAMI-DADE"/>
    <x v="27"/>
  </r>
  <r>
    <n v="2030559"/>
    <x v="16"/>
    <x v="2"/>
    <n v="1910020000000"/>
    <x v="1"/>
    <x v="0"/>
    <x v="110"/>
    <x v="1"/>
    <x v="0"/>
    <x v="14"/>
    <s v="INLAND MIAMI-DADE"/>
    <x v="14"/>
  </r>
  <r>
    <n v="2030526"/>
    <x v="16"/>
    <x v="2"/>
    <n v="1910020000000"/>
    <x v="7"/>
    <x v="0"/>
    <x v="111"/>
    <x v="5"/>
    <x v="0"/>
    <x v="30"/>
    <s v="METROPOLITAN MIAMI-DADE"/>
    <x v="30"/>
  </r>
  <r>
    <n v="2030540"/>
    <x v="16"/>
    <x v="2"/>
    <n v="1910020000000"/>
    <x v="8"/>
    <x v="0"/>
    <x v="112"/>
    <x v="1"/>
    <x v="0"/>
    <x v="2"/>
    <s v="COASTAL MIAMI-DADE COUNTY"/>
    <x v="2"/>
  </r>
  <r>
    <n v="2030298"/>
    <x v="17"/>
    <x v="3"/>
    <n v="0"/>
    <x v="6"/>
    <x v="1"/>
    <x v="13"/>
    <x v="6"/>
    <x v="1"/>
    <x v="25"/>
    <s v="COASTAL MIAMI-DADE COUNTY"/>
    <x v="25"/>
  </r>
  <r>
    <n v="2030412"/>
    <x v="17"/>
    <x v="3"/>
    <n v="1910020000000"/>
    <x v="3"/>
    <x v="0"/>
    <x v="13"/>
    <x v="6"/>
    <x v="1"/>
    <x v="19"/>
    <s v="COASTAL MIAMI-DADE COUNTY"/>
    <x v="19"/>
  </r>
  <r>
    <n v="2030568"/>
    <x v="17"/>
    <x v="3"/>
    <n v="0"/>
    <x v="6"/>
    <x v="1"/>
    <x v="13"/>
    <x v="6"/>
    <x v="1"/>
    <x v="17"/>
    <s v="MIAMI-DADE CO."/>
    <x v="17"/>
  </r>
  <r>
    <n v="2030458"/>
    <x v="17"/>
    <x v="3"/>
    <n v="1910020000000"/>
    <x v="5"/>
    <x v="0"/>
    <x v="113"/>
    <x v="8"/>
    <x v="0"/>
    <x v="28"/>
    <s v="MIAMI-DADE CO."/>
    <x v="28"/>
  </r>
  <r>
    <n v="2030363"/>
    <x v="17"/>
    <x v="3"/>
    <n v="1910020000000"/>
    <x v="1"/>
    <x v="0"/>
    <x v="114"/>
    <x v="5"/>
    <x v="0"/>
    <x v="17"/>
    <s v="MIAMI-DADE CO."/>
    <x v="17"/>
  </r>
  <r>
    <n v="2030448"/>
    <x v="17"/>
    <x v="3"/>
    <n v="1910020000000"/>
    <x v="5"/>
    <x v="0"/>
    <x v="115"/>
    <x v="1"/>
    <x v="0"/>
    <x v="8"/>
    <s v="COASTAL MIAMI-DADE COUNTY"/>
    <x v="8"/>
  </r>
  <r>
    <n v="2030332"/>
    <x v="17"/>
    <x v="3"/>
    <n v="1910020000000"/>
    <x v="2"/>
    <x v="0"/>
    <x v="13"/>
    <x v="6"/>
    <x v="1"/>
    <x v="1"/>
    <s v="COASTAL MIAMI-DADE COUNTY"/>
    <x v="1"/>
  </r>
  <r>
    <n v="2030391"/>
    <x v="17"/>
    <x v="3"/>
    <n v="1910020000000"/>
    <x v="1"/>
    <x v="0"/>
    <x v="116"/>
    <x v="4"/>
    <x v="0"/>
    <x v="22"/>
    <s v="MIAMI-DADE CO."/>
    <x v="22"/>
  </r>
  <r>
    <n v="2030430"/>
    <x v="17"/>
    <x v="3"/>
    <n v="1910020000000"/>
    <x v="0"/>
    <x v="0"/>
    <x v="117"/>
    <x v="1"/>
    <x v="0"/>
    <x v="17"/>
    <s v="MIAMI-DADE CO."/>
    <x v="17"/>
  </r>
  <r>
    <n v="2030360"/>
    <x v="17"/>
    <x v="3"/>
    <n v="1910020000000"/>
    <x v="5"/>
    <x v="0"/>
    <x v="118"/>
    <x v="7"/>
    <x v="0"/>
    <x v="26"/>
    <s v="METROPOLITAN MIAMI-DADE"/>
    <x v="26"/>
  </r>
  <r>
    <n v="2030578"/>
    <x v="18"/>
    <x v="4"/>
    <n v="1910020000000"/>
    <x v="5"/>
    <x v="0"/>
    <x v="13"/>
    <x v="6"/>
    <x v="1"/>
    <x v="31"/>
    <s v="COASTAL MIAMI-DADE COUNTY"/>
    <x v="31"/>
  </r>
  <r>
    <n v="2030486"/>
    <x v="18"/>
    <x v="4"/>
    <n v="0"/>
    <x v="6"/>
    <x v="1"/>
    <x v="119"/>
    <x v="0"/>
    <x v="0"/>
    <x v="0"/>
    <s v="COASTAL MIAMI-DADE COUNTY"/>
    <x v="0"/>
  </r>
  <r>
    <n v="2030317"/>
    <x v="18"/>
    <x v="4"/>
    <n v="1910020000000"/>
    <x v="0"/>
    <x v="0"/>
    <x v="120"/>
    <x v="3"/>
    <x v="0"/>
    <x v="29"/>
    <s v="MIAMI-DADE CO."/>
    <x v="29"/>
  </r>
  <r>
    <n v="2030528"/>
    <x v="18"/>
    <x v="4"/>
    <n v="1910020000000"/>
    <x v="0"/>
    <x v="0"/>
    <x v="121"/>
    <x v="1"/>
    <x v="0"/>
    <x v="30"/>
    <s v="METROPOLITAN MIAMI-DADE"/>
    <x v="30"/>
  </r>
  <r>
    <n v="2030548"/>
    <x v="18"/>
    <x v="4"/>
    <n v="1910020000000"/>
    <x v="8"/>
    <x v="0"/>
    <x v="122"/>
    <x v="5"/>
    <x v="0"/>
    <x v="13"/>
    <s v="METROPOLITAN MIAMI-DADE"/>
    <x v="13"/>
  </r>
  <r>
    <n v="2030395"/>
    <x v="18"/>
    <x v="4"/>
    <n v="1910020000000"/>
    <x v="8"/>
    <x v="0"/>
    <x v="123"/>
    <x v="5"/>
    <x v="0"/>
    <x v="26"/>
    <s v="METROPOLITAN MIAMI-DADE"/>
    <x v="26"/>
  </r>
  <r>
    <n v="2030488"/>
    <x v="18"/>
    <x v="4"/>
    <n v="1910020000000"/>
    <x v="3"/>
    <x v="0"/>
    <x v="124"/>
    <x v="4"/>
    <x v="0"/>
    <x v="23"/>
    <s v="COASTAL MIAMI-DADE COUNTY"/>
    <x v="23"/>
  </r>
  <r>
    <n v="2030514"/>
    <x v="18"/>
    <x v="4"/>
    <n v="1910020000000"/>
    <x v="3"/>
    <x v="0"/>
    <x v="125"/>
    <x v="7"/>
    <x v="0"/>
    <x v="28"/>
    <s v="MIAMI-DADE CO."/>
    <x v="28"/>
  </r>
  <r>
    <n v="2030542"/>
    <x v="18"/>
    <x v="4"/>
    <n v="1910020000000"/>
    <x v="2"/>
    <x v="0"/>
    <x v="126"/>
    <x v="0"/>
    <x v="0"/>
    <x v="4"/>
    <s v="COASTAL MIAMI-DADE COUNTY"/>
    <x v="4"/>
  </r>
  <r>
    <n v="2030536"/>
    <x v="18"/>
    <x v="4"/>
    <n v="1910020000000"/>
    <x v="2"/>
    <x v="0"/>
    <x v="127"/>
    <x v="8"/>
    <x v="0"/>
    <x v="4"/>
    <s v="COASTAL MIAMI-DADE COUNTY"/>
    <x v="4"/>
  </r>
  <r>
    <n v="2030519"/>
    <x v="18"/>
    <x v="4"/>
    <n v="1910020000000"/>
    <x v="1"/>
    <x v="0"/>
    <x v="128"/>
    <x v="1"/>
    <x v="0"/>
    <x v="14"/>
    <s v="INLAND MIAMI-DADE"/>
    <x v="14"/>
  </r>
  <r>
    <n v="2030453"/>
    <x v="19"/>
    <x v="5"/>
    <n v="0"/>
    <x v="6"/>
    <x v="1"/>
    <x v="13"/>
    <x v="6"/>
    <x v="1"/>
    <x v="0"/>
    <s v="COASTAL MIAMI-DADE COUNTY"/>
    <x v="0"/>
  </r>
  <r>
    <n v="2030290"/>
    <x v="19"/>
    <x v="5"/>
    <n v="1910020000000"/>
    <x v="7"/>
    <x v="0"/>
    <x v="129"/>
    <x v="7"/>
    <x v="0"/>
    <x v="0"/>
    <s v="COASTAL MIAMI-DADE COUNTY"/>
    <x v="0"/>
  </r>
  <r>
    <n v="2030473"/>
    <x v="19"/>
    <x v="5"/>
    <n v="1910020000000"/>
    <x v="1"/>
    <x v="0"/>
    <x v="130"/>
    <x v="7"/>
    <x v="0"/>
    <x v="29"/>
    <s v="MIAMI-DADE CO."/>
    <x v="29"/>
  </r>
  <r>
    <n v="2030467"/>
    <x v="19"/>
    <x v="5"/>
    <n v="1910020000000"/>
    <x v="1"/>
    <x v="0"/>
    <x v="131"/>
    <x v="3"/>
    <x v="0"/>
    <x v="5"/>
    <s v="COASTAL MIAMI-DADE COUNTY"/>
    <x v="5"/>
  </r>
  <r>
    <n v="2030325"/>
    <x v="19"/>
    <x v="5"/>
    <n v="1910020000000"/>
    <x v="5"/>
    <x v="0"/>
    <x v="132"/>
    <x v="2"/>
    <x v="0"/>
    <x v="27"/>
    <s v="INLAND MIAMI-DADE"/>
    <x v="27"/>
  </r>
  <r>
    <n v="2030295"/>
    <x v="19"/>
    <x v="5"/>
    <n v="1910020000000"/>
    <x v="4"/>
    <x v="0"/>
    <x v="133"/>
    <x v="1"/>
    <x v="0"/>
    <x v="25"/>
    <s v="COASTAL MIAMI-DADE COUNTY"/>
    <x v="25"/>
  </r>
  <r>
    <n v="2030428"/>
    <x v="19"/>
    <x v="5"/>
    <n v="1910020000000"/>
    <x v="7"/>
    <x v="0"/>
    <x v="134"/>
    <x v="7"/>
    <x v="0"/>
    <x v="25"/>
    <s v="COASTAL MIAMI-DADE COUNTY"/>
    <x v="25"/>
  </r>
  <r>
    <n v="2030483"/>
    <x v="19"/>
    <x v="5"/>
    <n v="1910020000000"/>
    <x v="4"/>
    <x v="0"/>
    <x v="13"/>
    <x v="6"/>
    <x v="1"/>
    <x v="6"/>
    <s v="COASTAL MIAMI-DADE COUNTY"/>
    <x v="6"/>
  </r>
  <r>
    <n v="2030323"/>
    <x v="20"/>
    <x v="6"/>
    <n v="1910020000000"/>
    <x v="8"/>
    <x v="0"/>
    <x v="13"/>
    <x v="6"/>
    <x v="1"/>
    <x v="27"/>
    <s v="INLAND MIAMI-DADE"/>
    <x v="27"/>
  </r>
  <r>
    <n v="2030381"/>
    <x v="20"/>
    <x v="6"/>
    <n v="1910020000000"/>
    <x v="5"/>
    <x v="0"/>
    <x v="13"/>
    <x v="6"/>
    <x v="1"/>
    <x v="26"/>
    <s v="METROPOLITAN MIAMI-DADE"/>
    <x v="26"/>
  </r>
  <r>
    <n v="2030425"/>
    <x v="20"/>
    <x v="6"/>
    <n v="0"/>
    <x v="6"/>
    <x v="1"/>
    <x v="135"/>
    <x v="2"/>
    <x v="0"/>
    <x v="30"/>
    <s v="METROPOLITAN MIAMI-DADE"/>
    <x v="30"/>
  </r>
  <r>
    <n v="2030426"/>
    <x v="20"/>
    <x v="6"/>
    <n v="1910020000000"/>
    <x v="0"/>
    <x v="0"/>
    <x v="136"/>
    <x v="0"/>
    <x v="0"/>
    <x v="0"/>
    <s v="COASTAL MIAMI-DADE COUNTY"/>
    <x v="0"/>
  </r>
  <r>
    <n v="2030293"/>
    <x v="20"/>
    <x v="6"/>
    <n v="1910020000000"/>
    <x v="4"/>
    <x v="0"/>
    <x v="137"/>
    <x v="3"/>
    <x v="0"/>
    <x v="22"/>
    <s v="MIAMI-DADE CO."/>
    <x v="22"/>
  </r>
  <r>
    <n v="2030374"/>
    <x v="20"/>
    <x v="6"/>
    <n v="0"/>
    <x v="6"/>
    <x v="1"/>
    <x v="138"/>
    <x v="7"/>
    <x v="0"/>
    <x v="31"/>
    <s v="COASTAL MIAMI-DADE COUNTY"/>
    <x v="31"/>
  </r>
  <r>
    <n v="2030431"/>
    <x v="20"/>
    <x v="6"/>
    <n v="1910020000000"/>
    <x v="7"/>
    <x v="0"/>
    <x v="139"/>
    <x v="7"/>
    <x v="0"/>
    <x v="0"/>
    <s v="COASTAL MIAMI-DADE COUNTY"/>
    <x v="0"/>
  </r>
  <r>
    <n v="2030577"/>
    <x v="21"/>
    <x v="0"/>
    <n v="1910020000000"/>
    <x v="5"/>
    <x v="0"/>
    <x v="140"/>
    <x v="4"/>
    <x v="0"/>
    <x v="30"/>
    <s v="METROPOLITAN MIAMI-DADE"/>
    <x v="30"/>
  </r>
  <r>
    <n v="2030575"/>
    <x v="21"/>
    <x v="0"/>
    <n v="1910020000000"/>
    <x v="3"/>
    <x v="0"/>
    <x v="141"/>
    <x v="5"/>
    <x v="0"/>
    <x v="23"/>
    <s v="COASTAL MIAMI-DADE COUNTY"/>
    <x v="23"/>
  </r>
  <r>
    <n v="2030444"/>
    <x v="21"/>
    <x v="0"/>
    <n v="1910020000000"/>
    <x v="5"/>
    <x v="0"/>
    <x v="142"/>
    <x v="8"/>
    <x v="0"/>
    <x v="18"/>
    <s v="MIAMI-DADE CO."/>
    <x v="18"/>
  </r>
  <r>
    <n v="2030520"/>
    <x v="21"/>
    <x v="0"/>
    <n v="1910020000000"/>
    <x v="0"/>
    <x v="0"/>
    <x v="143"/>
    <x v="5"/>
    <x v="0"/>
    <x v="10"/>
    <s v="MIAMI-DADE CO."/>
    <x v="10"/>
  </r>
  <r>
    <n v="2030383"/>
    <x v="21"/>
    <x v="0"/>
    <n v="0"/>
    <x v="6"/>
    <x v="1"/>
    <x v="144"/>
    <x v="4"/>
    <x v="0"/>
    <x v="5"/>
    <s v="COASTAL MIAMI-DADE COUNTY"/>
    <x v="5"/>
  </r>
  <r>
    <n v="2030319"/>
    <x v="21"/>
    <x v="0"/>
    <n v="1910020000000"/>
    <x v="8"/>
    <x v="0"/>
    <x v="145"/>
    <x v="5"/>
    <x v="0"/>
    <x v="12"/>
    <s v="INLAND MIAMI-DADE"/>
    <x v="12"/>
  </r>
  <r>
    <n v="2030582"/>
    <x v="21"/>
    <x v="0"/>
    <n v="0"/>
    <x v="6"/>
    <x v="1"/>
    <x v="146"/>
    <x v="3"/>
    <x v="0"/>
    <x v="1"/>
    <s v="COASTAL MIAMI-DADE COUNTY"/>
    <x v="1"/>
  </r>
  <r>
    <n v="2030587"/>
    <x v="21"/>
    <x v="0"/>
    <n v="1910020000000"/>
    <x v="8"/>
    <x v="0"/>
    <x v="147"/>
    <x v="3"/>
    <x v="0"/>
    <x v="21"/>
    <s v="COASTAL MIAMI-DADE COUNTY"/>
    <x v="21"/>
  </r>
  <r>
    <n v="2030584"/>
    <x v="21"/>
    <x v="0"/>
    <n v="1910020000000"/>
    <x v="3"/>
    <x v="0"/>
    <x v="148"/>
    <x v="1"/>
    <x v="0"/>
    <x v="29"/>
    <s v="MIAMI-DADE CO."/>
    <x v="29"/>
  </r>
  <r>
    <n v="2030495"/>
    <x v="21"/>
    <x v="0"/>
    <n v="1910020000000"/>
    <x v="0"/>
    <x v="0"/>
    <x v="149"/>
    <x v="2"/>
    <x v="0"/>
    <x v="28"/>
    <s v="MIAMI-DADE CO."/>
    <x v="28"/>
  </r>
  <r>
    <n v="2030416"/>
    <x v="22"/>
    <x v="1"/>
    <n v="0"/>
    <x v="6"/>
    <x v="1"/>
    <x v="13"/>
    <x v="6"/>
    <x v="1"/>
    <x v="13"/>
    <s v="METROPOLITAN MIAMI-DADE"/>
    <x v="13"/>
  </r>
  <r>
    <n v="2030449"/>
    <x v="22"/>
    <x v="1"/>
    <n v="1910020000000"/>
    <x v="2"/>
    <x v="0"/>
    <x v="13"/>
    <x v="6"/>
    <x v="1"/>
    <x v="4"/>
    <s v="COASTAL MIAMI-DADE COUNTY"/>
    <x v="4"/>
  </r>
  <r>
    <n v="2030505"/>
    <x v="22"/>
    <x v="1"/>
    <n v="1910020000000"/>
    <x v="1"/>
    <x v="0"/>
    <x v="150"/>
    <x v="5"/>
    <x v="0"/>
    <x v="23"/>
    <s v="COASTAL MIAMI-DADE COUNTY"/>
    <x v="23"/>
  </r>
  <r>
    <n v="2030574"/>
    <x v="22"/>
    <x v="1"/>
    <n v="1910020000000"/>
    <x v="5"/>
    <x v="0"/>
    <x v="151"/>
    <x v="4"/>
    <x v="0"/>
    <x v="19"/>
    <s v="COASTAL MIAMI-DADE COUNTY"/>
    <x v="19"/>
  </r>
  <r>
    <n v="2030541"/>
    <x v="23"/>
    <x v="2"/>
    <n v="1910020000000"/>
    <x v="2"/>
    <x v="0"/>
    <x v="152"/>
    <x v="8"/>
    <x v="0"/>
    <x v="17"/>
    <s v="MIAMI-DADE CO."/>
    <x v="17"/>
  </r>
  <r>
    <n v="2030297"/>
    <x v="23"/>
    <x v="2"/>
    <n v="1910020000000"/>
    <x v="4"/>
    <x v="0"/>
    <x v="13"/>
    <x v="6"/>
    <x v="1"/>
    <x v="8"/>
    <s v="COASTAL MIAMI-DADE COUNTY"/>
    <x v="8"/>
  </r>
  <r>
    <n v="2030552"/>
    <x v="23"/>
    <x v="2"/>
    <n v="1910020000000"/>
    <x v="7"/>
    <x v="0"/>
    <x v="153"/>
    <x v="7"/>
    <x v="0"/>
    <x v="21"/>
    <s v="COASTAL MIAMI-DADE COUNTY"/>
    <x v="21"/>
  </r>
  <r>
    <n v="2030481"/>
    <x v="23"/>
    <x v="2"/>
    <n v="1910020000000"/>
    <x v="5"/>
    <x v="0"/>
    <x v="154"/>
    <x v="2"/>
    <x v="0"/>
    <x v="19"/>
    <s v="COASTAL MIAMI-DADE COUNTY"/>
    <x v="19"/>
  </r>
  <r>
    <n v="2030512"/>
    <x v="23"/>
    <x v="2"/>
    <n v="1910020000000"/>
    <x v="3"/>
    <x v="0"/>
    <x v="155"/>
    <x v="7"/>
    <x v="0"/>
    <x v="28"/>
    <s v="MIAMI-DADE CO."/>
    <x v="28"/>
  </r>
  <r>
    <n v="2030525"/>
    <x v="23"/>
    <x v="2"/>
    <n v="1910020000000"/>
    <x v="5"/>
    <x v="0"/>
    <x v="13"/>
    <x v="6"/>
    <x v="1"/>
    <x v="30"/>
    <s v="METROPOLITAN MIAMI-DADE"/>
    <x v="30"/>
  </r>
  <r>
    <n v="2030580"/>
    <x v="23"/>
    <x v="2"/>
    <n v="1910020000000"/>
    <x v="8"/>
    <x v="0"/>
    <x v="156"/>
    <x v="0"/>
    <x v="0"/>
    <x v="26"/>
    <s v="METROPOLITAN MIAMI-DADE"/>
    <x v="26"/>
  </r>
  <r>
    <n v="2030466"/>
    <x v="24"/>
    <x v="3"/>
    <n v="1910020000000"/>
    <x v="7"/>
    <x v="0"/>
    <x v="157"/>
    <x v="3"/>
    <x v="0"/>
    <x v="10"/>
    <s v="MIAMI-DADE CO."/>
    <x v="10"/>
  </r>
  <r>
    <n v="2030477"/>
    <x v="24"/>
    <x v="3"/>
    <n v="1910020000000"/>
    <x v="5"/>
    <x v="0"/>
    <x v="158"/>
    <x v="8"/>
    <x v="0"/>
    <x v="20"/>
    <s v="MIAMI-DADE CO."/>
    <x v="20"/>
  </r>
  <r>
    <n v="2030484"/>
    <x v="24"/>
    <x v="3"/>
    <n v="1910020000000"/>
    <x v="4"/>
    <x v="0"/>
    <x v="13"/>
    <x v="6"/>
    <x v="1"/>
    <x v="8"/>
    <s v="COASTAL MIAMI-DADE COUNTY"/>
    <x v="8"/>
  </r>
  <r>
    <n v="2030326"/>
    <x v="24"/>
    <x v="3"/>
    <n v="1910020000000"/>
    <x v="7"/>
    <x v="0"/>
    <x v="13"/>
    <x v="6"/>
    <x v="1"/>
    <x v="9"/>
    <s v="COASTAL MIAMI-DADE COUNTY"/>
    <x v="9"/>
  </r>
  <r>
    <n v="2030378"/>
    <x v="24"/>
    <x v="3"/>
    <n v="1910020000000"/>
    <x v="3"/>
    <x v="0"/>
    <x v="159"/>
    <x v="7"/>
    <x v="0"/>
    <x v="31"/>
    <s v="COASTAL MIAMI-DADE COUNTY"/>
    <x v="31"/>
  </r>
  <r>
    <n v="2030502"/>
    <x v="24"/>
    <x v="3"/>
    <n v="1910020000000"/>
    <x v="5"/>
    <x v="0"/>
    <x v="160"/>
    <x v="1"/>
    <x v="0"/>
    <x v="16"/>
    <s v="COASTAL MIAMI-DADE COUNTY"/>
    <x v="16"/>
  </r>
  <r>
    <n v="2030379"/>
    <x v="24"/>
    <x v="3"/>
    <n v="1910020000000"/>
    <x v="8"/>
    <x v="0"/>
    <x v="161"/>
    <x v="5"/>
    <x v="0"/>
    <x v="13"/>
    <s v="METROPOLITAN MIAMI-DADE"/>
    <x v="13"/>
  </r>
  <r>
    <n v="2030393"/>
    <x v="24"/>
    <x v="3"/>
    <n v="1910020000000"/>
    <x v="7"/>
    <x v="0"/>
    <x v="162"/>
    <x v="3"/>
    <x v="0"/>
    <x v="22"/>
    <s v="MIAMI-DADE CO."/>
    <x v="22"/>
  </r>
  <r>
    <n v="2030399"/>
    <x v="25"/>
    <x v="4"/>
    <n v="1910020000000"/>
    <x v="8"/>
    <x v="0"/>
    <x v="13"/>
    <x v="6"/>
    <x v="1"/>
    <x v="21"/>
    <s v="COASTAL MIAMI-DADE COUNTY"/>
    <x v="21"/>
  </r>
  <r>
    <n v="2030327"/>
    <x v="25"/>
    <x v="4"/>
    <n v="1910020000000"/>
    <x v="7"/>
    <x v="0"/>
    <x v="163"/>
    <x v="1"/>
    <x v="0"/>
    <x v="5"/>
    <s v="COASTAL MIAMI-DADE COUNTY"/>
    <x v="5"/>
  </r>
  <r>
    <n v="2030570"/>
    <x v="25"/>
    <x v="4"/>
    <n v="1910020000000"/>
    <x v="3"/>
    <x v="0"/>
    <x v="164"/>
    <x v="4"/>
    <x v="0"/>
    <x v="22"/>
    <s v="MIAMI-DADE CO."/>
    <x v="22"/>
  </r>
  <r>
    <n v="2030534"/>
    <x v="25"/>
    <x v="4"/>
    <n v="1910020000000"/>
    <x v="3"/>
    <x v="0"/>
    <x v="165"/>
    <x v="5"/>
    <x v="0"/>
    <x v="9"/>
    <s v="COASTAL MIAMI-DADE COUNTY"/>
    <x v="9"/>
  </r>
  <r>
    <n v="2030524"/>
    <x v="25"/>
    <x v="4"/>
    <n v="1910020000000"/>
    <x v="1"/>
    <x v="0"/>
    <x v="166"/>
    <x v="2"/>
    <x v="0"/>
    <x v="10"/>
    <s v="MIAMI-DADE CO."/>
    <x v="10"/>
  </r>
  <r>
    <n v="2030303"/>
    <x v="25"/>
    <x v="4"/>
    <n v="1910020000000"/>
    <x v="8"/>
    <x v="0"/>
    <x v="167"/>
    <x v="5"/>
    <x v="0"/>
    <x v="15"/>
    <s v="METROPOLITAN MIAMI-DADE"/>
    <x v="15"/>
  </r>
  <r>
    <n v="2030404"/>
    <x v="26"/>
    <x v="5"/>
    <n v="1910020000000"/>
    <x v="7"/>
    <x v="0"/>
    <x v="13"/>
    <x v="6"/>
    <x v="1"/>
    <x v="19"/>
    <s v="COASTAL MIAMI-DADE COUNTY"/>
    <x v="19"/>
  </r>
  <r>
    <n v="2030438"/>
    <x v="26"/>
    <x v="5"/>
    <n v="1910020000000"/>
    <x v="5"/>
    <x v="0"/>
    <x v="168"/>
    <x v="4"/>
    <x v="0"/>
    <x v="9"/>
    <s v="COASTAL MIAMI-DADE COUNTY"/>
    <x v="9"/>
  </r>
  <r>
    <n v="2030294"/>
    <x v="26"/>
    <x v="5"/>
    <n v="0"/>
    <x v="6"/>
    <x v="1"/>
    <x v="169"/>
    <x v="0"/>
    <x v="0"/>
    <x v="22"/>
    <s v="MIAMI-DADE CO."/>
    <x v="22"/>
  </r>
  <r>
    <n v="2030432"/>
    <x v="26"/>
    <x v="5"/>
    <n v="1910020000000"/>
    <x v="5"/>
    <x v="0"/>
    <x v="13"/>
    <x v="6"/>
    <x v="1"/>
    <x v="25"/>
    <s v="COASTAL MIAMI-DADE COUNTY"/>
    <x v="25"/>
  </r>
  <r>
    <n v="2030388"/>
    <x v="26"/>
    <x v="5"/>
    <n v="1910020000000"/>
    <x v="2"/>
    <x v="0"/>
    <x v="13"/>
    <x v="6"/>
    <x v="1"/>
    <x v="3"/>
    <s v="METROPOLITAN MIAMI-DADE"/>
    <x v="3"/>
  </r>
  <r>
    <n v="2030308"/>
    <x v="26"/>
    <x v="5"/>
    <n v="1910020000000"/>
    <x v="0"/>
    <x v="0"/>
    <x v="170"/>
    <x v="7"/>
    <x v="0"/>
    <x v="5"/>
    <s v="COASTAL MIAMI-DADE COUNTY"/>
    <x v="5"/>
  </r>
  <r>
    <n v="2030469"/>
    <x v="26"/>
    <x v="5"/>
    <n v="0"/>
    <x v="6"/>
    <x v="1"/>
    <x v="13"/>
    <x v="6"/>
    <x v="1"/>
    <x v="5"/>
    <s v="COASTAL MIAMI-DADE COUNTY"/>
    <x v="5"/>
  </r>
  <r>
    <n v="2030307"/>
    <x v="26"/>
    <x v="5"/>
    <n v="0"/>
    <x v="6"/>
    <x v="1"/>
    <x v="13"/>
    <x v="6"/>
    <x v="1"/>
    <x v="33"/>
    <s v="INLAND MIAMI-DADE"/>
    <x v="33"/>
  </r>
  <r>
    <n v="2030462"/>
    <x v="26"/>
    <x v="5"/>
    <n v="1910020000000"/>
    <x v="8"/>
    <x v="0"/>
    <x v="171"/>
    <x v="2"/>
    <x v="0"/>
    <x v="5"/>
    <s v="COASTAL MIAMI-DADE COUNTY"/>
    <x v="5"/>
  </r>
  <r>
    <n v="2030535"/>
    <x v="26"/>
    <x v="5"/>
    <n v="1910020000000"/>
    <x v="8"/>
    <x v="0"/>
    <x v="172"/>
    <x v="5"/>
    <x v="0"/>
    <x v="14"/>
    <s v="INLAND MIAMI-DADE"/>
    <x v="14"/>
  </r>
  <r>
    <n v="2030560"/>
    <x v="26"/>
    <x v="5"/>
    <n v="1910020000000"/>
    <x v="2"/>
    <x v="0"/>
    <x v="173"/>
    <x v="5"/>
    <x v="0"/>
    <x v="9"/>
    <s v="COASTAL MIAMI-DADE COUNTY"/>
    <x v="9"/>
  </r>
  <r>
    <n v="2030566"/>
    <x v="26"/>
    <x v="5"/>
    <n v="0"/>
    <x v="6"/>
    <x v="1"/>
    <x v="174"/>
    <x v="7"/>
    <x v="0"/>
    <x v="14"/>
    <s v="INLAND MIAMI-DADE"/>
    <x v="14"/>
  </r>
  <r>
    <n v="2030489"/>
    <x v="27"/>
    <x v="6"/>
    <n v="1910020000000"/>
    <x v="2"/>
    <x v="0"/>
    <x v="13"/>
    <x v="6"/>
    <x v="1"/>
    <x v="21"/>
    <s v="COASTAL MIAMI-DADE COUNTY"/>
    <x v="21"/>
  </r>
  <r>
    <n v="2030555"/>
    <x v="27"/>
    <x v="6"/>
    <n v="1910020000000"/>
    <x v="4"/>
    <x v="0"/>
    <x v="175"/>
    <x v="3"/>
    <x v="0"/>
    <x v="19"/>
    <s v="COASTAL MIAMI-DADE COUNTY"/>
    <x v="19"/>
  </r>
  <r>
    <n v="2030585"/>
    <x v="27"/>
    <x v="6"/>
    <n v="1910020000000"/>
    <x v="4"/>
    <x v="0"/>
    <x v="13"/>
    <x v="6"/>
    <x v="1"/>
    <x v="30"/>
    <s v="METROPOLITAN MIAMI-DADE"/>
    <x v="30"/>
  </r>
  <r>
    <n v="2030450"/>
    <x v="27"/>
    <x v="6"/>
    <n v="1910020000000"/>
    <x v="0"/>
    <x v="0"/>
    <x v="176"/>
    <x v="8"/>
    <x v="0"/>
    <x v="10"/>
    <s v="MIAMI-DADE CO."/>
    <x v="10"/>
  </r>
  <r>
    <n v="2030498"/>
    <x v="27"/>
    <x v="6"/>
    <n v="1910020000000"/>
    <x v="5"/>
    <x v="0"/>
    <x v="177"/>
    <x v="0"/>
    <x v="0"/>
    <x v="32"/>
    <s v="INLAND MIAMI-DADE"/>
    <x v="32"/>
  </r>
  <r>
    <n v="2030316"/>
    <x v="27"/>
    <x v="6"/>
    <n v="1910020000000"/>
    <x v="0"/>
    <x v="0"/>
    <x v="178"/>
    <x v="7"/>
    <x v="0"/>
    <x v="27"/>
    <s v="INLAND MIAMI-DADE"/>
    <x v="27"/>
  </r>
  <r>
    <n v="2030491"/>
    <x v="27"/>
    <x v="6"/>
    <n v="1910020000000"/>
    <x v="2"/>
    <x v="0"/>
    <x v="13"/>
    <x v="6"/>
    <x v="1"/>
    <x v="27"/>
    <s v="INLAND MIAMI-DADE"/>
    <x v="27"/>
  </r>
  <r>
    <n v="2030366"/>
    <x v="27"/>
    <x v="6"/>
    <n v="1910020000000"/>
    <x v="1"/>
    <x v="0"/>
    <x v="179"/>
    <x v="4"/>
    <x v="0"/>
    <x v="29"/>
    <s v="MIAMI-DADE CO."/>
    <x v="29"/>
  </r>
  <r>
    <n v="2030516"/>
    <x v="28"/>
    <x v="0"/>
    <n v="1910020000000"/>
    <x v="4"/>
    <x v="0"/>
    <x v="180"/>
    <x v="5"/>
    <x v="0"/>
    <x v="14"/>
    <s v="INLAND MIAMI-DADE"/>
    <x v="14"/>
  </r>
  <r>
    <n v="2030389"/>
    <x v="28"/>
    <x v="0"/>
    <n v="1910020000000"/>
    <x v="4"/>
    <x v="0"/>
    <x v="181"/>
    <x v="8"/>
    <x v="0"/>
    <x v="18"/>
    <s v="MIAMI-DADE CO."/>
    <x v="18"/>
  </r>
  <r>
    <n v="2030460"/>
    <x v="28"/>
    <x v="0"/>
    <n v="1910020000000"/>
    <x v="0"/>
    <x v="0"/>
    <x v="182"/>
    <x v="5"/>
    <x v="0"/>
    <x v="29"/>
    <s v="MIAMI-DADE CO."/>
    <x v="29"/>
  </r>
  <r>
    <n v="2030507"/>
    <x v="28"/>
    <x v="0"/>
    <n v="1910020000000"/>
    <x v="8"/>
    <x v="0"/>
    <x v="183"/>
    <x v="0"/>
    <x v="0"/>
    <x v="0"/>
    <s v="COASTAL MIAMI-DADE COUNTY"/>
    <x v="0"/>
  </r>
  <r>
    <n v="2030375"/>
    <x v="29"/>
    <x v="1"/>
    <n v="1910020000000"/>
    <x v="3"/>
    <x v="0"/>
    <x v="13"/>
    <x v="6"/>
    <x v="1"/>
    <x v="29"/>
    <s v="MIAMI-DADE CO."/>
    <x v="29"/>
  </r>
  <r>
    <n v="2030405"/>
    <x v="29"/>
    <x v="1"/>
    <n v="1910020000000"/>
    <x v="1"/>
    <x v="0"/>
    <x v="184"/>
    <x v="4"/>
    <x v="0"/>
    <x v="31"/>
    <s v="COASTAL MIAMI-DADE COUNTY"/>
    <x v="31"/>
  </r>
  <r>
    <n v="2030479"/>
    <x v="29"/>
    <x v="1"/>
    <n v="1910020000000"/>
    <x v="3"/>
    <x v="0"/>
    <x v="13"/>
    <x v="6"/>
    <x v="1"/>
    <x v="27"/>
    <s v="INLAND MIAMI-DADE"/>
    <x v="27"/>
  </r>
  <r>
    <n v="2030471"/>
    <x v="29"/>
    <x v="1"/>
    <n v="1910020000000"/>
    <x v="3"/>
    <x v="0"/>
    <x v="185"/>
    <x v="2"/>
    <x v="0"/>
    <x v="4"/>
    <s v="COASTAL MIAMI-DADE COUNTY"/>
    <x v="4"/>
  </r>
  <r>
    <n v="2030314"/>
    <x v="29"/>
    <x v="1"/>
    <n v="1910020000000"/>
    <x v="4"/>
    <x v="0"/>
    <x v="13"/>
    <x v="6"/>
    <x v="1"/>
    <x v="24"/>
    <s v="INLAND MIAMI-DADE"/>
    <x v="24"/>
  </r>
  <r>
    <n v="2030468"/>
    <x v="29"/>
    <x v="1"/>
    <n v="1910020000000"/>
    <x v="2"/>
    <x v="0"/>
    <x v="186"/>
    <x v="1"/>
    <x v="0"/>
    <x v="15"/>
    <s v="METROPOLITAN MIAMI-DADE"/>
    <x v="15"/>
  </r>
  <r>
    <n v="2030311"/>
    <x v="29"/>
    <x v="1"/>
    <n v="1910020000000"/>
    <x v="1"/>
    <x v="0"/>
    <x v="13"/>
    <x v="6"/>
    <x v="1"/>
    <x v="24"/>
    <s v="INLAND MIAMI-DADE"/>
    <x v="24"/>
  </r>
  <r>
    <n v="2030339"/>
    <x v="29"/>
    <x v="1"/>
    <n v="0"/>
    <x v="6"/>
    <x v="1"/>
    <x v="187"/>
    <x v="2"/>
    <x v="0"/>
    <x v="18"/>
    <s v="MIAMI-DADE CO."/>
    <x v="18"/>
  </r>
  <r>
    <n v="2030367"/>
    <x v="29"/>
    <x v="1"/>
    <n v="1910020000000"/>
    <x v="2"/>
    <x v="0"/>
    <x v="188"/>
    <x v="4"/>
    <x v="0"/>
    <x v="12"/>
    <s v="INLAND MIAMI-DADE"/>
    <x v="12"/>
  </r>
  <r>
    <n v="2030518"/>
    <x v="29"/>
    <x v="1"/>
    <n v="0"/>
    <x v="6"/>
    <x v="1"/>
    <x v="189"/>
    <x v="1"/>
    <x v="0"/>
    <x v="11"/>
    <s v="MIAMI-DADE CO."/>
    <x v="11"/>
  </r>
  <r>
    <n v="2030517"/>
    <x v="29"/>
    <x v="1"/>
    <n v="0"/>
    <x v="6"/>
    <x v="1"/>
    <x v="190"/>
    <x v="0"/>
    <x v="0"/>
    <x v="16"/>
    <s v="COASTAL MIAMI-DADE COUNTY"/>
    <x v="16"/>
  </r>
  <r>
    <n v="2030376"/>
    <x v="30"/>
    <x v="2"/>
    <n v="1910020000000"/>
    <x v="5"/>
    <x v="0"/>
    <x v="191"/>
    <x v="4"/>
    <x v="0"/>
    <x v="13"/>
    <s v="METROPOLITAN MIAMI-DADE"/>
    <x v="13"/>
  </r>
  <r>
    <n v="2030490"/>
    <x v="30"/>
    <x v="2"/>
    <n v="1910020000000"/>
    <x v="3"/>
    <x v="0"/>
    <x v="192"/>
    <x v="3"/>
    <x v="0"/>
    <x v="28"/>
    <s v="MIAMI-DADE CO."/>
    <x v="28"/>
  </r>
  <r>
    <n v="2030500"/>
    <x v="30"/>
    <x v="2"/>
    <n v="1910020000000"/>
    <x v="2"/>
    <x v="0"/>
    <x v="193"/>
    <x v="3"/>
    <x v="0"/>
    <x v="2"/>
    <s v="COASTAL MIAMI-DADE COUNTY"/>
    <x v="2"/>
  </r>
  <r>
    <n v="2030463"/>
    <x v="30"/>
    <x v="2"/>
    <n v="1910020000000"/>
    <x v="8"/>
    <x v="0"/>
    <x v="194"/>
    <x v="5"/>
    <x v="0"/>
    <x v="12"/>
    <s v="INLAND MIAMI-DADE"/>
    <x v="12"/>
  </r>
  <r>
    <n v="2030472"/>
    <x v="30"/>
    <x v="2"/>
    <n v="1910020000000"/>
    <x v="3"/>
    <x v="0"/>
    <x v="195"/>
    <x v="5"/>
    <x v="0"/>
    <x v="26"/>
    <s v="METROPOLITAN MIAMI-DADE"/>
    <x v="26"/>
  </r>
  <r>
    <n v="2030333"/>
    <x v="30"/>
    <x v="2"/>
    <n v="1910020000000"/>
    <x v="1"/>
    <x v="0"/>
    <x v="196"/>
    <x v="1"/>
    <x v="0"/>
    <x v="12"/>
    <s v="INLAND MIAMI-DADE"/>
    <x v="12"/>
  </r>
  <r>
    <n v="2030515"/>
    <x v="30"/>
    <x v="2"/>
    <n v="0"/>
    <x v="6"/>
    <x v="1"/>
    <x v="197"/>
    <x v="7"/>
    <x v="0"/>
    <x v="25"/>
    <s v="COASTAL MIAMI-DADE COUNTY"/>
    <x v="25"/>
  </r>
  <r>
    <n v="2030361"/>
    <x v="30"/>
    <x v="2"/>
    <n v="1910020000000"/>
    <x v="2"/>
    <x v="0"/>
    <x v="13"/>
    <x v="6"/>
    <x v="1"/>
    <x v="22"/>
    <s v="MIAMI-DADE CO."/>
    <x v="22"/>
  </r>
  <r>
    <n v="2030364"/>
    <x v="30"/>
    <x v="2"/>
    <n v="1910020000000"/>
    <x v="2"/>
    <x v="0"/>
    <x v="198"/>
    <x v="2"/>
    <x v="0"/>
    <x v="0"/>
    <s v="COASTAL MIAMI-DADE COUNTY"/>
    <x v="0"/>
  </r>
  <r>
    <n v="2030334"/>
    <x v="30"/>
    <x v="2"/>
    <n v="1910020000000"/>
    <x v="1"/>
    <x v="0"/>
    <x v="199"/>
    <x v="3"/>
    <x v="0"/>
    <x v="13"/>
    <s v="METROPOLITAN MIAMI-DADE"/>
    <x v="13"/>
  </r>
  <r>
    <m/>
    <x v="31"/>
    <x v="7"/>
    <m/>
    <x v="6"/>
    <x v="2"/>
    <x v="200"/>
    <x v="6"/>
    <x v="2"/>
    <x v="34"/>
    <m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B35" firstHeaderRow="1" firstDataRow="1" firstDataCol="1"/>
  <pivotFields count="12"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9">
        <item x="5"/>
        <item x="6"/>
        <item x="0"/>
        <item x="1"/>
        <item x="2"/>
        <item x="3"/>
        <item x="4"/>
        <item x="7"/>
        <item t="default"/>
      </items>
    </pivotField>
    <pivotField showAll="0"/>
    <pivotField showAll="0">
      <items count="10">
        <item x="3"/>
        <item x="8"/>
        <item x="7"/>
        <item x="2"/>
        <item x="1"/>
        <item x="5"/>
        <item x="4"/>
        <item x="0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202">
        <item x="13"/>
        <item x="157"/>
        <item x="14"/>
        <item x="160"/>
        <item x="26"/>
        <item x="94"/>
        <item x="76"/>
        <item x="190"/>
        <item x="171"/>
        <item x="144"/>
        <item x="168"/>
        <item x="97"/>
        <item x="54"/>
        <item x="106"/>
        <item x="136"/>
        <item x="92"/>
        <item x="50"/>
        <item x="91"/>
        <item x="99"/>
        <item x="183"/>
        <item x="115"/>
        <item x="66"/>
        <item x="96"/>
        <item x="98"/>
        <item x="67"/>
        <item x="154"/>
        <item x="182"/>
        <item x="151"/>
        <item x="48"/>
        <item x="39"/>
        <item x="86"/>
        <item x="143"/>
        <item x="88"/>
        <item x="137"/>
        <item x="101"/>
        <item x="59"/>
        <item x="32"/>
        <item x="179"/>
        <item x="164"/>
        <item x="109"/>
        <item x="161"/>
        <item x="2"/>
        <item x="123"/>
        <item x="187"/>
        <item x="191"/>
        <item x="28"/>
        <item x="7"/>
        <item x="195"/>
        <item x="44"/>
        <item x="159"/>
        <item x="104"/>
        <item x="57"/>
        <item x="81"/>
        <item x="113"/>
        <item x="117"/>
        <item x="29"/>
        <item x="11"/>
        <item x="196"/>
        <item x="87"/>
        <item x="119"/>
        <item x="198"/>
        <item x="124"/>
        <item x="170"/>
        <item x="153"/>
        <item x="84"/>
        <item x="30"/>
        <item x="133"/>
        <item x="110"/>
        <item x="103"/>
        <item x="112"/>
        <item x="45"/>
        <item x="186"/>
        <item x="24"/>
        <item x="134"/>
        <item x="12"/>
        <item x="40"/>
        <item x="188"/>
        <item x="129"/>
        <item x="142"/>
        <item x="61"/>
        <item x="131"/>
        <item x="177"/>
        <item x="77"/>
        <item x="53"/>
        <item x="22"/>
        <item x="194"/>
        <item x="80"/>
        <item x="192"/>
        <item x="89"/>
        <item x="166"/>
        <item x="72"/>
        <item x="114"/>
        <item x="70"/>
        <item x="181"/>
        <item x="51"/>
        <item x="65"/>
        <item x="37"/>
        <item x="90"/>
        <item x="21"/>
        <item x="71"/>
        <item x="100"/>
        <item x="85"/>
        <item x="197"/>
        <item x="23"/>
        <item x="111"/>
        <item x="33"/>
        <item x="172"/>
        <item x="155"/>
        <item x="158"/>
        <item x="189"/>
        <item x="19"/>
        <item x="167"/>
        <item x="1"/>
        <item x="63"/>
        <item x="125"/>
        <item x="74"/>
        <item x="73"/>
        <item x="18"/>
        <item x="174"/>
        <item x="83"/>
        <item x="58"/>
        <item x="145"/>
        <item x="62"/>
        <item x="6"/>
        <item x="118"/>
        <item x="163"/>
        <item x="169"/>
        <item x="52"/>
        <item x="47"/>
        <item x="82"/>
        <item x="79"/>
        <item x="107"/>
        <item x="35"/>
        <item x="56"/>
        <item x="185"/>
        <item x="78"/>
        <item x="46"/>
        <item x="31"/>
        <item x="140"/>
        <item x="138"/>
        <item x="121"/>
        <item x="130"/>
        <item x="180"/>
        <item x="184"/>
        <item x="4"/>
        <item x="126"/>
        <item x="135"/>
        <item x="5"/>
        <item x="156"/>
        <item x="102"/>
        <item x="43"/>
        <item x="139"/>
        <item x="199"/>
        <item x="3"/>
        <item x="64"/>
        <item x="175"/>
        <item x="173"/>
        <item x="25"/>
        <item x="165"/>
        <item x="105"/>
        <item x="116"/>
        <item x="0"/>
        <item x="178"/>
        <item x="95"/>
        <item x="49"/>
        <item x="93"/>
        <item x="128"/>
        <item x="68"/>
        <item x="16"/>
        <item x="60"/>
        <item x="108"/>
        <item x="41"/>
        <item x="127"/>
        <item x="10"/>
        <item x="20"/>
        <item x="176"/>
        <item x="27"/>
        <item x="8"/>
        <item x="147"/>
        <item x="34"/>
        <item x="15"/>
        <item x="122"/>
        <item x="150"/>
        <item x="55"/>
        <item x="69"/>
        <item x="132"/>
        <item x="36"/>
        <item x="146"/>
        <item x="148"/>
        <item x="193"/>
        <item x="141"/>
        <item x="42"/>
        <item x="17"/>
        <item x="152"/>
        <item x="75"/>
        <item x="149"/>
        <item x="120"/>
        <item x="9"/>
        <item x="38"/>
        <item x="162"/>
        <item x="200"/>
        <item t="default"/>
      </items>
    </pivotField>
    <pivotField showAll="0">
      <items count="10">
        <item x="0"/>
        <item x="8"/>
        <item x="5"/>
        <item x="2"/>
        <item x="7"/>
        <item x="1"/>
        <item x="3"/>
        <item x="4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6">
        <item x="7"/>
        <item x="14"/>
        <item x="12"/>
        <item x="1"/>
        <item x="33"/>
        <item x="29"/>
        <item x="24"/>
        <item x="28"/>
        <item x="30"/>
        <item x="18"/>
        <item x="15"/>
        <item x="10"/>
        <item x="13"/>
        <item x="20"/>
        <item x="16"/>
        <item x="11"/>
        <item x="32"/>
        <item x="2"/>
        <item x="5"/>
        <item x="8"/>
        <item x="9"/>
        <item x="4"/>
        <item x="21"/>
        <item x="19"/>
        <item x="23"/>
        <item x="17"/>
        <item x="27"/>
        <item x="26"/>
        <item x="0"/>
        <item x="31"/>
        <item x="6"/>
        <item x="3"/>
        <item x="22"/>
        <item x="25"/>
        <item x="34"/>
        <item t="default"/>
      </items>
    </pivotField>
    <pivotField showAll="0"/>
    <pivotField showAll="0">
      <items count="36">
        <item x="7"/>
        <item x="14"/>
        <item x="12"/>
        <item x="1"/>
        <item x="33"/>
        <item x="29"/>
        <item x="24"/>
        <item x="28"/>
        <item x="30"/>
        <item x="18"/>
        <item x="15"/>
        <item x="10"/>
        <item x="13"/>
        <item x="20"/>
        <item x="16"/>
        <item x="11"/>
        <item x="32"/>
        <item x="2"/>
        <item x="5"/>
        <item x="8"/>
        <item x="9"/>
        <item x="4"/>
        <item x="21"/>
        <item x="19"/>
        <item x="23"/>
        <item x="17"/>
        <item x="27"/>
        <item x="26"/>
        <item x="0"/>
        <item x="31"/>
        <item x="6"/>
        <item x="3"/>
        <item x="22"/>
        <item x="25"/>
        <item x="34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7" type="button" dataOnly="0" labelOnly="1" outline="0"/>
    </format>
    <format dxfId="3">
      <pivotArea type="topRight" dataOnly="0" labelOnly="1" outline="0" fieldPosition="0"/>
    </format>
    <format dxfId="2">
      <pivotArea field="4" type="button" dataOnly="0" labelOnly="1" outline="0"/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tabSelected="1" workbookViewId="0">
      <selection activeCell="B1" sqref="B1:B1048576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11.28515625" style="5" bestFit="1" customWidth="1"/>
    <col min="4" max="4" width="15.42578125" customWidth="1"/>
    <col min="5" max="5" width="38.140625" bestFit="1" customWidth="1"/>
    <col min="6" max="6" width="17.28515625" bestFit="1" customWidth="1"/>
    <col min="7" max="7" width="13.28515625" bestFit="1" customWidth="1"/>
    <col min="8" max="8" width="19" bestFit="1" customWidth="1"/>
    <col min="9" max="9" width="19" customWidth="1"/>
    <col min="10" max="10" width="10.7109375" bestFit="1" customWidth="1"/>
    <col min="11" max="11" width="29.140625" bestFit="1" customWidth="1"/>
    <col min="12" max="12" width="18.140625" bestFit="1" customWidth="1"/>
  </cols>
  <sheetData>
    <row r="1" spans="1:12" x14ac:dyDescent="0.25">
      <c r="A1" t="s">
        <v>0</v>
      </c>
      <c r="B1" t="s">
        <v>1</v>
      </c>
      <c r="C1" s="5" t="s">
        <v>69</v>
      </c>
      <c r="D1" t="s">
        <v>2</v>
      </c>
      <c r="E1" t="s">
        <v>3</v>
      </c>
      <c r="F1" t="s">
        <v>67</v>
      </c>
      <c r="G1" t="s">
        <v>4</v>
      </c>
      <c r="H1" t="s">
        <v>5</v>
      </c>
      <c r="I1" t="s">
        <v>66</v>
      </c>
      <c r="J1" t="s">
        <v>6</v>
      </c>
      <c r="K1" t="s">
        <v>7</v>
      </c>
      <c r="L1" t="s">
        <v>8</v>
      </c>
    </row>
    <row r="2" spans="1:12" x14ac:dyDescent="0.25">
      <c r="A2">
        <v>2030511</v>
      </c>
      <c r="B2" s="1">
        <v>43739</v>
      </c>
      <c r="C2" s="5">
        <f>WEEKDAY(B2)</f>
        <v>3</v>
      </c>
      <c r="D2" s="2">
        <v>1910020000000</v>
      </c>
      <c r="E2" t="s">
        <v>9</v>
      </c>
      <c r="F2" t="b">
        <f>IF(E2&lt;&gt;"",TRUE,FALSE)</f>
        <v>1</v>
      </c>
      <c r="G2">
        <v>774650</v>
      </c>
      <c r="H2" t="s">
        <v>10</v>
      </c>
      <c r="I2" t="b">
        <f>IF(H2&lt;&gt;"",TRUE,FALSE)</f>
        <v>1</v>
      </c>
      <c r="J2">
        <v>29</v>
      </c>
      <c r="K2" t="s">
        <v>11</v>
      </c>
      <c r="L2" t="s">
        <v>12</v>
      </c>
    </row>
    <row r="3" spans="1:12" x14ac:dyDescent="0.25">
      <c r="A3">
        <v>2030427</v>
      </c>
      <c r="B3" s="1">
        <v>43739</v>
      </c>
      <c r="C3" s="5">
        <f t="shared" ref="C3:C66" si="0">WEEKDAY(B3)</f>
        <v>3</v>
      </c>
      <c r="D3" s="2">
        <v>1910020000000</v>
      </c>
      <c r="E3" t="s">
        <v>13</v>
      </c>
      <c r="F3" t="b">
        <f t="shared" ref="F3:F66" si="1">IF(E3&lt;&gt;"",TRUE,FALSE)</f>
        <v>1</v>
      </c>
      <c r="G3">
        <v>774572</v>
      </c>
      <c r="H3" t="s">
        <v>14</v>
      </c>
      <c r="I3" t="b">
        <f t="shared" ref="I3:I66" si="2">IF(H3&lt;&gt;"",TRUE,FALSE)</f>
        <v>1</v>
      </c>
      <c r="J3">
        <v>4</v>
      </c>
      <c r="K3" t="s">
        <v>11</v>
      </c>
      <c r="L3" t="s">
        <v>15</v>
      </c>
    </row>
    <row r="4" spans="1:12" x14ac:dyDescent="0.25">
      <c r="A4">
        <v>2030423</v>
      </c>
      <c r="B4" s="1">
        <v>43739</v>
      </c>
      <c r="C4" s="5">
        <f t="shared" si="0"/>
        <v>3</v>
      </c>
      <c r="D4" s="2">
        <v>1910020000000</v>
      </c>
      <c r="E4" t="s">
        <v>16</v>
      </c>
      <c r="F4" t="b">
        <f t="shared" si="1"/>
        <v>1</v>
      </c>
      <c r="G4">
        <v>774465</v>
      </c>
      <c r="H4" t="s">
        <v>17</v>
      </c>
      <c r="I4" t="b">
        <f t="shared" si="2"/>
        <v>1</v>
      </c>
      <c r="J4">
        <v>18</v>
      </c>
      <c r="K4" t="s">
        <v>11</v>
      </c>
      <c r="L4" t="s">
        <v>18</v>
      </c>
    </row>
    <row r="5" spans="1:12" x14ac:dyDescent="0.25">
      <c r="A5">
        <v>2030451</v>
      </c>
      <c r="B5" s="1">
        <v>43739</v>
      </c>
      <c r="C5" s="5">
        <f t="shared" si="0"/>
        <v>3</v>
      </c>
      <c r="D5" s="2">
        <v>1910020000000</v>
      </c>
      <c r="E5" t="s">
        <v>13</v>
      </c>
      <c r="F5" t="b">
        <f t="shared" si="1"/>
        <v>1</v>
      </c>
      <c r="G5">
        <v>774640</v>
      </c>
      <c r="H5" t="s">
        <v>19</v>
      </c>
      <c r="I5" t="b">
        <f t="shared" si="2"/>
        <v>1</v>
      </c>
      <c r="J5">
        <v>32</v>
      </c>
      <c r="K5" t="s">
        <v>20</v>
      </c>
      <c r="L5" t="s">
        <v>21</v>
      </c>
    </row>
    <row r="6" spans="1:12" x14ac:dyDescent="0.25">
      <c r="A6">
        <v>2030340</v>
      </c>
      <c r="B6" s="1">
        <v>43739</v>
      </c>
      <c r="C6" s="5">
        <f t="shared" si="0"/>
        <v>3</v>
      </c>
      <c r="D6" s="2">
        <v>1910020000000</v>
      </c>
      <c r="E6" t="s">
        <v>9</v>
      </c>
      <c r="F6" t="b">
        <f t="shared" si="1"/>
        <v>1</v>
      </c>
      <c r="G6">
        <v>774627</v>
      </c>
      <c r="H6" t="s">
        <v>22</v>
      </c>
      <c r="I6" t="b">
        <f t="shared" si="2"/>
        <v>1</v>
      </c>
      <c r="J6">
        <v>22</v>
      </c>
      <c r="K6" t="s">
        <v>11</v>
      </c>
      <c r="L6" t="s">
        <v>23</v>
      </c>
    </row>
    <row r="7" spans="1:12" x14ac:dyDescent="0.25">
      <c r="A7">
        <v>2030543</v>
      </c>
      <c r="B7" s="1">
        <v>43739</v>
      </c>
      <c r="C7" s="5">
        <f t="shared" si="0"/>
        <v>3</v>
      </c>
      <c r="D7" s="2">
        <v>1910020000000</v>
      </c>
      <c r="E7" t="s">
        <v>24</v>
      </c>
      <c r="F7" t="b">
        <f t="shared" si="1"/>
        <v>1</v>
      </c>
      <c r="G7">
        <v>774631</v>
      </c>
      <c r="H7" t="s">
        <v>25</v>
      </c>
      <c r="I7" t="b">
        <f t="shared" si="2"/>
        <v>1</v>
      </c>
      <c r="J7">
        <v>19</v>
      </c>
      <c r="K7" t="s">
        <v>11</v>
      </c>
      <c r="L7" t="s">
        <v>26</v>
      </c>
    </row>
    <row r="8" spans="1:12" x14ac:dyDescent="0.25">
      <c r="A8">
        <v>2030320</v>
      </c>
      <c r="B8" s="1">
        <v>43739</v>
      </c>
      <c r="C8" s="5">
        <f t="shared" si="0"/>
        <v>3</v>
      </c>
      <c r="D8" s="2">
        <v>1910020000000</v>
      </c>
      <c r="E8" t="s">
        <v>27</v>
      </c>
      <c r="F8" t="b">
        <f t="shared" si="1"/>
        <v>1</v>
      </c>
      <c r="G8">
        <v>774595</v>
      </c>
      <c r="H8" t="s">
        <v>17</v>
      </c>
      <c r="I8" t="b">
        <f t="shared" si="2"/>
        <v>1</v>
      </c>
      <c r="J8">
        <v>31</v>
      </c>
      <c r="K8" t="s">
        <v>11</v>
      </c>
      <c r="L8" t="s">
        <v>28</v>
      </c>
    </row>
    <row r="9" spans="1:12" x14ac:dyDescent="0.25">
      <c r="A9">
        <v>2030545</v>
      </c>
      <c r="B9" s="1">
        <v>43739</v>
      </c>
      <c r="C9" s="5">
        <f t="shared" si="0"/>
        <v>3</v>
      </c>
      <c r="D9" s="2">
        <v>1910020000000</v>
      </c>
      <c r="E9" t="s">
        <v>29</v>
      </c>
      <c r="F9" t="b">
        <f t="shared" si="1"/>
        <v>1</v>
      </c>
      <c r="G9">
        <v>774470</v>
      </c>
      <c r="H9" t="s">
        <v>17</v>
      </c>
      <c r="I9" t="b">
        <f t="shared" si="2"/>
        <v>1</v>
      </c>
      <c r="J9">
        <v>1</v>
      </c>
      <c r="K9" t="s">
        <v>30</v>
      </c>
      <c r="L9" t="s">
        <v>31</v>
      </c>
    </row>
    <row r="10" spans="1:12" x14ac:dyDescent="0.25">
      <c r="A10">
        <v>2030441</v>
      </c>
      <c r="B10" s="1">
        <v>43739</v>
      </c>
      <c r="C10" s="5">
        <f t="shared" si="0"/>
        <v>3</v>
      </c>
      <c r="D10">
        <v>0</v>
      </c>
      <c r="F10" t="b">
        <f t="shared" si="1"/>
        <v>0</v>
      </c>
      <c r="G10">
        <v>774671</v>
      </c>
      <c r="H10" t="s">
        <v>14</v>
      </c>
      <c r="I10" t="b">
        <f t="shared" si="2"/>
        <v>1</v>
      </c>
      <c r="J10">
        <v>20</v>
      </c>
      <c r="K10" t="s">
        <v>11</v>
      </c>
      <c r="L10" t="s">
        <v>32</v>
      </c>
    </row>
    <row r="11" spans="1:12" x14ac:dyDescent="0.25">
      <c r="A11">
        <v>2030579</v>
      </c>
      <c r="B11" s="1">
        <v>43739</v>
      </c>
      <c r="C11" s="5">
        <f t="shared" si="0"/>
        <v>3</v>
      </c>
      <c r="D11" s="2">
        <v>1910020000000</v>
      </c>
      <c r="E11" t="s">
        <v>33</v>
      </c>
      <c r="F11" t="b">
        <f t="shared" si="1"/>
        <v>1</v>
      </c>
      <c r="G11">
        <v>774704</v>
      </c>
      <c r="H11" t="s">
        <v>19</v>
      </c>
      <c r="I11" t="b">
        <f t="shared" si="2"/>
        <v>1</v>
      </c>
      <c r="J11">
        <v>21</v>
      </c>
      <c r="K11" t="s">
        <v>11</v>
      </c>
      <c r="L11" t="s">
        <v>34</v>
      </c>
    </row>
    <row r="12" spans="1:12" x14ac:dyDescent="0.25">
      <c r="A12">
        <v>2030583</v>
      </c>
      <c r="B12" s="1">
        <v>43740</v>
      </c>
      <c r="C12" s="5">
        <f t="shared" si="0"/>
        <v>4</v>
      </c>
      <c r="D12" s="2">
        <v>1910020000000</v>
      </c>
      <c r="E12" t="s">
        <v>33</v>
      </c>
      <c r="F12" t="b">
        <f t="shared" si="1"/>
        <v>1</v>
      </c>
      <c r="G12">
        <v>774667</v>
      </c>
      <c r="H12" t="s">
        <v>17</v>
      </c>
      <c r="I12" t="b">
        <f t="shared" si="2"/>
        <v>1</v>
      </c>
      <c r="J12">
        <v>12</v>
      </c>
      <c r="K12" t="s">
        <v>30</v>
      </c>
      <c r="L12" t="s">
        <v>35</v>
      </c>
    </row>
    <row r="13" spans="1:12" x14ac:dyDescent="0.25">
      <c r="A13">
        <v>2030470</v>
      </c>
      <c r="B13" s="1">
        <v>43741</v>
      </c>
      <c r="C13" s="5">
        <f t="shared" si="0"/>
        <v>5</v>
      </c>
      <c r="D13">
        <v>0</v>
      </c>
      <c r="F13" t="b">
        <f t="shared" si="1"/>
        <v>0</v>
      </c>
      <c r="G13">
        <v>774489</v>
      </c>
      <c r="H13" t="s">
        <v>10</v>
      </c>
      <c r="I13" t="b">
        <f t="shared" si="2"/>
        <v>1</v>
      </c>
      <c r="J13">
        <v>16</v>
      </c>
      <c r="K13" t="s">
        <v>30</v>
      </c>
      <c r="L13" t="s">
        <v>36</v>
      </c>
    </row>
    <row r="14" spans="1:12" x14ac:dyDescent="0.25">
      <c r="A14">
        <v>2030349</v>
      </c>
      <c r="B14" s="1">
        <v>43741</v>
      </c>
      <c r="C14" s="5">
        <f t="shared" si="0"/>
        <v>5</v>
      </c>
      <c r="D14" s="2">
        <v>1910020000000</v>
      </c>
      <c r="E14" t="s">
        <v>37</v>
      </c>
      <c r="F14" t="b">
        <f t="shared" si="1"/>
        <v>1</v>
      </c>
      <c r="G14">
        <v>774513</v>
      </c>
      <c r="H14" t="s">
        <v>22</v>
      </c>
      <c r="I14" t="b">
        <f t="shared" si="2"/>
        <v>1</v>
      </c>
      <c r="J14">
        <v>31</v>
      </c>
      <c r="K14" t="s">
        <v>11</v>
      </c>
      <c r="L14" t="s">
        <v>28</v>
      </c>
    </row>
    <row r="15" spans="1:12" x14ac:dyDescent="0.25">
      <c r="A15">
        <v>2030407</v>
      </c>
      <c r="B15" s="1">
        <v>43741</v>
      </c>
      <c r="C15" s="5">
        <f t="shared" si="0"/>
        <v>5</v>
      </c>
      <c r="D15" s="2">
        <v>1910020000000</v>
      </c>
      <c r="E15" t="s">
        <v>33</v>
      </c>
      <c r="F15" t="b">
        <f t="shared" si="1"/>
        <v>1</v>
      </c>
      <c r="G15">
        <v>0</v>
      </c>
      <c r="I15" t="b">
        <f t="shared" si="2"/>
        <v>0</v>
      </c>
      <c r="J15">
        <v>3</v>
      </c>
      <c r="K15" t="s">
        <v>38</v>
      </c>
      <c r="L15" t="s">
        <v>39</v>
      </c>
    </row>
    <row r="16" spans="1:12" x14ac:dyDescent="0.25">
      <c r="A16">
        <v>2030409</v>
      </c>
      <c r="B16" s="1">
        <v>43741</v>
      </c>
      <c r="C16" s="5">
        <f t="shared" si="0"/>
        <v>5</v>
      </c>
      <c r="D16" s="2">
        <v>1910020000000</v>
      </c>
      <c r="E16" t="s">
        <v>16</v>
      </c>
      <c r="F16" t="b">
        <f t="shared" si="1"/>
        <v>1</v>
      </c>
      <c r="G16">
        <v>774403</v>
      </c>
      <c r="H16" t="s">
        <v>40</v>
      </c>
      <c r="I16" t="b">
        <f t="shared" si="2"/>
        <v>1</v>
      </c>
      <c r="J16">
        <v>13</v>
      </c>
      <c r="K16" t="s">
        <v>20</v>
      </c>
      <c r="L16" t="s">
        <v>41</v>
      </c>
    </row>
    <row r="17" spans="1:12" x14ac:dyDescent="0.25">
      <c r="A17">
        <v>2030493</v>
      </c>
      <c r="B17" s="1">
        <v>43741</v>
      </c>
      <c r="C17" s="5">
        <f t="shared" si="0"/>
        <v>5</v>
      </c>
      <c r="D17" s="2">
        <v>1910020000000</v>
      </c>
      <c r="E17" t="s">
        <v>33</v>
      </c>
      <c r="F17" t="b">
        <f t="shared" si="1"/>
        <v>1</v>
      </c>
      <c r="G17">
        <v>774677</v>
      </c>
      <c r="H17" t="s">
        <v>25</v>
      </c>
      <c r="I17" t="b">
        <f t="shared" si="2"/>
        <v>1</v>
      </c>
      <c r="J17">
        <v>21</v>
      </c>
      <c r="K17" t="s">
        <v>11</v>
      </c>
      <c r="L17" t="s">
        <v>34</v>
      </c>
    </row>
    <row r="18" spans="1:12" x14ac:dyDescent="0.25">
      <c r="A18">
        <v>2030420</v>
      </c>
      <c r="B18" s="1">
        <v>43741</v>
      </c>
      <c r="C18" s="5">
        <f t="shared" si="0"/>
        <v>5</v>
      </c>
      <c r="D18" s="2">
        <v>1910020000000</v>
      </c>
      <c r="E18" t="s">
        <v>33</v>
      </c>
      <c r="F18" t="b">
        <f t="shared" si="1"/>
        <v>1</v>
      </c>
      <c r="G18">
        <v>774660</v>
      </c>
      <c r="H18" t="s">
        <v>19</v>
      </c>
      <c r="I18" t="b">
        <f t="shared" si="2"/>
        <v>1</v>
      </c>
      <c r="J18">
        <v>2</v>
      </c>
      <c r="K18" t="s">
        <v>38</v>
      </c>
      <c r="L18" t="s">
        <v>42</v>
      </c>
    </row>
    <row r="19" spans="1:12" x14ac:dyDescent="0.25">
      <c r="A19">
        <v>2030355</v>
      </c>
      <c r="B19" s="1">
        <v>43741</v>
      </c>
      <c r="C19" s="5">
        <f t="shared" si="0"/>
        <v>5</v>
      </c>
      <c r="D19" s="2">
        <v>1910020000000</v>
      </c>
      <c r="E19" t="s">
        <v>27</v>
      </c>
      <c r="F19" t="b">
        <f t="shared" si="1"/>
        <v>1</v>
      </c>
      <c r="G19">
        <v>774695</v>
      </c>
      <c r="H19" t="s">
        <v>19</v>
      </c>
      <c r="I19" t="b">
        <f t="shared" si="2"/>
        <v>1</v>
      </c>
      <c r="J19">
        <v>18</v>
      </c>
      <c r="K19" t="s">
        <v>11</v>
      </c>
      <c r="L19" t="s">
        <v>18</v>
      </c>
    </row>
    <row r="20" spans="1:12" x14ac:dyDescent="0.25">
      <c r="A20">
        <v>2030523</v>
      </c>
      <c r="B20" s="1">
        <v>43741</v>
      </c>
      <c r="C20" s="5">
        <f t="shared" si="0"/>
        <v>5</v>
      </c>
      <c r="D20">
        <v>0</v>
      </c>
      <c r="F20" t="b">
        <f t="shared" si="1"/>
        <v>0</v>
      </c>
      <c r="G20">
        <v>774579</v>
      </c>
      <c r="H20" t="s">
        <v>40</v>
      </c>
      <c r="I20" t="b">
        <f t="shared" si="2"/>
        <v>1</v>
      </c>
      <c r="J20">
        <v>11</v>
      </c>
      <c r="K20" t="s">
        <v>20</v>
      </c>
      <c r="L20" t="s">
        <v>43</v>
      </c>
    </row>
    <row r="21" spans="1:12" x14ac:dyDescent="0.25">
      <c r="A21">
        <v>2030573</v>
      </c>
      <c r="B21" s="1">
        <v>43742</v>
      </c>
      <c r="C21" s="5">
        <f t="shared" si="0"/>
        <v>6</v>
      </c>
      <c r="D21" s="2">
        <v>1910020000000</v>
      </c>
      <c r="E21" t="s">
        <v>37</v>
      </c>
      <c r="F21" t="b">
        <f t="shared" si="1"/>
        <v>1</v>
      </c>
      <c r="G21">
        <v>774568</v>
      </c>
      <c r="H21" t="s">
        <v>40</v>
      </c>
      <c r="I21" t="b">
        <f t="shared" si="2"/>
        <v>1</v>
      </c>
      <c r="J21">
        <v>21</v>
      </c>
      <c r="K21" t="s">
        <v>11</v>
      </c>
      <c r="L21" t="s">
        <v>34</v>
      </c>
    </row>
    <row r="22" spans="1:12" x14ac:dyDescent="0.25">
      <c r="A22">
        <v>2030556</v>
      </c>
      <c r="B22" s="1">
        <v>43742</v>
      </c>
      <c r="C22" s="5">
        <f t="shared" si="0"/>
        <v>6</v>
      </c>
      <c r="D22" s="2">
        <v>1910020000000</v>
      </c>
      <c r="E22" t="s">
        <v>9</v>
      </c>
      <c r="F22" t="b">
        <f t="shared" si="1"/>
        <v>1</v>
      </c>
      <c r="G22">
        <v>774668</v>
      </c>
      <c r="H22" t="s">
        <v>44</v>
      </c>
      <c r="I22" t="b">
        <f t="shared" si="2"/>
        <v>1</v>
      </c>
      <c r="J22">
        <v>2</v>
      </c>
      <c r="K22" t="s">
        <v>38</v>
      </c>
      <c r="L22" t="s">
        <v>42</v>
      </c>
    </row>
    <row r="23" spans="1:12" x14ac:dyDescent="0.25">
      <c r="A23">
        <v>2030353</v>
      </c>
      <c r="B23" s="1">
        <v>43742</v>
      </c>
      <c r="C23" s="5">
        <f t="shared" si="0"/>
        <v>6</v>
      </c>
      <c r="D23" s="2">
        <v>1910020000000</v>
      </c>
      <c r="E23" t="s">
        <v>37</v>
      </c>
      <c r="F23" t="b">
        <f t="shared" si="1"/>
        <v>1</v>
      </c>
      <c r="G23">
        <v>774551</v>
      </c>
      <c r="H23" t="s">
        <v>19</v>
      </c>
      <c r="I23" t="b">
        <f t="shared" si="2"/>
        <v>1</v>
      </c>
      <c r="J23">
        <v>11</v>
      </c>
      <c r="K23" t="s">
        <v>20</v>
      </c>
      <c r="L23" t="s">
        <v>43</v>
      </c>
    </row>
    <row r="24" spans="1:12" x14ac:dyDescent="0.25">
      <c r="A24">
        <v>2030406</v>
      </c>
      <c r="B24" s="1">
        <v>43742</v>
      </c>
      <c r="C24" s="5">
        <f t="shared" si="0"/>
        <v>6</v>
      </c>
      <c r="D24">
        <v>0</v>
      </c>
      <c r="F24" t="b">
        <f t="shared" si="1"/>
        <v>0</v>
      </c>
      <c r="G24">
        <v>774531</v>
      </c>
      <c r="H24" t="s">
        <v>40</v>
      </c>
      <c r="I24" t="b">
        <f t="shared" si="2"/>
        <v>1</v>
      </c>
      <c r="J24">
        <v>31</v>
      </c>
      <c r="K24" t="s">
        <v>11</v>
      </c>
      <c r="L24" t="s">
        <v>28</v>
      </c>
    </row>
    <row r="25" spans="1:12" x14ac:dyDescent="0.25">
      <c r="A25">
        <v>2030350</v>
      </c>
      <c r="B25" s="1">
        <v>43742</v>
      </c>
      <c r="C25" s="5">
        <f t="shared" si="0"/>
        <v>6</v>
      </c>
      <c r="D25" s="2">
        <v>1910020000000</v>
      </c>
      <c r="E25" t="s">
        <v>24</v>
      </c>
      <c r="F25" t="b">
        <f t="shared" si="1"/>
        <v>1</v>
      </c>
      <c r="G25">
        <v>774559</v>
      </c>
      <c r="H25" t="s">
        <v>44</v>
      </c>
      <c r="I25" t="b">
        <f t="shared" si="2"/>
        <v>1</v>
      </c>
      <c r="J25">
        <v>3</v>
      </c>
      <c r="K25" t="s">
        <v>38</v>
      </c>
      <c r="L25" t="s">
        <v>39</v>
      </c>
    </row>
    <row r="26" spans="1:12" x14ac:dyDescent="0.25">
      <c r="A26">
        <v>2030547</v>
      </c>
      <c r="B26" s="1">
        <v>43742</v>
      </c>
      <c r="C26" s="5">
        <f t="shared" si="0"/>
        <v>6</v>
      </c>
      <c r="D26" s="2">
        <v>1910020000000</v>
      </c>
      <c r="E26" t="s">
        <v>9</v>
      </c>
      <c r="F26" t="b">
        <f t="shared" si="1"/>
        <v>1</v>
      </c>
      <c r="G26">
        <v>774509</v>
      </c>
      <c r="H26" t="s">
        <v>10</v>
      </c>
      <c r="I26" t="b">
        <f t="shared" si="2"/>
        <v>1</v>
      </c>
      <c r="J26">
        <v>13</v>
      </c>
      <c r="K26" t="s">
        <v>20</v>
      </c>
      <c r="L26" t="s">
        <v>41</v>
      </c>
    </row>
    <row r="27" spans="1:12" x14ac:dyDescent="0.25">
      <c r="A27">
        <v>2030368</v>
      </c>
      <c r="B27" s="1">
        <v>43742</v>
      </c>
      <c r="C27" s="5">
        <f t="shared" si="0"/>
        <v>6</v>
      </c>
      <c r="D27" s="2">
        <v>1910020000000</v>
      </c>
      <c r="E27" t="s">
        <v>16</v>
      </c>
      <c r="F27" t="b">
        <f t="shared" si="1"/>
        <v>1</v>
      </c>
      <c r="G27">
        <v>774645</v>
      </c>
      <c r="H27" t="s">
        <v>19</v>
      </c>
      <c r="I27" t="b">
        <f t="shared" si="2"/>
        <v>1</v>
      </c>
      <c r="J27">
        <v>15</v>
      </c>
      <c r="K27" t="s">
        <v>11</v>
      </c>
      <c r="L27" t="s">
        <v>45</v>
      </c>
    </row>
    <row r="28" spans="1:12" x14ac:dyDescent="0.25">
      <c r="A28">
        <v>2030354</v>
      </c>
      <c r="B28" s="1">
        <v>43743</v>
      </c>
      <c r="C28" s="5">
        <f t="shared" si="0"/>
        <v>7</v>
      </c>
      <c r="D28">
        <v>0</v>
      </c>
      <c r="F28" t="b">
        <f t="shared" si="1"/>
        <v>0</v>
      </c>
      <c r="G28">
        <v>774406</v>
      </c>
      <c r="H28" t="s">
        <v>40</v>
      </c>
      <c r="I28" t="b">
        <f t="shared" si="2"/>
        <v>1</v>
      </c>
      <c r="J28">
        <v>26</v>
      </c>
      <c r="K28" t="s">
        <v>30</v>
      </c>
      <c r="L28" t="s">
        <v>46</v>
      </c>
    </row>
    <row r="29" spans="1:12" x14ac:dyDescent="0.25">
      <c r="A29">
        <v>2030373</v>
      </c>
      <c r="B29" s="1">
        <v>43743</v>
      </c>
      <c r="C29" s="5">
        <f t="shared" si="0"/>
        <v>7</v>
      </c>
      <c r="D29">
        <v>0</v>
      </c>
      <c r="F29" t="b">
        <f t="shared" si="1"/>
        <v>0</v>
      </c>
      <c r="G29">
        <v>774670</v>
      </c>
      <c r="H29" t="s">
        <v>22</v>
      </c>
      <c r="I29" t="b">
        <f t="shared" si="2"/>
        <v>1</v>
      </c>
      <c r="J29">
        <v>10</v>
      </c>
      <c r="K29" t="s">
        <v>30</v>
      </c>
      <c r="L29" t="s">
        <v>47</v>
      </c>
    </row>
    <row r="30" spans="1:12" x14ac:dyDescent="0.25">
      <c r="A30">
        <v>2030513</v>
      </c>
      <c r="B30" s="1">
        <v>43743</v>
      </c>
      <c r="C30" s="5">
        <f t="shared" si="0"/>
        <v>7</v>
      </c>
      <c r="D30" s="2">
        <v>1910020000000</v>
      </c>
      <c r="E30" t="s">
        <v>33</v>
      </c>
      <c r="F30" t="b">
        <f t="shared" si="1"/>
        <v>1</v>
      </c>
      <c r="G30">
        <v>774469</v>
      </c>
      <c r="H30" t="s">
        <v>10</v>
      </c>
      <c r="I30" t="b">
        <f t="shared" si="2"/>
        <v>1</v>
      </c>
      <c r="J30">
        <v>19</v>
      </c>
      <c r="K30" t="s">
        <v>11</v>
      </c>
      <c r="L30" t="s">
        <v>26</v>
      </c>
    </row>
    <row r="31" spans="1:12" x14ac:dyDescent="0.25">
      <c r="A31">
        <v>2030581</v>
      </c>
      <c r="B31" s="1">
        <v>43743</v>
      </c>
      <c r="C31" s="5">
        <f t="shared" si="0"/>
        <v>7</v>
      </c>
      <c r="D31" s="2">
        <v>1910020000000</v>
      </c>
      <c r="E31" t="s">
        <v>16</v>
      </c>
      <c r="F31" t="b">
        <f t="shared" si="1"/>
        <v>1</v>
      </c>
      <c r="G31">
        <v>774487</v>
      </c>
      <c r="H31" t="s">
        <v>40</v>
      </c>
      <c r="I31" t="b">
        <f t="shared" si="2"/>
        <v>1</v>
      </c>
      <c r="J31">
        <v>24</v>
      </c>
      <c r="K31" t="s">
        <v>11</v>
      </c>
      <c r="L31" t="s">
        <v>48</v>
      </c>
    </row>
    <row r="32" spans="1:12" x14ac:dyDescent="0.25">
      <c r="A32">
        <v>2030301</v>
      </c>
      <c r="B32" s="1">
        <v>43743</v>
      </c>
      <c r="C32" s="5">
        <f t="shared" si="0"/>
        <v>7</v>
      </c>
      <c r="D32">
        <v>0</v>
      </c>
      <c r="F32" t="b">
        <f t="shared" si="1"/>
        <v>0</v>
      </c>
      <c r="G32">
        <v>774502</v>
      </c>
      <c r="H32" t="s">
        <v>14</v>
      </c>
      <c r="I32" t="b">
        <f t="shared" si="2"/>
        <v>1</v>
      </c>
      <c r="J32">
        <v>26</v>
      </c>
      <c r="K32" t="s">
        <v>30</v>
      </c>
      <c r="L32" t="s">
        <v>46</v>
      </c>
    </row>
    <row r="33" spans="1:12" x14ac:dyDescent="0.25">
      <c r="A33">
        <v>2030569</v>
      </c>
      <c r="B33" s="1">
        <v>43743</v>
      </c>
      <c r="C33" s="5">
        <f t="shared" si="0"/>
        <v>7</v>
      </c>
      <c r="D33" s="2">
        <v>1910020000000</v>
      </c>
      <c r="E33" t="s">
        <v>16</v>
      </c>
      <c r="F33" t="b">
        <f t="shared" si="1"/>
        <v>1</v>
      </c>
      <c r="G33">
        <v>774617</v>
      </c>
      <c r="H33" t="s">
        <v>17</v>
      </c>
      <c r="I33" t="b">
        <f t="shared" si="2"/>
        <v>1</v>
      </c>
      <c r="J33">
        <v>14</v>
      </c>
      <c r="K33" t="s">
        <v>30</v>
      </c>
      <c r="L33" t="s">
        <v>49</v>
      </c>
    </row>
    <row r="34" spans="1:12" x14ac:dyDescent="0.25">
      <c r="A34">
        <v>2030492</v>
      </c>
      <c r="B34" s="1">
        <v>43744</v>
      </c>
      <c r="C34" s="5">
        <f t="shared" si="0"/>
        <v>1</v>
      </c>
      <c r="D34" s="2">
        <v>1910020000000</v>
      </c>
      <c r="E34" t="s">
        <v>9</v>
      </c>
      <c r="F34" t="b">
        <f t="shared" si="1"/>
        <v>1</v>
      </c>
      <c r="G34">
        <v>774457</v>
      </c>
      <c r="H34" t="s">
        <v>25</v>
      </c>
      <c r="I34" t="b">
        <f t="shared" si="2"/>
        <v>1</v>
      </c>
      <c r="J34">
        <v>23</v>
      </c>
      <c r="K34" t="s">
        <v>11</v>
      </c>
      <c r="L34" t="s">
        <v>50</v>
      </c>
    </row>
    <row r="35" spans="1:12" x14ac:dyDescent="0.25">
      <c r="A35">
        <v>2030351</v>
      </c>
      <c r="B35" s="1">
        <v>43744</v>
      </c>
      <c r="C35" s="5">
        <f t="shared" si="0"/>
        <v>1</v>
      </c>
      <c r="D35" s="2">
        <v>1910020000000</v>
      </c>
      <c r="E35" t="s">
        <v>33</v>
      </c>
      <c r="F35" t="b">
        <f t="shared" si="1"/>
        <v>1</v>
      </c>
      <c r="G35">
        <v>774563</v>
      </c>
      <c r="H35" t="s">
        <v>10</v>
      </c>
      <c r="I35" t="b">
        <f t="shared" si="2"/>
        <v>1</v>
      </c>
      <c r="J35">
        <v>4</v>
      </c>
      <c r="K35" t="s">
        <v>11</v>
      </c>
      <c r="L35" t="s">
        <v>15</v>
      </c>
    </row>
    <row r="36" spans="1:12" x14ac:dyDescent="0.25">
      <c r="A36">
        <v>2030422</v>
      </c>
      <c r="B36" s="1">
        <v>43744</v>
      </c>
      <c r="C36" s="5">
        <f t="shared" si="0"/>
        <v>1</v>
      </c>
      <c r="D36" s="2">
        <v>1910020000000</v>
      </c>
      <c r="E36" t="s">
        <v>16</v>
      </c>
      <c r="F36" t="b">
        <f t="shared" si="1"/>
        <v>1</v>
      </c>
      <c r="G36">
        <v>0</v>
      </c>
      <c r="I36" t="b">
        <f t="shared" si="2"/>
        <v>0</v>
      </c>
      <c r="J36">
        <v>12</v>
      </c>
      <c r="K36" t="s">
        <v>30</v>
      </c>
      <c r="L36" t="s">
        <v>35</v>
      </c>
    </row>
    <row r="37" spans="1:12" x14ac:dyDescent="0.25">
      <c r="A37">
        <v>2030402</v>
      </c>
      <c r="B37" s="1">
        <v>43744</v>
      </c>
      <c r="C37" s="5">
        <f t="shared" si="0"/>
        <v>1</v>
      </c>
      <c r="D37" s="2">
        <v>1910020000000</v>
      </c>
      <c r="E37" t="s">
        <v>13</v>
      </c>
      <c r="F37" t="b">
        <f t="shared" si="1"/>
        <v>1</v>
      </c>
      <c r="G37">
        <v>774674</v>
      </c>
      <c r="H37" t="s">
        <v>22</v>
      </c>
      <c r="I37" t="b">
        <f t="shared" si="2"/>
        <v>1</v>
      </c>
      <c r="J37">
        <v>33</v>
      </c>
      <c r="K37" t="s">
        <v>30</v>
      </c>
      <c r="L37" t="s">
        <v>51</v>
      </c>
    </row>
    <row r="38" spans="1:12" x14ac:dyDescent="0.25">
      <c r="A38">
        <v>2030550</v>
      </c>
      <c r="B38" s="1">
        <v>43744</v>
      </c>
      <c r="C38" s="5">
        <f t="shared" si="0"/>
        <v>1</v>
      </c>
      <c r="D38" s="2">
        <v>1910020000000</v>
      </c>
      <c r="E38" t="s">
        <v>33</v>
      </c>
      <c r="F38" t="b">
        <f t="shared" si="1"/>
        <v>1</v>
      </c>
      <c r="G38">
        <v>0</v>
      </c>
      <c r="I38" t="b">
        <f t="shared" si="2"/>
        <v>0</v>
      </c>
      <c r="J38">
        <v>18</v>
      </c>
      <c r="K38" t="s">
        <v>11</v>
      </c>
      <c r="L38" t="s">
        <v>18</v>
      </c>
    </row>
    <row r="39" spans="1:12" x14ac:dyDescent="0.25">
      <c r="A39">
        <v>2030504</v>
      </c>
      <c r="B39" s="1">
        <v>43744</v>
      </c>
      <c r="C39" s="5">
        <f t="shared" si="0"/>
        <v>1</v>
      </c>
      <c r="D39" s="2">
        <v>1910020000000</v>
      </c>
      <c r="E39" t="s">
        <v>37</v>
      </c>
      <c r="F39" t="b">
        <f t="shared" si="1"/>
        <v>1</v>
      </c>
      <c r="G39">
        <v>774611</v>
      </c>
      <c r="H39" t="s">
        <v>14</v>
      </c>
      <c r="I39" t="b">
        <f t="shared" si="2"/>
        <v>1</v>
      </c>
      <c r="J39">
        <v>25</v>
      </c>
      <c r="K39" t="s">
        <v>11</v>
      </c>
      <c r="L39" t="s">
        <v>52</v>
      </c>
    </row>
    <row r="40" spans="1:12" x14ac:dyDescent="0.25">
      <c r="A40">
        <v>2030509</v>
      </c>
      <c r="B40" s="1">
        <v>43745</v>
      </c>
      <c r="C40" s="5">
        <f t="shared" si="0"/>
        <v>2</v>
      </c>
      <c r="D40" s="2">
        <v>1910020000000</v>
      </c>
      <c r="E40" t="s">
        <v>29</v>
      </c>
      <c r="F40" t="b">
        <f t="shared" si="1"/>
        <v>1</v>
      </c>
      <c r="G40">
        <v>774689</v>
      </c>
      <c r="H40" t="s">
        <v>44</v>
      </c>
      <c r="I40" t="b">
        <f t="shared" si="2"/>
        <v>1</v>
      </c>
      <c r="J40">
        <v>23</v>
      </c>
      <c r="K40" t="s">
        <v>11</v>
      </c>
      <c r="L40" t="s">
        <v>50</v>
      </c>
    </row>
    <row r="41" spans="1:12" x14ac:dyDescent="0.25">
      <c r="A41">
        <v>2030529</v>
      </c>
      <c r="B41" s="1">
        <v>43745</v>
      </c>
      <c r="C41" s="5">
        <f t="shared" si="0"/>
        <v>2</v>
      </c>
      <c r="D41" s="2">
        <v>1910020000000</v>
      </c>
      <c r="E41" t="s">
        <v>27</v>
      </c>
      <c r="F41" t="b">
        <f t="shared" si="1"/>
        <v>1</v>
      </c>
      <c r="G41">
        <v>774548</v>
      </c>
      <c r="H41" t="s">
        <v>25</v>
      </c>
      <c r="I41" t="b">
        <f t="shared" si="2"/>
        <v>1</v>
      </c>
      <c r="J41">
        <v>15</v>
      </c>
      <c r="K41" t="s">
        <v>11</v>
      </c>
      <c r="L41" t="s">
        <v>45</v>
      </c>
    </row>
    <row r="42" spans="1:12" x14ac:dyDescent="0.25">
      <c r="A42">
        <v>2030527</v>
      </c>
      <c r="B42" s="1">
        <v>43745</v>
      </c>
      <c r="C42" s="5">
        <f t="shared" si="0"/>
        <v>2</v>
      </c>
      <c r="D42" s="2">
        <v>1910020000000</v>
      </c>
      <c r="E42" t="s">
        <v>13</v>
      </c>
      <c r="F42" t="b">
        <f t="shared" si="1"/>
        <v>1</v>
      </c>
      <c r="G42">
        <v>774706</v>
      </c>
      <c r="H42" t="s">
        <v>10</v>
      </c>
      <c r="I42" t="b">
        <f t="shared" si="2"/>
        <v>1</v>
      </c>
      <c r="J42">
        <v>25</v>
      </c>
      <c r="K42" t="s">
        <v>11</v>
      </c>
      <c r="L42" t="s">
        <v>52</v>
      </c>
    </row>
    <row r="43" spans="1:12" x14ac:dyDescent="0.25">
      <c r="A43">
        <v>2030424</v>
      </c>
      <c r="B43" s="1">
        <v>43745</v>
      </c>
      <c r="C43" s="5">
        <f t="shared" si="0"/>
        <v>2</v>
      </c>
      <c r="D43" s="2">
        <v>1910020000000</v>
      </c>
      <c r="E43" t="s">
        <v>16</v>
      </c>
      <c r="F43" t="b">
        <f t="shared" si="1"/>
        <v>1</v>
      </c>
      <c r="G43">
        <v>0</v>
      </c>
      <c r="I43" t="b">
        <f t="shared" si="2"/>
        <v>0</v>
      </c>
      <c r="J43">
        <v>2</v>
      </c>
      <c r="K43" t="s">
        <v>38</v>
      </c>
      <c r="L43" t="s">
        <v>42</v>
      </c>
    </row>
    <row r="44" spans="1:12" x14ac:dyDescent="0.25">
      <c r="A44">
        <v>2030478</v>
      </c>
      <c r="B44" s="1">
        <v>43745</v>
      </c>
      <c r="C44" s="5">
        <f t="shared" si="0"/>
        <v>2</v>
      </c>
      <c r="D44">
        <v>0</v>
      </c>
      <c r="F44" t="b">
        <f t="shared" si="1"/>
        <v>0</v>
      </c>
      <c r="G44">
        <v>774445</v>
      </c>
      <c r="H44" t="s">
        <v>19</v>
      </c>
      <c r="I44" t="b">
        <f t="shared" si="2"/>
        <v>1</v>
      </c>
      <c r="J44">
        <v>7</v>
      </c>
      <c r="K44" t="s">
        <v>38</v>
      </c>
      <c r="L44" t="s">
        <v>53</v>
      </c>
    </row>
    <row r="45" spans="1:12" x14ac:dyDescent="0.25">
      <c r="A45">
        <v>2030531</v>
      </c>
      <c r="B45" s="1">
        <v>43745</v>
      </c>
      <c r="C45" s="5">
        <f t="shared" si="0"/>
        <v>2</v>
      </c>
      <c r="D45">
        <v>0</v>
      </c>
      <c r="F45" t="b">
        <f t="shared" si="1"/>
        <v>0</v>
      </c>
      <c r="G45">
        <v>774514</v>
      </c>
      <c r="H45" t="s">
        <v>40</v>
      </c>
      <c r="I45" t="b">
        <f t="shared" si="2"/>
        <v>1</v>
      </c>
      <c r="J45">
        <v>34</v>
      </c>
      <c r="K45" t="s">
        <v>11</v>
      </c>
      <c r="L45" t="s">
        <v>54</v>
      </c>
    </row>
    <row r="46" spans="1:12" x14ac:dyDescent="0.25">
      <c r="A46">
        <v>2030544</v>
      </c>
      <c r="B46" s="1">
        <v>43745</v>
      </c>
      <c r="C46" s="5">
        <f t="shared" si="0"/>
        <v>2</v>
      </c>
      <c r="D46" s="2">
        <v>1910020000000</v>
      </c>
      <c r="E46" t="s">
        <v>27</v>
      </c>
      <c r="F46" t="b">
        <f t="shared" si="1"/>
        <v>1</v>
      </c>
      <c r="G46">
        <v>774664</v>
      </c>
      <c r="H46" t="s">
        <v>44</v>
      </c>
      <c r="I46" t="b">
        <f t="shared" si="2"/>
        <v>1</v>
      </c>
      <c r="J46">
        <v>10</v>
      </c>
      <c r="K46" t="s">
        <v>30</v>
      </c>
      <c r="L46" t="s">
        <v>47</v>
      </c>
    </row>
    <row r="47" spans="1:12" x14ac:dyDescent="0.25">
      <c r="A47">
        <v>2030439</v>
      </c>
      <c r="B47" s="1">
        <v>43745</v>
      </c>
      <c r="C47" s="5">
        <f t="shared" si="0"/>
        <v>2</v>
      </c>
      <c r="D47">
        <v>0</v>
      </c>
      <c r="F47" t="b">
        <f t="shared" si="1"/>
        <v>0</v>
      </c>
      <c r="G47">
        <v>0</v>
      </c>
      <c r="I47" t="b">
        <f t="shared" si="2"/>
        <v>0</v>
      </c>
      <c r="J47">
        <v>28</v>
      </c>
      <c r="K47" t="s">
        <v>20</v>
      </c>
      <c r="L47" t="s">
        <v>55</v>
      </c>
    </row>
    <row r="48" spans="1:12" x14ac:dyDescent="0.25">
      <c r="A48">
        <v>2030315</v>
      </c>
      <c r="B48" s="1">
        <v>43746</v>
      </c>
      <c r="C48" s="5">
        <f t="shared" si="0"/>
        <v>3</v>
      </c>
      <c r="D48" s="2">
        <v>1910020000000</v>
      </c>
      <c r="E48" t="s">
        <v>27</v>
      </c>
      <c r="F48" t="b">
        <f t="shared" si="1"/>
        <v>1</v>
      </c>
      <c r="G48">
        <v>774694</v>
      </c>
      <c r="H48" t="s">
        <v>40</v>
      </c>
      <c r="I48" t="b">
        <f t="shared" si="2"/>
        <v>1</v>
      </c>
      <c r="J48">
        <v>7</v>
      </c>
      <c r="K48" t="s">
        <v>38</v>
      </c>
      <c r="L48" t="s">
        <v>53</v>
      </c>
    </row>
    <row r="49" spans="1:12" x14ac:dyDescent="0.25">
      <c r="A49">
        <v>2030561</v>
      </c>
      <c r="B49" s="1">
        <v>43746</v>
      </c>
      <c r="C49" s="5">
        <f t="shared" si="0"/>
        <v>3</v>
      </c>
      <c r="D49" s="2">
        <v>1910020000000</v>
      </c>
      <c r="E49" t="s">
        <v>29</v>
      </c>
      <c r="F49" t="b">
        <f t="shared" si="1"/>
        <v>1</v>
      </c>
      <c r="G49">
        <v>774636</v>
      </c>
      <c r="H49" t="s">
        <v>22</v>
      </c>
      <c r="I49" t="b">
        <f t="shared" si="2"/>
        <v>1</v>
      </c>
      <c r="J49">
        <v>2</v>
      </c>
      <c r="K49" t="s">
        <v>38</v>
      </c>
      <c r="L49" t="s">
        <v>42</v>
      </c>
    </row>
    <row r="50" spans="1:12" x14ac:dyDescent="0.25">
      <c r="A50">
        <v>2030480</v>
      </c>
      <c r="B50" s="1">
        <v>43746</v>
      </c>
      <c r="C50" s="5">
        <f t="shared" si="0"/>
        <v>3</v>
      </c>
      <c r="D50" s="2">
        <v>1910020000000</v>
      </c>
      <c r="E50" t="s">
        <v>29</v>
      </c>
      <c r="F50" t="b">
        <f t="shared" si="1"/>
        <v>1</v>
      </c>
      <c r="G50">
        <v>774473</v>
      </c>
      <c r="H50" t="s">
        <v>10</v>
      </c>
      <c r="I50" t="b">
        <f t="shared" si="2"/>
        <v>1</v>
      </c>
      <c r="J50">
        <v>18</v>
      </c>
      <c r="K50" t="s">
        <v>11</v>
      </c>
      <c r="L50" t="s">
        <v>18</v>
      </c>
    </row>
    <row r="51" spans="1:12" x14ac:dyDescent="0.25">
      <c r="A51">
        <v>2030456</v>
      </c>
      <c r="B51" s="1">
        <v>43746</v>
      </c>
      <c r="C51" s="5">
        <f t="shared" si="0"/>
        <v>3</v>
      </c>
      <c r="D51" s="2">
        <v>1910020000000</v>
      </c>
      <c r="E51" t="s">
        <v>24</v>
      </c>
      <c r="F51" t="b">
        <f t="shared" si="1"/>
        <v>1</v>
      </c>
      <c r="G51">
        <v>0</v>
      </c>
      <c r="I51" t="b">
        <f t="shared" si="2"/>
        <v>0</v>
      </c>
      <c r="J51">
        <v>3</v>
      </c>
      <c r="K51" t="s">
        <v>38</v>
      </c>
      <c r="L51" t="s">
        <v>39</v>
      </c>
    </row>
    <row r="52" spans="1:12" x14ac:dyDescent="0.25">
      <c r="A52">
        <v>2030415</v>
      </c>
      <c r="B52" s="1">
        <v>43746</v>
      </c>
      <c r="C52" s="5">
        <f t="shared" si="0"/>
        <v>3</v>
      </c>
      <c r="D52" s="2">
        <v>1910020000000</v>
      </c>
      <c r="E52" t="s">
        <v>29</v>
      </c>
      <c r="F52" t="b">
        <f t="shared" si="1"/>
        <v>1</v>
      </c>
      <c r="G52">
        <v>0</v>
      </c>
      <c r="I52" t="b">
        <f t="shared" si="2"/>
        <v>0</v>
      </c>
      <c r="J52">
        <v>12</v>
      </c>
      <c r="K52" t="s">
        <v>30</v>
      </c>
      <c r="L52" t="s">
        <v>35</v>
      </c>
    </row>
    <row r="53" spans="1:12" x14ac:dyDescent="0.25">
      <c r="A53">
        <v>2030443</v>
      </c>
      <c r="B53" s="1">
        <v>43746</v>
      </c>
      <c r="C53" s="5">
        <f t="shared" si="0"/>
        <v>3</v>
      </c>
      <c r="D53" s="2">
        <v>1910020000000</v>
      </c>
      <c r="E53" t="s">
        <v>27</v>
      </c>
      <c r="F53" t="b">
        <f t="shared" si="1"/>
        <v>1</v>
      </c>
      <c r="G53">
        <v>0</v>
      </c>
      <c r="I53" t="b">
        <f t="shared" si="2"/>
        <v>0</v>
      </c>
      <c r="J53">
        <v>32</v>
      </c>
      <c r="K53" t="s">
        <v>20</v>
      </c>
      <c r="L53" t="s">
        <v>21</v>
      </c>
    </row>
    <row r="54" spans="1:12" x14ac:dyDescent="0.25">
      <c r="A54">
        <v>2030310</v>
      </c>
      <c r="B54" s="1">
        <v>43746</v>
      </c>
      <c r="C54" s="5">
        <f t="shared" si="0"/>
        <v>3</v>
      </c>
      <c r="D54">
        <v>0</v>
      </c>
      <c r="F54" t="b">
        <f t="shared" si="1"/>
        <v>0</v>
      </c>
      <c r="G54">
        <v>774507</v>
      </c>
      <c r="H54" t="s">
        <v>22</v>
      </c>
      <c r="I54" t="b">
        <f t="shared" si="2"/>
        <v>1</v>
      </c>
      <c r="J54">
        <v>27</v>
      </c>
      <c r="K54" t="s">
        <v>38</v>
      </c>
      <c r="L54" t="s">
        <v>56</v>
      </c>
    </row>
    <row r="55" spans="1:12" x14ac:dyDescent="0.25">
      <c r="A55">
        <v>2030429</v>
      </c>
      <c r="B55" s="1">
        <v>43746</v>
      </c>
      <c r="C55" s="5">
        <f t="shared" si="0"/>
        <v>3</v>
      </c>
      <c r="D55" s="2">
        <v>1910020000000</v>
      </c>
      <c r="E55" t="s">
        <v>13</v>
      </c>
      <c r="F55" t="b">
        <f t="shared" si="1"/>
        <v>1</v>
      </c>
      <c r="G55">
        <v>774616</v>
      </c>
      <c r="H55" t="s">
        <v>17</v>
      </c>
      <c r="I55" t="b">
        <f t="shared" si="2"/>
        <v>1</v>
      </c>
      <c r="J55">
        <v>25</v>
      </c>
      <c r="K55" t="s">
        <v>11</v>
      </c>
      <c r="L55" t="s">
        <v>52</v>
      </c>
    </row>
    <row r="56" spans="1:12" x14ac:dyDescent="0.25">
      <c r="A56">
        <v>2030510</v>
      </c>
      <c r="B56" s="1">
        <v>43746</v>
      </c>
      <c r="C56" s="5">
        <f t="shared" si="0"/>
        <v>3</v>
      </c>
      <c r="D56" s="2">
        <v>1910020000000</v>
      </c>
      <c r="E56" t="s">
        <v>24</v>
      </c>
      <c r="F56" t="b">
        <f t="shared" si="1"/>
        <v>1</v>
      </c>
      <c r="G56">
        <v>774606</v>
      </c>
      <c r="H56" t="s">
        <v>17</v>
      </c>
      <c r="I56" t="b">
        <f t="shared" si="2"/>
        <v>1</v>
      </c>
      <c r="J56">
        <v>14</v>
      </c>
      <c r="K56" t="s">
        <v>30</v>
      </c>
      <c r="L56" t="s">
        <v>49</v>
      </c>
    </row>
    <row r="57" spans="1:12" x14ac:dyDescent="0.25">
      <c r="A57">
        <v>2030457</v>
      </c>
      <c r="B57" s="1">
        <v>43746</v>
      </c>
      <c r="C57" s="5">
        <f t="shared" si="0"/>
        <v>3</v>
      </c>
      <c r="D57">
        <v>0</v>
      </c>
      <c r="F57" t="b">
        <f t="shared" si="1"/>
        <v>0</v>
      </c>
      <c r="G57">
        <v>774443</v>
      </c>
      <c r="H57" t="s">
        <v>40</v>
      </c>
      <c r="I57" t="b">
        <f t="shared" si="2"/>
        <v>1</v>
      </c>
      <c r="J57">
        <v>34</v>
      </c>
      <c r="K57" t="s">
        <v>11</v>
      </c>
      <c r="L57" t="s">
        <v>54</v>
      </c>
    </row>
    <row r="58" spans="1:12" x14ac:dyDescent="0.25">
      <c r="A58">
        <v>2030564</v>
      </c>
      <c r="B58" s="1">
        <v>43746</v>
      </c>
      <c r="C58" s="5">
        <f t="shared" si="0"/>
        <v>3</v>
      </c>
      <c r="D58" s="2">
        <v>1910020000000</v>
      </c>
      <c r="E58" t="s">
        <v>37</v>
      </c>
      <c r="F58" t="b">
        <f t="shared" si="1"/>
        <v>1</v>
      </c>
      <c r="G58">
        <v>774654</v>
      </c>
      <c r="H58" t="s">
        <v>19</v>
      </c>
      <c r="I58" t="b">
        <f t="shared" si="2"/>
        <v>1</v>
      </c>
      <c r="J58">
        <v>31</v>
      </c>
      <c r="K58" t="s">
        <v>11</v>
      </c>
      <c r="L58" t="s">
        <v>28</v>
      </c>
    </row>
    <row r="59" spans="1:12" x14ac:dyDescent="0.25">
      <c r="A59">
        <v>2030302</v>
      </c>
      <c r="B59" s="1">
        <v>43746</v>
      </c>
      <c r="C59" s="5">
        <f t="shared" si="0"/>
        <v>3</v>
      </c>
      <c r="D59">
        <v>0</v>
      </c>
      <c r="F59" t="b">
        <f t="shared" si="1"/>
        <v>0</v>
      </c>
      <c r="G59">
        <v>774420</v>
      </c>
      <c r="H59" t="s">
        <v>19</v>
      </c>
      <c r="I59" t="b">
        <f t="shared" si="2"/>
        <v>1</v>
      </c>
      <c r="J59">
        <v>4</v>
      </c>
      <c r="K59" t="s">
        <v>11</v>
      </c>
      <c r="L59" t="s">
        <v>15</v>
      </c>
    </row>
    <row r="60" spans="1:12" x14ac:dyDescent="0.25">
      <c r="A60">
        <v>2030554</v>
      </c>
      <c r="B60" s="1">
        <v>43747</v>
      </c>
      <c r="C60" s="5">
        <f t="shared" si="0"/>
        <v>4</v>
      </c>
      <c r="D60" s="2">
        <v>1910020000000</v>
      </c>
      <c r="E60" t="s">
        <v>37</v>
      </c>
      <c r="F60" t="b">
        <f t="shared" si="1"/>
        <v>1</v>
      </c>
      <c r="G60">
        <v>774544</v>
      </c>
      <c r="H60" t="s">
        <v>19</v>
      </c>
      <c r="I60" t="b">
        <f t="shared" si="2"/>
        <v>1</v>
      </c>
      <c r="J60">
        <v>13</v>
      </c>
      <c r="K60" t="s">
        <v>20</v>
      </c>
      <c r="L60" t="s">
        <v>41</v>
      </c>
    </row>
    <row r="61" spans="1:12" x14ac:dyDescent="0.25">
      <c r="A61">
        <v>2030576</v>
      </c>
      <c r="B61" s="1">
        <v>43747</v>
      </c>
      <c r="C61" s="5">
        <f t="shared" si="0"/>
        <v>4</v>
      </c>
      <c r="D61" s="2">
        <v>1910020000000</v>
      </c>
      <c r="E61" t="s">
        <v>16</v>
      </c>
      <c r="F61" t="b">
        <f t="shared" si="1"/>
        <v>1</v>
      </c>
      <c r="G61">
        <v>774604</v>
      </c>
      <c r="H61" t="s">
        <v>25</v>
      </c>
      <c r="I61" t="b">
        <f t="shared" si="2"/>
        <v>1</v>
      </c>
      <c r="J61">
        <v>16</v>
      </c>
      <c r="K61" t="s">
        <v>30</v>
      </c>
      <c r="L61" t="s">
        <v>36</v>
      </c>
    </row>
    <row r="62" spans="1:12" x14ac:dyDescent="0.25">
      <c r="A62">
        <v>2030329</v>
      </c>
      <c r="B62" s="1">
        <v>43747</v>
      </c>
      <c r="C62" s="5">
        <f t="shared" si="0"/>
        <v>4</v>
      </c>
      <c r="D62" s="2">
        <v>1910020000000</v>
      </c>
      <c r="E62" t="s">
        <v>9</v>
      </c>
      <c r="F62" t="b">
        <f t="shared" si="1"/>
        <v>1</v>
      </c>
      <c r="G62">
        <v>0</v>
      </c>
      <c r="I62" t="b">
        <f t="shared" si="2"/>
        <v>0</v>
      </c>
      <c r="J62">
        <v>23</v>
      </c>
      <c r="K62" t="s">
        <v>11</v>
      </c>
      <c r="L62" t="s">
        <v>50</v>
      </c>
    </row>
    <row r="63" spans="1:12" x14ac:dyDescent="0.25">
      <c r="A63">
        <v>2030305</v>
      </c>
      <c r="B63" s="1">
        <v>43747</v>
      </c>
      <c r="C63" s="5">
        <f t="shared" si="0"/>
        <v>4</v>
      </c>
      <c r="D63" s="2">
        <v>1910020000000</v>
      </c>
      <c r="E63" t="s">
        <v>33</v>
      </c>
      <c r="F63" t="b">
        <f t="shared" si="1"/>
        <v>1</v>
      </c>
      <c r="G63">
        <v>0</v>
      </c>
      <c r="I63" t="b">
        <f t="shared" si="2"/>
        <v>0</v>
      </c>
      <c r="J63">
        <v>16</v>
      </c>
      <c r="K63" t="s">
        <v>30</v>
      </c>
      <c r="L63" t="s">
        <v>36</v>
      </c>
    </row>
    <row r="64" spans="1:12" x14ac:dyDescent="0.25">
      <c r="A64">
        <v>2030592</v>
      </c>
      <c r="B64" s="1">
        <v>43747</v>
      </c>
      <c r="C64" s="5">
        <f t="shared" si="0"/>
        <v>4</v>
      </c>
      <c r="D64" s="2">
        <v>1910020000000</v>
      </c>
      <c r="E64" t="s">
        <v>37</v>
      </c>
      <c r="F64" t="b">
        <f t="shared" si="1"/>
        <v>1</v>
      </c>
      <c r="G64">
        <v>774524</v>
      </c>
      <c r="H64" t="s">
        <v>17</v>
      </c>
      <c r="I64" t="b">
        <f t="shared" si="2"/>
        <v>1</v>
      </c>
      <c r="J64">
        <v>31</v>
      </c>
      <c r="K64" t="s">
        <v>11</v>
      </c>
      <c r="L64" t="s">
        <v>28</v>
      </c>
    </row>
    <row r="65" spans="1:12" x14ac:dyDescent="0.25">
      <c r="A65">
        <v>2030442</v>
      </c>
      <c r="B65" s="1">
        <v>43747</v>
      </c>
      <c r="C65" s="5">
        <f t="shared" si="0"/>
        <v>4</v>
      </c>
      <c r="D65" s="2">
        <v>1910020000000</v>
      </c>
      <c r="E65" t="s">
        <v>37</v>
      </c>
      <c r="F65" t="b">
        <f t="shared" si="1"/>
        <v>1</v>
      </c>
      <c r="G65">
        <v>774415</v>
      </c>
      <c r="H65" t="s">
        <v>44</v>
      </c>
      <c r="I65" t="b">
        <f t="shared" si="2"/>
        <v>1</v>
      </c>
      <c r="J65">
        <v>32</v>
      </c>
      <c r="K65" t="s">
        <v>20</v>
      </c>
      <c r="L65" t="s">
        <v>21</v>
      </c>
    </row>
    <row r="66" spans="1:12" x14ac:dyDescent="0.25">
      <c r="A66">
        <v>2030309</v>
      </c>
      <c r="B66" s="1">
        <v>43748</v>
      </c>
      <c r="C66" s="5">
        <f t="shared" si="0"/>
        <v>5</v>
      </c>
      <c r="D66" s="2">
        <v>1910020000000</v>
      </c>
      <c r="E66" t="s">
        <v>24</v>
      </c>
      <c r="F66" t="b">
        <f t="shared" si="1"/>
        <v>1</v>
      </c>
      <c r="G66">
        <v>774683</v>
      </c>
      <c r="H66" t="s">
        <v>22</v>
      </c>
      <c r="I66" t="b">
        <f t="shared" si="2"/>
        <v>1</v>
      </c>
      <c r="J66">
        <v>24</v>
      </c>
      <c r="K66" t="s">
        <v>11</v>
      </c>
      <c r="L66" t="s">
        <v>48</v>
      </c>
    </row>
    <row r="67" spans="1:12" x14ac:dyDescent="0.25">
      <c r="A67">
        <v>2030344</v>
      </c>
      <c r="B67" s="1">
        <v>43748</v>
      </c>
      <c r="C67" s="5">
        <f t="shared" ref="C67:C130" si="3">WEEKDAY(B67)</f>
        <v>5</v>
      </c>
      <c r="D67" s="2">
        <v>1910020000000</v>
      </c>
      <c r="E67" t="s">
        <v>9</v>
      </c>
      <c r="F67" t="b">
        <f t="shared" ref="F67:F130" si="4">IF(E67&lt;&gt;"",TRUE,FALSE)</f>
        <v>1</v>
      </c>
      <c r="G67">
        <v>774613</v>
      </c>
      <c r="H67" t="s">
        <v>14</v>
      </c>
      <c r="I67" t="b">
        <f t="shared" ref="I67:I130" si="5">IF(H67&lt;&gt;"",TRUE,FALSE)</f>
        <v>1</v>
      </c>
      <c r="J67">
        <v>33</v>
      </c>
      <c r="K67" t="s">
        <v>30</v>
      </c>
      <c r="L67" t="s">
        <v>51</v>
      </c>
    </row>
    <row r="68" spans="1:12" x14ac:dyDescent="0.25">
      <c r="A68">
        <v>2030347</v>
      </c>
      <c r="B68" s="1">
        <v>43748</v>
      </c>
      <c r="C68" s="5">
        <f t="shared" si="3"/>
        <v>5</v>
      </c>
      <c r="D68">
        <v>0</v>
      </c>
      <c r="F68" t="b">
        <f t="shared" si="4"/>
        <v>0</v>
      </c>
      <c r="G68">
        <v>774476</v>
      </c>
      <c r="H68" t="s">
        <v>40</v>
      </c>
      <c r="I68" t="b">
        <f t="shared" si="5"/>
        <v>1</v>
      </c>
      <c r="J68">
        <v>8</v>
      </c>
      <c r="K68" t="s">
        <v>30</v>
      </c>
      <c r="L68" t="s">
        <v>57</v>
      </c>
    </row>
    <row r="69" spans="1:12" x14ac:dyDescent="0.25">
      <c r="A69">
        <v>2030313</v>
      </c>
      <c r="B69" s="1">
        <v>43748</v>
      </c>
      <c r="C69" s="5">
        <f t="shared" si="3"/>
        <v>5</v>
      </c>
      <c r="D69">
        <v>0</v>
      </c>
      <c r="F69" t="b">
        <f t="shared" si="4"/>
        <v>0</v>
      </c>
      <c r="G69">
        <v>0</v>
      </c>
      <c r="I69" t="b">
        <f t="shared" si="5"/>
        <v>0</v>
      </c>
      <c r="J69">
        <v>27</v>
      </c>
      <c r="K69" t="s">
        <v>38</v>
      </c>
      <c r="L69" t="s">
        <v>56</v>
      </c>
    </row>
    <row r="70" spans="1:12" x14ac:dyDescent="0.25">
      <c r="A70">
        <v>2030394</v>
      </c>
      <c r="B70" s="1">
        <v>43749</v>
      </c>
      <c r="C70" s="5">
        <f t="shared" si="3"/>
        <v>6</v>
      </c>
      <c r="D70" s="2">
        <v>1910020000000</v>
      </c>
      <c r="E70" t="s">
        <v>9</v>
      </c>
      <c r="F70" t="b">
        <f t="shared" si="4"/>
        <v>1</v>
      </c>
      <c r="G70">
        <v>774591</v>
      </c>
      <c r="H70" t="s">
        <v>17</v>
      </c>
      <c r="I70" t="b">
        <f t="shared" si="5"/>
        <v>1</v>
      </c>
      <c r="J70">
        <v>3</v>
      </c>
      <c r="K70" t="s">
        <v>38</v>
      </c>
      <c r="L70" t="s">
        <v>39</v>
      </c>
    </row>
    <row r="71" spans="1:12" x14ac:dyDescent="0.25">
      <c r="A71">
        <v>2030501</v>
      </c>
      <c r="B71" s="1">
        <v>43749</v>
      </c>
      <c r="C71" s="5">
        <f t="shared" si="3"/>
        <v>6</v>
      </c>
      <c r="D71" s="2">
        <v>1910020000000</v>
      </c>
      <c r="E71" t="s">
        <v>33</v>
      </c>
      <c r="F71" t="b">
        <f t="shared" si="4"/>
        <v>1</v>
      </c>
      <c r="G71">
        <v>774456</v>
      </c>
      <c r="H71" t="s">
        <v>17</v>
      </c>
      <c r="I71" t="b">
        <f t="shared" si="5"/>
        <v>1</v>
      </c>
      <c r="J71">
        <v>7</v>
      </c>
      <c r="K71" t="s">
        <v>38</v>
      </c>
      <c r="L71" t="s">
        <v>53</v>
      </c>
    </row>
    <row r="72" spans="1:12" x14ac:dyDescent="0.25">
      <c r="A72">
        <v>2030421</v>
      </c>
      <c r="B72" s="1">
        <v>43749</v>
      </c>
      <c r="C72" s="5">
        <f t="shared" si="3"/>
        <v>6</v>
      </c>
      <c r="D72" s="2">
        <v>1910020000000</v>
      </c>
      <c r="E72" t="s">
        <v>33</v>
      </c>
      <c r="F72" t="b">
        <f t="shared" si="4"/>
        <v>1</v>
      </c>
      <c r="G72">
        <v>0</v>
      </c>
      <c r="I72" t="b">
        <f t="shared" si="5"/>
        <v>0</v>
      </c>
      <c r="J72">
        <v>32</v>
      </c>
      <c r="K72" t="s">
        <v>20</v>
      </c>
      <c r="L72" t="s">
        <v>21</v>
      </c>
    </row>
    <row r="73" spans="1:12" x14ac:dyDescent="0.25">
      <c r="A73">
        <v>2030411</v>
      </c>
      <c r="B73" s="1">
        <v>43749</v>
      </c>
      <c r="C73" s="5">
        <f t="shared" si="3"/>
        <v>6</v>
      </c>
      <c r="D73" s="2">
        <v>1910020000000</v>
      </c>
      <c r="E73" t="s">
        <v>37</v>
      </c>
      <c r="F73" t="b">
        <f t="shared" si="4"/>
        <v>1</v>
      </c>
      <c r="G73">
        <v>774661</v>
      </c>
      <c r="H73" t="s">
        <v>14</v>
      </c>
      <c r="I73" t="b">
        <f t="shared" si="5"/>
        <v>1</v>
      </c>
      <c r="J73">
        <v>21</v>
      </c>
      <c r="K73" t="s">
        <v>11</v>
      </c>
      <c r="L73" t="s">
        <v>34</v>
      </c>
    </row>
    <row r="74" spans="1:12" x14ac:dyDescent="0.25">
      <c r="A74">
        <v>2030338</v>
      </c>
      <c r="B74" s="1">
        <v>43749</v>
      </c>
      <c r="C74" s="5">
        <f t="shared" si="3"/>
        <v>6</v>
      </c>
      <c r="D74" s="2">
        <v>1910020000000</v>
      </c>
      <c r="E74" t="s">
        <v>33</v>
      </c>
      <c r="F74" t="b">
        <f t="shared" si="4"/>
        <v>1</v>
      </c>
      <c r="G74">
        <v>774519</v>
      </c>
      <c r="H74" t="s">
        <v>10</v>
      </c>
      <c r="I74" t="b">
        <f t="shared" si="5"/>
        <v>1</v>
      </c>
      <c r="J74">
        <v>23</v>
      </c>
      <c r="K74" t="s">
        <v>11</v>
      </c>
      <c r="L74" t="s">
        <v>50</v>
      </c>
    </row>
    <row r="75" spans="1:12" x14ac:dyDescent="0.25">
      <c r="A75">
        <v>2030403</v>
      </c>
      <c r="B75" s="1">
        <v>43749</v>
      </c>
      <c r="C75" s="5">
        <f t="shared" si="3"/>
        <v>6</v>
      </c>
      <c r="D75" s="2">
        <v>1910020000000</v>
      </c>
      <c r="E75" t="s">
        <v>13</v>
      </c>
      <c r="F75" t="b">
        <f t="shared" si="4"/>
        <v>1</v>
      </c>
      <c r="G75">
        <v>774593</v>
      </c>
      <c r="H75" t="s">
        <v>14</v>
      </c>
      <c r="I75" t="b">
        <f t="shared" si="5"/>
        <v>1</v>
      </c>
      <c r="J75">
        <v>6</v>
      </c>
      <c r="K75" t="s">
        <v>30</v>
      </c>
      <c r="L75" t="s">
        <v>58</v>
      </c>
    </row>
    <row r="76" spans="1:12" x14ac:dyDescent="0.25">
      <c r="A76">
        <v>2030352</v>
      </c>
      <c r="B76" s="1">
        <v>43749</v>
      </c>
      <c r="C76" s="5">
        <f t="shared" si="3"/>
        <v>6</v>
      </c>
      <c r="D76" s="2">
        <v>1910020000000</v>
      </c>
      <c r="E76" t="s">
        <v>37</v>
      </c>
      <c r="F76" t="b">
        <f t="shared" si="4"/>
        <v>1</v>
      </c>
      <c r="G76">
        <v>774573</v>
      </c>
      <c r="H76" t="s">
        <v>44</v>
      </c>
      <c r="I76" t="b">
        <f t="shared" si="5"/>
        <v>1</v>
      </c>
      <c r="J76">
        <v>28</v>
      </c>
      <c r="K76" t="s">
        <v>20</v>
      </c>
      <c r="L76" t="s">
        <v>55</v>
      </c>
    </row>
    <row r="77" spans="1:12" x14ac:dyDescent="0.25">
      <c r="A77">
        <v>2030537</v>
      </c>
      <c r="B77" s="1">
        <v>43750</v>
      </c>
      <c r="C77" s="5">
        <f t="shared" si="3"/>
        <v>7</v>
      </c>
      <c r="D77" s="2">
        <v>1910020000000</v>
      </c>
      <c r="E77" t="s">
        <v>29</v>
      </c>
      <c r="F77" t="b">
        <f t="shared" si="4"/>
        <v>1</v>
      </c>
      <c r="G77">
        <v>774642</v>
      </c>
      <c r="H77" t="s">
        <v>14</v>
      </c>
      <c r="I77" t="b">
        <f t="shared" si="5"/>
        <v>1</v>
      </c>
      <c r="J77">
        <v>11</v>
      </c>
      <c r="K77" t="s">
        <v>20</v>
      </c>
      <c r="L77" t="s">
        <v>43</v>
      </c>
    </row>
    <row r="78" spans="1:12" x14ac:dyDescent="0.25">
      <c r="A78">
        <v>2030400</v>
      </c>
      <c r="B78" s="1">
        <v>43750</v>
      </c>
      <c r="C78" s="5">
        <f t="shared" si="3"/>
        <v>7</v>
      </c>
      <c r="D78" s="2">
        <v>1910020000000</v>
      </c>
      <c r="E78" t="s">
        <v>16</v>
      </c>
      <c r="F78" t="b">
        <f t="shared" si="4"/>
        <v>1</v>
      </c>
      <c r="G78">
        <v>774545</v>
      </c>
      <c r="H78" t="s">
        <v>40</v>
      </c>
      <c r="I78" t="b">
        <f t="shared" si="5"/>
        <v>1</v>
      </c>
      <c r="J78">
        <v>10</v>
      </c>
      <c r="K78" t="s">
        <v>30</v>
      </c>
      <c r="L78" t="s">
        <v>47</v>
      </c>
    </row>
    <row r="79" spans="1:12" x14ac:dyDescent="0.25">
      <c r="A79">
        <v>2030465</v>
      </c>
      <c r="B79" s="1">
        <v>43750</v>
      </c>
      <c r="C79" s="5">
        <f t="shared" si="3"/>
        <v>7</v>
      </c>
      <c r="D79" s="2">
        <v>1910020000000</v>
      </c>
      <c r="E79" t="s">
        <v>16</v>
      </c>
      <c r="F79" t="b">
        <f t="shared" si="4"/>
        <v>1</v>
      </c>
      <c r="G79">
        <v>774432</v>
      </c>
      <c r="H79" t="s">
        <v>10</v>
      </c>
      <c r="I79" t="b">
        <f t="shared" si="5"/>
        <v>1</v>
      </c>
      <c r="J79">
        <v>19</v>
      </c>
      <c r="K79" t="s">
        <v>11</v>
      </c>
      <c r="L79" t="s">
        <v>26</v>
      </c>
    </row>
    <row r="80" spans="1:12" x14ac:dyDescent="0.25">
      <c r="A80">
        <v>2030356</v>
      </c>
      <c r="B80" s="1">
        <v>43750</v>
      </c>
      <c r="C80" s="5">
        <f t="shared" si="3"/>
        <v>7</v>
      </c>
      <c r="D80" s="2">
        <v>1910020000000</v>
      </c>
      <c r="E80" t="s">
        <v>13</v>
      </c>
      <c r="F80" t="b">
        <f t="shared" si="4"/>
        <v>1</v>
      </c>
      <c r="G80">
        <v>774437</v>
      </c>
      <c r="H80" t="s">
        <v>40</v>
      </c>
      <c r="I80" t="b">
        <f t="shared" si="5"/>
        <v>1</v>
      </c>
      <c r="J80">
        <v>8</v>
      </c>
      <c r="K80" t="s">
        <v>30</v>
      </c>
      <c r="L80" t="s">
        <v>57</v>
      </c>
    </row>
    <row r="81" spans="1:12" x14ac:dyDescent="0.25">
      <c r="A81">
        <v>2030506</v>
      </c>
      <c r="B81" s="1">
        <v>43750</v>
      </c>
      <c r="C81" s="5">
        <f t="shared" si="3"/>
        <v>7</v>
      </c>
      <c r="D81">
        <v>0</v>
      </c>
      <c r="F81" t="b">
        <f t="shared" si="4"/>
        <v>0</v>
      </c>
      <c r="G81">
        <v>774659</v>
      </c>
      <c r="H81" t="s">
        <v>14</v>
      </c>
      <c r="I81" t="b">
        <f t="shared" si="5"/>
        <v>1</v>
      </c>
      <c r="J81">
        <v>26</v>
      </c>
      <c r="K81" t="s">
        <v>30</v>
      </c>
      <c r="L81" t="s">
        <v>46</v>
      </c>
    </row>
    <row r="82" spans="1:12" x14ac:dyDescent="0.25">
      <c r="A82">
        <v>2030571</v>
      </c>
      <c r="B82" s="1">
        <v>43750</v>
      </c>
      <c r="C82" s="5">
        <f t="shared" si="3"/>
        <v>7</v>
      </c>
      <c r="D82" s="2">
        <v>1910020000000</v>
      </c>
      <c r="E82" t="s">
        <v>13</v>
      </c>
      <c r="F82" t="b">
        <f t="shared" si="4"/>
        <v>1</v>
      </c>
      <c r="G82">
        <v>0</v>
      </c>
      <c r="I82" t="b">
        <f t="shared" si="5"/>
        <v>0</v>
      </c>
      <c r="J82">
        <v>9</v>
      </c>
      <c r="K82" t="s">
        <v>20</v>
      </c>
      <c r="L82" t="s">
        <v>59</v>
      </c>
    </row>
    <row r="83" spans="1:12" x14ac:dyDescent="0.25">
      <c r="A83">
        <v>2030562</v>
      </c>
      <c r="B83" s="1">
        <v>43750</v>
      </c>
      <c r="C83" s="5">
        <f t="shared" si="3"/>
        <v>7</v>
      </c>
      <c r="D83" s="2">
        <v>1910020000000</v>
      </c>
      <c r="E83" t="s">
        <v>13</v>
      </c>
      <c r="F83" t="b">
        <f t="shared" si="4"/>
        <v>1</v>
      </c>
      <c r="G83">
        <v>774684</v>
      </c>
      <c r="H83" t="s">
        <v>22</v>
      </c>
      <c r="I83" t="b">
        <f t="shared" si="5"/>
        <v>1</v>
      </c>
      <c r="J83">
        <v>11</v>
      </c>
      <c r="K83" t="s">
        <v>20</v>
      </c>
      <c r="L83" t="s">
        <v>43</v>
      </c>
    </row>
    <row r="84" spans="1:12" x14ac:dyDescent="0.25">
      <c r="A84">
        <v>2030385</v>
      </c>
      <c r="B84" s="1">
        <v>43750</v>
      </c>
      <c r="C84" s="5">
        <f t="shared" si="3"/>
        <v>7</v>
      </c>
      <c r="D84" s="2">
        <v>1910020000000</v>
      </c>
      <c r="E84" t="s">
        <v>24</v>
      </c>
      <c r="F84" t="b">
        <f t="shared" si="4"/>
        <v>1</v>
      </c>
      <c r="G84">
        <v>774540</v>
      </c>
      <c r="H84" t="s">
        <v>19</v>
      </c>
      <c r="I84" t="b">
        <f t="shared" si="5"/>
        <v>1</v>
      </c>
      <c r="J84">
        <v>25</v>
      </c>
      <c r="K84" t="s">
        <v>11</v>
      </c>
      <c r="L84" t="s">
        <v>52</v>
      </c>
    </row>
    <row r="85" spans="1:12" x14ac:dyDescent="0.25">
      <c r="A85">
        <v>2030358</v>
      </c>
      <c r="B85" s="1">
        <v>43750</v>
      </c>
      <c r="C85" s="5">
        <f t="shared" si="3"/>
        <v>7</v>
      </c>
      <c r="D85" s="2">
        <v>1910020000000</v>
      </c>
      <c r="E85" t="s">
        <v>16</v>
      </c>
      <c r="F85" t="b">
        <f t="shared" si="4"/>
        <v>1</v>
      </c>
      <c r="G85">
        <v>774552</v>
      </c>
      <c r="H85" t="s">
        <v>10</v>
      </c>
      <c r="I85" t="b">
        <f t="shared" si="5"/>
        <v>1</v>
      </c>
      <c r="J85">
        <v>31</v>
      </c>
      <c r="K85" t="s">
        <v>11</v>
      </c>
      <c r="L85" t="s">
        <v>28</v>
      </c>
    </row>
    <row r="86" spans="1:12" x14ac:dyDescent="0.25">
      <c r="A86">
        <v>2030386</v>
      </c>
      <c r="B86" s="1">
        <v>43750</v>
      </c>
      <c r="C86" s="5">
        <f t="shared" si="3"/>
        <v>7</v>
      </c>
      <c r="D86" s="2">
        <v>1910020000000</v>
      </c>
      <c r="E86" t="s">
        <v>16</v>
      </c>
      <c r="F86" t="b">
        <f t="shared" si="4"/>
        <v>1</v>
      </c>
      <c r="G86">
        <v>0</v>
      </c>
      <c r="I86" t="b">
        <f t="shared" si="5"/>
        <v>0</v>
      </c>
      <c r="J86">
        <v>26</v>
      </c>
      <c r="K86" t="s">
        <v>30</v>
      </c>
      <c r="L86" t="s">
        <v>46</v>
      </c>
    </row>
    <row r="87" spans="1:12" x14ac:dyDescent="0.25">
      <c r="A87">
        <v>2030365</v>
      </c>
      <c r="B87" s="1">
        <v>43751</v>
      </c>
      <c r="C87" s="5">
        <f t="shared" si="3"/>
        <v>1</v>
      </c>
      <c r="D87">
        <v>0</v>
      </c>
      <c r="F87" t="b">
        <f t="shared" si="4"/>
        <v>0</v>
      </c>
      <c r="G87">
        <v>774538</v>
      </c>
      <c r="H87" t="s">
        <v>10</v>
      </c>
      <c r="I87" t="b">
        <f t="shared" si="5"/>
        <v>1</v>
      </c>
      <c r="J87">
        <v>8</v>
      </c>
      <c r="K87" t="s">
        <v>30</v>
      </c>
      <c r="L87" t="s">
        <v>57</v>
      </c>
    </row>
    <row r="88" spans="1:12" x14ac:dyDescent="0.25">
      <c r="A88">
        <v>2030447</v>
      </c>
      <c r="B88" s="1">
        <v>43751</v>
      </c>
      <c r="C88" s="5">
        <f t="shared" si="3"/>
        <v>1</v>
      </c>
      <c r="D88" s="2">
        <v>1910020000000</v>
      </c>
      <c r="E88" t="s">
        <v>9</v>
      </c>
      <c r="F88" t="b">
        <f t="shared" si="4"/>
        <v>1</v>
      </c>
      <c r="G88">
        <v>774576</v>
      </c>
      <c r="H88" t="s">
        <v>14</v>
      </c>
      <c r="I88" t="b">
        <f t="shared" si="5"/>
        <v>1</v>
      </c>
      <c r="J88">
        <v>22</v>
      </c>
      <c r="K88" t="s">
        <v>11</v>
      </c>
      <c r="L88" t="s">
        <v>23</v>
      </c>
    </row>
    <row r="89" spans="1:12" x14ac:dyDescent="0.25">
      <c r="A89">
        <v>2030464</v>
      </c>
      <c r="B89" s="1">
        <v>43751</v>
      </c>
      <c r="C89" s="5">
        <f t="shared" si="3"/>
        <v>1</v>
      </c>
      <c r="D89" s="2">
        <v>1910020000000</v>
      </c>
      <c r="E89" t="s">
        <v>24</v>
      </c>
      <c r="F89" t="b">
        <f t="shared" si="4"/>
        <v>1</v>
      </c>
      <c r="G89">
        <v>774575</v>
      </c>
      <c r="H89" t="s">
        <v>25</v>
      </c>
      <c r="I89" t="b">
        <f t="shared" si="5"/>
        <v>1</v>
      </c>
      <c r="J89">
        <v>34</v>
      </c>
      <c r="K89" t="s">
        <v>11</v>
      </c>
      <c r="L89" t="s">
        <v>54</v>
      </c>
    </row>
    <row r="90" spans="1:12" x14ac:dyDescent="0.25">
      <c r="A90">
        <v>2030321</v>
      </c>
      <c r="B90" s="1">
        <v>43751</v>
      </c>
      <c r="C90" s="5">
        <f t="shared" si="3"/>
        <v>1</v>
      </c>
      <c r="D90" s="2">
        <v>1910020000000</v>
      </c>
      <c r="E90" t="s">
        <v>9</v>
      </c>
      <c r="F90" t="b">
        <f t="shared" si="4"/>
        <v>1</v>
      </c>
      <c r="G90">
        <v>774698</v>
      </c>
      <c r="H90" t="s">
        <v>14</v>
      </c>
      <c r="I90" t="b">
        <f t="shared" si="5"/>
        <v>1</v>
      </c>
      <c r="J90">
        <v>31</v>
      </c>
      <c r="K90" t="s">
        <v>11</v>
      </c>
      <c r="L90" t="s">
        <v>28</v>
      </c>
    </row>
    <row r="91" spans="1:12" x14ac:dyDescent="0.25">
      <c r="A91">
        <v>2030306</v>
      </c>
      <c r="B91" s="1">
        <v>43751</v>
      </c>
      <c r="C91" s="5">
        <f t="shared" si="3"/>
        <v>1</v>
      </c>
      <c r="D91" s="2">
        <v>1910020000000</v>
      </c>
      <c r="E91" t="s">
        <v>37</v>
      </c>
      <c r="F91" t="b">
        <f t="shared" si="4"/>
        <v>1</v>
      </c>
      <c r="G91">
        <v>774409</v>
      </c>
      <c r="H91" t="s">
        <v>10</v>
      </c>
      <c r="I91" t="b">
        <f t="shared" si="5"/>
        <v>1</v>
      </c>
      <c r="J91">
        <v>27</v>
      </c>
      <c r="K91" t="s">
        <v>38</v>
      </c>
      <c r="L91" t="s">
        <v>56</v>
      </c>
    </row>
    <row r="92" spans="1:12" x14ac:dyDescent="0.25">
      <c r="A92">
        <v>2030459</v>
      </c>
      <c r="B92" s="1">
        <v>43751</v>
      </c>
      <c r="C92" s="5">
        <f t="shared" si="3"/>
        <v>1</v>
      </c>
      <c r="D92" s="2">
        <v>1910020000000</v>
      </c>
      <c r="E92" t="s">
        <v>29</v>
      </c>
      <c r="F92" t="b">
        <f t="shared" si="4"/>
        <v>1</v>
      </c>
      <c r="G92">
        <v>774522</v>
      </c>
      <c r="H92" t="s">
        <v>10</v>
      </c>
      <c r="I92" t="b">
        <f t="shared" si="5"/>
        <v>1</v>
      </c>
      <c r="J92">
        <v>30</v>
      </c>
      <c r="K92" t="s">
        <v>11</v>
      </c>
      <c r="L92" t="s">
        <v>60</v>
      </c>
    </row>
    <row r="93" spans="1:12" x14ac:dyDescent="0.25">
      <c r="A93">
        <v>2030342</v>
      </c>
      <c r="B93" s="1">
        <v>43751</v>
      </c>
      <c r="C93" s="5">
        <f t="shared" si="3"/>
        <v>1</v>
      </c>
      <c r="D93" s="2">
        <v>1910020000000</v>
      </c>
      <c r="E93" t="s">
        <v>9</v>
      </c>
      <c r="F93" t="b">
        <f t="shared" si="4"/>
        <v>1</v>
      </c>
      <c r="G93">
        <v>0</v>
      </c>
      <c r="I93" t="b">
        <f t="shared" si="5"/>
        <v>0</v>
      </c>
      <c r="J93">
        <v>2</v>
      </c>
      <c r="K93" t="s">
        <v>38</v>
      </c>
      <c r="L93" t="s">
        <v>42</v>
      </c>
    </row>
    <row r="94" spans="1:12" x14ac:dyDescent="0.25">
      <c r="A94">
        <v>2030382</v>
      </c>
      <c r="B94" s="1">
        <v>43751</v>
      </c>
      <c r="C94" s="5">
        <f t="shared" si="3"/>
        <v>1</v>
      </c>
      <c r="D94" s="2">
        <v>1910020000000</v>
      </c>
      <c r="E94" t="s">
        <v>33</v>
      </c>
      <c r="F94" t="b">
        <f t="shared" si="4"/>
        <v>1</v>
      </c>
      <c r="G94">
        <v>774615</v>
      </c>
      <c r="H94" t="s">
        <v>25</v>
      </c>
      <c r="I94" t="b">
        <f t="shared" si="5"/>
        <v>1</v>
      </c>
      <c r="J94">
        <v>21</v>
      </c>
      <c r="K94" t="s">
        <v>11</v>
      </c>
      <c r="L94" t="s">
        <v>34</v>
      </c>
    </row>
    <row r="95" spans="1:12" x14ac:dyDescent="0.25">
      <c r="A95">
        <v>2030539</v>
      </c>
      <c r="B95" s="1">
        <v>43752</v>
      </c>
      <c r="C95" s="5">
        <f t="shared" si="3"/>
        <v>2</v>
      </c>
      <c r="D95" s="2">
        <v>1910020000000</v>
      </c>
      <c r="E95" t="s">
        <v>9</v>
      </c>
      <c r="F95" t="b">
        <f t="shared" si="4"/>
        <v>1</v>
      </c>
      <c r="G95">
        <v>774609</v>
      </c>
      <c r="H95" t="s">
        <v>44</v>
      </c>
      <c r="I95" t="b">
        <f t="shared" si="5"/>
        <v>1</v>
      </c>
      <c r="J95">
        <v>22</v>
      </c>
      <c r="K95" t="s">
        <v>11</v>
      </c>
      <c r="L95" t="s">
        <v>23</v>
      </c>
    </row>
    <row r="96" spans="1:12" x14ac:dyDescent="0.25">
      <c r="A96">
        <v>2030485</v>
      </c>
      <c r="B96" s="1">
        <v>43752</v>
      </c>
      <c r="C96" s="5">
        <f t="shared" si="3"/>
        <v>2</v>
      </c>
      <c r="D96" s="2">
        <v>1910020000000</v>
      </c>
      <c r="E96" t="s">
        <v>29</v>
      </c>
      <c r="F96" t="b">
        <f t="shared" si="4"/>
        <v>1</v>
      </c>
      <c r="G96">
        <v>774533</v>
      </c>
      <c r="H96" t="s">
        <v>25</v>
      </c>
      <c r="I96" t="b">
        <f t="shared" si="5"/>
        <v>1</v>
      </c>
      <c r="J96">
        <v>31</v>
      </c>
      <c r="K96" t="s">
        <v>11</v>
      </c>
      <c r="L96" t="s">
        <v>28</v>
      </c>
    </row>
    <row r="97" spans="1:12" x14ac:dyDescent="0.25">
      <c r="A97">
        <v>2030445</v>
      </c>
      <c r="B97" s="1">
        <v>43752</v>
      </c>
      <c r="C97" s="5">
        <f t="shared" si="3"/>
        <v>2</v>
      </c>
      <c r="D97" s="2">
        <v>1910020000000</v>
      </c>
      <c r="E97" t="s">
        <v>16</v>
      </c>
      <c r="F97" t="b">
        <f t="shared" si="4"/>
        <v>1</v>
      </c>
      <c r="G97">
        <v>774479</v>
      </c>
      <c r="H97" t="s">
        <v>14</v>
      </c>
      <c r="I97" t="b">
        <f t="shared" si="5"/>
        <v>1</v>
      </c>
      <c r="J97">
        <v>33</v>
      </c>
      <c r="K97" t="s">
        <v>30</v>
      </c>
      <c r="L97" t="s">
        <v>51</v>
      </c>
    </row>
    <row r="98" spans="1:12" x14ac:dyDescent="0.25">
      <c r="A98">
        <v>2030499</v>
      </c>
      <c r="B98" s="1">
        <v>43752</v>
      </c>
      <c r="C98" s="5">
        <f t="shared" si="3"/>
        <v>2</v>
      </c>
      <c r="D98" s="2">
        <v>1910020000000</v>
      </c>
      <c r="E98" t="s">
        <v>29</v>
      </c>
      <c r="F98" t="b">
        <f t="shared" si="4"/>
        <v>1</v>
      </c>
      <c r="G98">
        <v>774608</v>
      </c>
      <c r="H98" t="s">
        <v>25</v>
      </c>
      <c r="I98" t="b">
        <f t="shared" si="5"/>
        <v>1</v>
      </c>
      <c r="J98">
        <v>31</v>
      </c>
      <c r="K98" t="s">
        <v>11</v>
      </c>
      <c r="L98" t="s">
        <v>28</v>
      </c>
    </row>
    <row r="99" spans="1:12" x14ac:dyDescent="0.25">
      <c r="A99">
        <v>2030454</v>
      </c>
      <c r="B99" s="1">
        <v>43752</v>
      </c>
      <c r="C99" s="5">
        <f t="shared" si="3"/>
        <v>2</v>
      </c>
      <c r="D99" s="2">
        <v>1910020000000</v>
      </c>
      <c r="E99" t="s">
        <v>9</v>
      </c>
      <c r="F99" t="b">
        <f t="shared" si="4"/>
        <v>1</v>
      </c>
      <c r="G99">
        <v>774583</v>
      </c>
      <c r="H99" t="s">
        <v>14</v>
      </c>
      <c r="I99" t="b">
        <f t="shared" si="5"/>
        <v>1</v>
      </c>
      <c r="J99">
        <v>15</v>
      </c>
      <c r="K99" t="s">
        <v>11</v>
      </c>
      <c r="L99" t="s">
        <v>45</v>
      </c>
    </row>
    <row r="100" spans="1:12" x14ac:dyDescent="0.25">
      <c r="A100">
        <v>2030551</v>
      </c>
      <c r="B100" s="1">
        <v>43752</v>
      </c>
      <c r="C100" s="5">
        <f t="shared" si="3"/>
        <v>2</v>
      </c>
      <c r="D100" s="2">
        <v>1910020000000</v>
      </c>
      <c r="E100" t="s">
        <v>27</v>
      </c>
      <c r="F100" t="b">
        <f t="shared" si="4"/>
        <v>1</v>
      </c>
      <c r="G100">
        <v>774501</v>
      </c>
      <c r="H100" t="s">
        <v>25</v>
      </c>
      <c r="I100" t="b">
        <f t="shared" si="5"/>
        <v>1</v>
      </c>
      <c r="J100">
        <v>29</v>
      </c>
      <c r="K100" t="s">
        <v>11</v>
      </c>
      <c r="L100" t="s">
        <v>12</v>
      </c>
    </row>
    <row r="101" spans="1:12" x14ac:dyDescent="0.25">
      <c r="A101">
        <v>2030437</v>
      </c>
      <c r="B101" s="1">
        <v>43752</v>
      </c>
      <c r="C101" s="5">
        <f t="shared" si="3"/>
        <v>2</v>
      </c>
      <c r="D101" s="2">
        <v>1910020000000</v>
      </c>
      <c r="E101" t="s">
        <v>27</v>
      </c>
      <c r="F101" t="b">
        <f t="shared" si="4"/>
        <v>1</v>
      </c>
      <c r="G101">
        <v>774557</v>
      </c>
      <c r="H101" t="s">
        <v>22</v>
      </c>
      <c r="I101" t="b">
        <f t="shared" si="5"/>
        <v>1</v>
      </c>
      <c r="J101">
        <v>28</v>
      </c>
      <c r="K101" t="s">
        <v>20</v>
      </c>
      <c r="L101" t="s">
        <v>55</v>
      </c>
    </row>
    <row r="102" spans="1:12" x14ac:dyDescent="0.25">
      <c r="A102">
        <v>2030446</v>
      </c>
      <c r="B102" s="1">
        <v>43752</v>
      </c>
      <c r="C102" s="5">
        <f t="shared" si="3"/>
        <v>2</v>
      </c>
      <c r="D102" s="2">
        <v>1910020000000</v>
      </c>
      <c r="E102" t="s">
        <v>37</v>
      </c>
      <c r="F102" t="b">
        <f t="shared" si="4"/>
        <v>1</v>
      </c>
      <c r="G102">
        <v>774446</v>
      </c>
      <c r="H102" t="s">
        <v>25</v>
      </c>
      <c r="I102" t="b">
        <f t="shared" si="5"/>
        <v>1</v>
      </c>
      <c r="J102">
        <v>14</v>
      </c>
      <c r="K102" t="s">
        <v>30</v>
      </c>
      <c r="L102" t="s">
        <v>49</v>
      </c>
    </row>
    <row r="103" spans="1:12" x14ac:dyDescent="0.25">
      <c r="A103">
        <v>2030418</v>
      </c>
      <c r="B103" s="1">
        <v>43752</v>
      </c>
      <c r="C103" s="5">
        <f t="shared" si="3"/>
        <v>2</v>
      </c>
      <c r="D103">
        <v>0</v>
      </c>
      <c r="F103" t="b">
        <f t="shared" si="4"/>
        <v>0</v>
      </c>
      <c r="G103">
        <v>774492</v>
      </c>
      <c r="H103" t="s">
        <v>22</v>
      </c>
      <c r="I103" t="b">
        <f t="shared" si="5"/>
        <v>1</v>
      </c>
      <c r="J103">
        <v>20</v>
      </c>
      <c r="K103" t="s">
        <v>11</v>
      </c>
      <c r="L103" t="s">
        <v>32</v>
      </c>
    </row>
    <row r="104" spans="1:12" x14ac:dyDescent="0.25">
      <c r="A104">
        <v>2030318</v>
      </c>
      <c r="B104" s="1">
        <v>43752</v>
      </c>
      <c r="C104" s="5">
        <f t="shared" si="3"/>
        <v>2</v>
      </c>
      <c r="D104" s="2">
        <v>1910020000000</v>
      </c>
      <c r="E104" t="s">
        <v>29</v>
      </c>
      <c r="F104" t="b">
        <f t="shared" si="4"/>
        <v>1</v>
      </c>
      <c r="G104">
        <v>774448</v>
      </c>
      <c r="H104" t="s">
        <v>44</v>
      </c>
      <c r="I104" t="b">
        <f t="shared" si="5"/>
        <v>1</v>
      </c>
      <c r="J104">
        <v>22</v>
      </c>
      <c r="K104" t="s">
        <v>11</v>
      </c>
      <c r="L104" t="s">
        <v>23</v>
      </c>
    </row>
    <row r="105" spans="1:12" x14ac:dyDescent="0.25">
      <c r="A105">
        <v>2030553</v>
      </c>
      <c r="B105" s="1">
        <v>43753</v>
      </c>
      <c r="C105" s="5">
        <f t="shared" si="3"/>
        <v>3</v>
      </c>
      <c r="D105" s="2">
        <v>1910020000000</v>
      </c>
      <c r="E105" t="s">
        <v>13</v>
      </c>
      <c r="F105" t="b">
        <f t="shared" si="4"/>
        <v>1</v>
      </c>
      <c r="G105">
        <v>774536</v>
      </c>
      <c r="H105" t="s">
        <v>40</v>
      </c>
      <c r="I105" t="b">
        <f t="shared" si="5"/>
        <v>1</v>
      </c>
      <c r="J105">
        <v>17</v>
      </c>
      <c r="K105" t="s">
        <v>38</v>
      </c>
      <c r="L105" t="s">
        <v>61</v>
      </c>
    </row>
    <row r="106" spans="1:12" x14ac:dyDescent="0.25">
      <c r="A106">
        <v>2030387</v>
      </c>
      <c r="B106" s="1">
        <v>43753</v>
      </c>
      <c r="C106" s="5">
        <f t="shared" si="3"/>
        <v>3</v>
      </c>
      <c r="D106" s="2">
        <v>1910020000000</v>
      </c>
      <c r="E106" t="s">
        <v>27</v>
      </c>
      <c r="F106" t="b">
        <f t="shared" si="4"/>
        <v>1</v>
      </c>
      <c r="G106">
        <v>774549</v>
      </c>
      <c r="H106" t="s">
        <v>14</v>
      </c>
      <c r="I106" t="b">
        <f t="shared" si="5"/>
        <v>1</v>
      </c>
      <c r="J106">
        <v>14</v>
      </c>
      <c r="K106" t="s">
        <v>30</v>
      </c>
      <c r="L106" t="s">
        <v>49</v>
      </c>
    </row>
    <row r="107" spans="1:12" x14ac:dyDescent="0.25">
      <c r="A107">
        <v>2030452</v>
      </c>
      <c r="B107" s="1">
        <v>43753</v>
      </c>
      <c r="C107" s="5">
        <f t="shared" si="3"/>
        <v>3</v>
      </c>
      <c r="D107">
        <v>0</v>
      </c>
      <c r="F107" t="b">
        <f t="shared" si="4"/>
        <v>0</v>
      </c>
      <c r="G107">
        <v>774422</v>
      </c>
      <c r="H107" t="s">
        <v>44</v>
      </c>
      <c r="I107" t="b">
        <f t="shared" si="5"/>
        <v>1</v>
      </c>
      <c r="J107">
        <v>29</v>
      </c>
      <c r="K107" t="s">
        <v>11</v>
      </c>
      <c r="L107" t="s">
        <v>12</v>
      </c>
    </row>
    <row r="108" spans="1:12" x14ac:dyDescent="0.25">
      <c r="A108">
        <v>2030362</v>
      </c>
      <c r="B108" s="1">
        <v>43753</v>
      </c>
      <c r="C108" s="5">
        <f t="shared" si="3"/>
        <v>3</v>
      </c>
      <c r="D108">
        <v>0</v>
      </c>
      <c r="F108" t="b">
        <f t="shared" si="4"/>
        <v>0</v>
      </c>
      <c r="G108">
        <v>0</v>
      </c>
      <c r="I108" t="b">
        <f t="shared" si="5"/>
        <v>0</v>
      </c>
      <c r="J108">
        <v>31</v>
      </c>
      <c r="K108" t="s">
        <v>11</v>
      </c>
      <c r="L108" t="s">
        <v>28</v>
      </c>
    </row>
    <row r="109" spans="1:12" x14ac:dyDescent="0.25">
      <c r="A109">
        <v>2030482</v>
      </c>
      <c r="B109" s="1">
        <v>43753</v>
      </c>
      <c r="C109" s="5">
        <f t="shared" si="3"/>
        <v>3</v>
      </c>
      <c r="D109">
        <v>0</v>
      </c>
      <c r="F109" t="b">
        <f t="shared" si="4"/>
        <v>0</v>
      </c>
      <c r="G109">
        <v>774419</v>
      </c>
      <c r="H109" t="s">
        <v>14</v>
      </c>
      <c r="I109" t="b">
        <f t="shared" si="5"/>
        <v>1</v>
      </c>
      <c r="J109">
        <v>34</v>
      </c>
      <c r="K109" t="s">
        <v>11</v>
      </c>
      <c r="L109" t="s">
        <v>54</v>
      </c>
    </row>
    <row r="110" spans="1:12" x14ac:dyDescent="0.25">
      <c r="A110">
        <v>2030337</v>
      </c>
      <c r="B110" s="1">
        <v>43753</v>
      </c>
      <c r="C110" s="5">
        <f t="shared" si="3"/>
        <v>3</v>
      </c>
      <c r="D110" s="2">
        <v>1910020000000</v>
      </c>
      <c r="E110" t="s">
        <v>9</v>
      </c>
      <c r="F110" t="b">
        <f t="shared" si="4"/>
        <v>1</v>
      </c>
      <c r="G110">
        <v>774655</v>
      </c>
      <c r="H110" t="s">
        <v>25</v>
      </c>
      <c r="I110" t="b">
        <f t="shared" si="5"/>
        <v>1</v>
      </c>
      <c r="J110">
        <v>2</v>
      </c>
      <c r="K110" t="s">
        <v>38</v>
      </c>
      <c r="L110" t="s">
        <v>42</v>
      </c>
    </row>
    <row r="111" spans="1:12" x14ac:dyDescent="0.25">
      <c r="A111">
        <v>2030590</v>
      </c>
      <c r="B111" s="1">
        <v>43753</v>
      </c>
      <c r="C111" s="5">
        <f t="shared" si="3"/>
        <v>3</v>
      </c>
      <c r="D111">
        <v>0</v>
      </c>
      <c r="F111" t="b">
        <f t="shared" si="4"/>
        <v>0</v>
      </c>
      <c r="G111">
        <v>0</v>
      </c>
      <c r="I111" t="b">
        <f t="shared" si="5"/>
        <v>0</v>
      </c>
      <c r="J111">
        <v>15</v>
      </c>
      <c r="K111" t="s">
        <v>11</v>
      </c>
      <c r="L111" t="s">
        <v>45</v>
      </c>
    </row>
    <row r="112" spans="1:12" x14ac:dyDescent="0.25">
      <c r="A112">
        <v>2030436</v>
      </c>
      <c r="B112" s="1">
        <v>43753</v>
      </c>
      <c r="C112" s="5">
        <f t="shared" si="3"/>
        <v>3</v>
      </c>
      <c r="D112" s="2">
        <v>1910020000000</v>
      </c>
      <c r="E112" t="s">
        <v>9</v>
      </c>
      <c r="F112" t="b">
        <f t="shared" si="4"/>
        <v>1</v>
      </c>
      <c r="G112">
        <v>774408</v>
      </c>
      <c r="H112" t="s">
        <v>14</v>
      </c>
      <c r="I112" t="b">
        <f t="shared" si="5"/>
        <v>1</v>
      </c>
      <c r="J112">
        <v>33</v>
      </c>
      <c r="K112" t="s">
        <v>30</v>
      </c>
      <c r="L112" t="s">
        <v>51</v>
      </c>
    </row>
    <row r="113" spans="1:12" x14ac:dyDescent="0.25">
      <c r="A113">
        <v>2030392</v>
      </c>
      <c r="B113" s="1">
        <v>43753</v>
      </c>
      <c r="C113" s="5">
        <f t="shared" si="3"/>
        <v>3</v>
      </c>
      <c r="D113" s="2">
        <v>1910020000000</v>
      </c>
      <c r="E113" t="s">
        <v>33</v>
      </c>
      <c r="F113" t="b">
        <f t="shared" si="4"/>
        <v>1</v>
      </c>
      <c r="G113">
        <v>774653</v>
      </c>
      <c r="H113" t="s">
        <v>17</v>
      </c>
      <c r="I113" t="b">
        <f t="shared" si="5"/>
        <v>1</v>
      </c>
      <c r="J113">
        <v>30</v>
      </c>
      <c r="K113" t="s">
        <v>11</v>
      </c>
      <c r="L113" t="s">
        <v>60</v>
      </c>
    </row>
    <row r="114" spans="1:12" x14ac:dyDescent="0.25">
      <c r="A114">
        <v>2030474</v>
      </c>
      <c r="B114" s="1">
        <v>43753</v>
      </c>
      <c r="C114" s="5">
        <f t="shared" si="3"/>
        <v>3</v>
      </c>
      <c r="D114" s="2">
        <v>1910020000000</v>
      </c>
      <c r="E114" t="s">
        <v>13</v>
      </c>
      <c r="F114" t="b">
        <f t="shared" si="4"/>
        <v>1</v>
      </c>
      <c r="G114">
        <v>774434</v>
      </c>
      <c r="H114" t="s">
        <v>14</v>
      </c>
      <c r="I114" t="b">
        <f t="shared" si="5"/>
        <v>1</v>
      </c>
      <c r="J114">
        <v>21</v>
      </c>
      <c r="K114" t="s">
        <v>11</v>
      </c>
      <c r="L114" t="s">
        <v>34</v>
      </c>
    </row>
    <row r="115" spans="1:12" x14ac:dyDescent="0.25">
      <c r="A115">
        <v>2030476</v>
      </c>
      <c r="B115" s="1">
        <v>43754</v>
      </c>
      <c r="C115" s="5">
        <f t="shared" si="3"/>
        <v>4</v>
      </c>
      <c r="D115" s="2">
        <v>1910020000000</v>
      </c>
      <c r="E115" t="s">
        <v>37</v>
      </c>
      <c r="F115" t="b">
        <f t="shared" si="4"/>
        <v>1</v>
      </c>
      <c r="G115">
        <v>774414</v>
      </c>
      <c r="H115" t="s">
        <v>44</v>
      </c>
      <c r="I115" t="b">
        <f t="shared" si="5"/>
        <v>1</v>
      </c>
      <c r="J115">
        <v>13</v>
      </c>
      <c r="K115" t="s">
        <v>20</v>
      </c>
      <c r="L115" t="s">
        <v>41</v>
      </c>
    </row>
    <row r="116" spans="1:12" x14ac:dyDescent="0.25">
      <c r="A116">
        <v>2030408</v>
      </c>
      <c r="B116" s="1">
        <v>43754</v>
      </c>
      <c r="C116" s="5">
        <f t="shared" si="3"/>
        <v>4</v>
      </c>
      <c r="D116">
        <v>0</v>
      </c>
      <c r="F116" t="b">
        <f t="shared" si="4"/>
        <v>0</v>
      </c>
      <c r="G116">
        <v>774435</v>
      </c>
      <c r="H116" t="s">
        <v>10</v>
      </c>
      <c r="I116" t="b">
        <f t="shared" si="5"/>
        <v>1</v>
      </c>
      <c r="J116">
        <v>18</v>
      </c>
      <c r="K116" t="s">
        <v>11</v>
      </c>
      <c r="L116" t="s">
        <v>18</v>
      </c>
    </row>
    <row r="117" spans="1:12" x14ac:dyDescent="0.25">
      <c r="A117">
        <v>2030440</v>
      </c>
      <c r="B117" s="1">
        <v>43754</v>
      </c>
      <c r="C117" s="5">
        <f t="shared" si="3"/>
        <v>4</v>
      </c>
      <c r="D117" s="2">
        <v>1910020000000</v>
      </c>
      <c r="E117" t="s">
        <v>16</v>
      </c>
      <c r="F117" t="b">
        <f t="shared" si="4"/>
        <v>1</v>
      </c>
      <c r="G117">
        <v>0</v>
      </c>
      <c r="I117" t="b">
        <f t="shared" si="5"/>
        <v>0</v>
      </c>
      <c r="J117">
        <v>6</v>
      </c>
      <c r="K117" t="s">
        <v>30</v>
      </c>
      <c r="L117" t="s">
        <v>58</v>
      </c>
    </row>
    <row r="118" spans="1:12" x14ac:dyDescent="0.25">
      <c r="A118">
        <v>2030296</v>
      </c>
      <c r="B118" s="1">
        <v>43754</v>
      </c>
      <c r="C118" s="5">
        <f t="shared" si="3"/>
        <v>4</v>
      </c>
      <c r="D118" s="2">
        <v>1910020000000</v>
      </c>
      <c r="E118" t="s">
        <v>33</v>
      </c>
      <c r="F118" t="b">
        <f t="shared" si="4"/>
        <v>1</v>
      </c>
      <c r="G118">
        <v>774424</v>
      </c>
      <c r="H118" t="s">
        <v>14</v>
      </c>
      <c r="I118" t="b">
        <f t="shared" si="5"/>
        <v>1</v>
      </c>
      <c r="J118">
        <v>21</v>
      </c>
      <c r="K118" t="s">
        <v>11</v>
      </c>
      <c r="L118" t="s">
        <v>34</v>
      </c>
    </row>
    <row r="119" spans="1:12" x14ac:dyDescent="0.25">
      <c r="A119">
        <v>2030410</v>
      </c>
      <c r="B119" s="1">
        <v>43754</v>
      </c>
      <c r="C119" s="5">
        <f t="shared" si="3"/>
        <v>4</v>
      </c>
      <c r="D119" s="2">
        <v>1910020000000</v>
      </c>
      <c r="E119" t="s">
        <v>27</v>
      </c>
      <c r="F119" t="b">
        <f t="shared" si="4"/>
        <v>1</v>
      </c>
      <c r="G119">
        <v>774554</v>
      </c>
      <c r="H119" t="s">
        <v>19</v>
      </c>
      <c r="I119" t="b">
        <f t="shared" si="5"/>
        <v>1</v>
      </c>
      <c r="J119">
        <v>7</v>
      </c>
      <c r="K119" t="s">
        <v>38</v>
      </c>
      <c r="L119" t="s">
        <v>53</v>
      </c>
    </row>
    <row r="120" spans="1:12" x14ac:dyDescent="0.25">
      <c r="A120">
        <v>2030413</v>
      </c>
      <c r="B120" s="1">
        <v>43754</v>
      </c>
      <c r="C120" s="5">
        <f t="shared" si="3"/>
        <v>4</v>
      </c>
      <c r="D120" s="2">
        <v>1910020000000</v>
      </c>
      <c r="E120" t="s">
        <v>9</v>
      </c>
      <c r="F120" t="b">
        <f t="shared" si="4"/>
        <v>1</v>
      </c>
      <c r="G120">
        <v>774454</v>
      </c>
      <c r="H120" t="s">
        <v>22</v>
      </c>
      <c r="I120" t="b">
        <f t="shared" si="5"/>
        <v>1</v>
      </c>
      <c r="J120">
        <v>5</v>
      </c>
      <c r="K120" t="s">
        <v>38</v>
      </c>
      <c r="L120" t="s">
        <v>62</v>
      </c>
    </row>
    <row r="121" spans="1:12" x14ac:dyDescent="0.25">
      <c r="A121">
        <v>2030417</v>
      </c>
      <c r="B121" s="1">
        <v>43754</v>
      </c>
      <c r="C121" s="5">
        <f t="shared" si="3"/>
        <v>4</v>
      </c>
      <c r="D121" s="2">
        <v>1910020000000</v>
      </c>
      <c r="E121" t="s">
        <v>33</v>
      </c>
      <c r="F121" t="b">
        <f t="shared" si="4"/>
        <v>1</v>
      </c>
      <c r="G121">
        <v>774635</v>
      </c>
      <c r="H121" t="s">
        <v>14</v>
      </c>
      <c r="I121" t="b">
        <f t="shared" si="5"/>
        <v>1</v>
      </c>
      <c r="J121">
        <v>31</v>
      </c>
      <c r="K121" t="s">
        <v>11</v>
      </c>
      <c r="L121" t="s">
        <v>28</v>
      </c>
    </row>
    <row r="122" spans="1:12" x14ac:dyDescent="0.25">
      <c r="A122">
        <v>2030593</v>
      </c>
      <c r="B122" s="1">
        <v>43754</v>
      </c>
      <c r="C122" s="5">
        <f t="shared" si="3"/>
        <v>4</v>
      </c>
      <c r="D122">
        <v>0</v>
      </c>
      <c r="F122" t="b">
        <f t="shared" si="4"/>
        <v>0</v>
      </c>
      <c r="G122">
        <v>0</v>
      </c>
      <c r="I122" t="b">
        <f t="shared" si="5"/>
        <v>0</v>
      </c>
      <c r="J122">
        <v>4</v>
      </c>
      <c r="K122" t="s">
        <v>11</v>
      </c>
      <c r="L122" t="s">
        <v>15</v>
      </c>
    </row>
    <row r="123" spans="1:12" x14ac:dyDescent="0.25">
      <c r="A123">
        <v>2030546</v>
      </c>
      <c r="B123" s="1">
        <v>43754</v>
      </c>
      <c r="C123" s="5">
        <f t="shared" si="3"/>
        <v>4</v>
      </c>
      <c r="D123">
        <v>0</v>
      </c>
      <c r="F123" t="b">
        <f t="shared" si="4"/>
        <v>0</v>
      </c>
      <c r="G123">
        <v>774505</v>
      </c>
      <c r="H123" t="s">
        <v>25</v>
      </c>
      <c r="I123" t="b">
        <f t="shared" si="5"/>
        <v>1</v>
      </c>
      <c r="J123">
        <v>21</v>
      </c>
      <c r="K123" t="s">
        <v>11</v>
      </c>
      <c r="L123" t="s">
        <v>34</v>
      </c>
    </row>
    <row r="124" spans="1:12" x14ac:dyDescent="0.25">
      <c r="A124">
        <v>2030557</v>
      </c>
      <c r="B124" s="1">
        <v>43754</v>
      </c>
      <c r="C124" s="5">
        <f t="shared" si="3"/>
        <v>4</v>
      </c>
      <c r="D124" s="2">
        <v>1910020000000</v>
      </c>
      <c r="E124" t="s">
        <v>27</v>
      </c>
      <c r="F124" t="b">
        <f t="shared" si="4"/>
        <v>1</v>
      </c>
      <c r="G124">
        <v>774475</v>
      </c>
      <c r="H124" t="s">
        <v>14</v>
      </c>
      <c r="I124" t="b">
        <f t="shared" si="5"/>
        <v>1</v>
      </c>
      <c r="J124">
        <v>28</v>
      </c>
      <c r="K124" t="s">
        <v>20</v>
      </c>
      <c r="L124" t="s">
        <v>55</v>
      </c>
    </row>
    <row r="125" spans="1:12" x14ac:dyDescent="0.25">
      <c r="A125">
        <v>2030434</v>
      </c>
      <c r="B125" s="1">
        <v>43754</v>
      </c>
      <c r="C125" s="5">
        <f t="shared" si="3"/>
        <v>4</v>
      </c>
      <c r="D125" s="2">
        <v>1910020000000</v>
      </c>
      <c r="E125" t="s">
        <v>13</v>
      </c>
      <c r="F125" t="b">
        <f t="shared" si="4"/>
        <v>1</v>
      </c>
      <c r="G125">
        <v>0</v>
      </c>
      <c r="I125" t="b">
        <f t="shared" si="5"/>
        <v>0</v>
      </c>
      <c r="J125">
        <v>19</v>
      </c>
      <c r="K125" t="s">
        <v>11</v>
      </c>
      <c r="L125" t="s">
        <v>26</v>
      </c>
    </row>
    <row r="126" spans="1:12" x14ac:dyDescent="0.25">
      <c r="A126">
        <v>2030370</v>
      </c>
      <c r="B126" s="1">
        <v>43754</v>
      </c>
      <c r="C126" s="5">
        <f t="shared" si="3"/>
        <v>4</v>
      </c>
      <c r="D126" s="2">
        <v>1910020000000</v>
      </c>
      <c r="E126" t="s">
        <v>27</v>
      </c>
      <c r="F126" t="b">
        <f t="shared" si="4"/>
        <v>1</v>
      </c>
      <c r="G126">
        <v>0</v>
      </c>
      <c r="I126" t="b">
        <f t="shared" si="5"/>
        <v>0</v>
      </c>
      <c r="J126">
        <v>13</v>
      </c>
      <c r="K126" t="s">
        <v>20</v>
      </c>
      <c r="L126" t="s">
        <v>41</v>
      </c>
    </row>
    <row r="127" spans="1:12" x14ac:dyDescent="0.25">
      <c r="A127">
        <v>2030530</v>
      </c>
      <c r="B127" s="1">
        <v>43755</v>
      </c>
      <c r="C127" s="5">
        <f t="shared" si="3"/>
        <v>5</v>
      </c>
      <c r="D127" s="2">
        <v>1910020000000</v>
      </c>
      <c r="E127" t="s">
        <v>9</v>
      </c>
      <c r="F127" t="b">
        <f t="shared" si="4"/>
        <v>1</v>
      </c>
      <c r="G127">
        <v>774647</v>
      </c>
      <c r="H127" t="s">
        <v>22</v>
      </c>
      <c r="I127" t="b">
        <f t="shared" si="5"/>
        <v>1</v>
      </c>
      <c r="J127">
        <v>29</v>
      </c>
      <c r="K127" t="s">
        <v>11</v>
      </c>
      <c r="L127" t="s">
        <v>12</v>
      </c>
    </row>
    <row r="128" spans="1:12" x14ac:dyDescent="0.25">
      <c r="A128">
        <v>2030589</v>
      </c>
      <c r="B128" s="1">
        <v>43755</v>
      </c>
      <c r="C128" s="5">
        <f t="shared" si="3"/>
        <v>5</v>
      </c>
      <c r="D128">
        <v>0</v>
      </c>
      <c r="F128" t="b">
        <f t="shared" si="4"/>
        <v>0</v>
      </c>
      <c r="G128">
        <v>774416</v>
      </c>
      <c r="H128" t="s">
        <v>19</v>
      </c>
      <c r="I128" t="b">
        <f t="shared" si="5"/>
        <v>1</v>
      </c>
      <c r="J128">
        <v>6</v>
      </c>
      <c r="K128" t="s">
        <v>30</v>
      </c>
      <c r="L128" t="s">
        <v>58</v>
      </c>
    </row>
    <row r="129" spans="1:12" x14ac:dyDescent="0.25">
      <c r="A129">
        <v>2030372</v>
      </c>
      <c r="B129" s="1">
        <v>43755</v>
      </c>
      <c r="C129" s="5">
        <f t="shared" si="3"/>
        <v>5</v>
      </c>
      <c r="D129" s="2">
        <v>1910020000000</v>
      </c>
      <c r="E129" t="s">
        <v>33</v>
      </c>
      <c r="F129" t="b">
        <f t="shared" si="4"/>
        <v>1</v>
      </c>
      <c r="G129">
        <v>0</v>
      </c>
      <c r="I129" t="b">
        <f t="shared" si="5"/>
        <v>0</v>
      </c>
      <c r="J129">
        <v>1</v>
      </c>
      <c r="K129" t="s">
        <v>30</v>
      </c>
      <c r="L129" t="s">
        <v>31</v>
      </c>
    </row>
    <row r="130" spans="1:12" x14ac:dyDescent="0.25">
      <c r="A130">
        <v>2030291</v>
      </c>
      <c r="B130" s="1">
        <v>43755</v>
      </c>
      <c r="C130" s="5">
        <f t="shared" si="3"/>
        <v>5</v>
      </c>
      <c r="D130" s="2">
        <v>1910020000000</v>
      </c>
      <c r="E130" t="s">
        <v>27</v>
      </c>
      <c r="F130" t="b">
        <f t="shared" si="4"/>
        <v>1</v>
      </c>
      <c r="G130">
        <v>774610</v>
      </c>
      <c r="H130" t="s">
        <v>22</v>
      </c>
      <c r="I130" t="b">
        <f t="shared" si="5"/>
        <v>1</v>
      </c>
      <c r="J130">
        <v>23</v>
      </c>
      <c r="K130" t="s">
        <v>11</v>
      </c>
      <c r="L130" t="s">
        <v>50</v>
      </c>
    </row>
    <row r="131" spans="1:12" x14ac:dyDescent="0.25">
      <c r="A131">
        <v>2030487</v>
      </c>
      <c r="B131" s="1">
        <v>43755</v>
      </c>
      <c r="C131" s="5">
        <f t="shared" ref="C131:C194" si="6">WEEKDAY(B131)</f>
        <v>5</v>
      </c>
      <c r="D131" s="2">
        <v>1910020000000</v>
      </c>
      <c r="E131" t="s">
        <v>33</v>
      </c>
      <c r="F131" t="b">
        <f t="shared" ref="F131:F194" si="7">IF(E131&lt;&gt;"",TRUE,FALSE)</f>
        <v>1</v>
      </c>
      <c r="G131">
        <v>774662</v>
      </c>
      <c r="H131" t="s">
        <v>14</v>
      </c>
      <c r="I131" t="b">
        <f t="shared" ref="I131:I194" si="8">IF(H131&lt;&gt;"",TRUE,FALSE)</f>
        <v>1</v>
      </c>
      <c r="J131">
        <v>13</v>
      </c>
      <c r="K131" t="s">
        <v>20</v>
      </c>
      <c r="L131" t="s">
        <v>41</v>
      </c>
    </row>
    <row r="132" spans="1:12" x14ac:dyDescent="0.25">
      <c r="A132">
        <v>2030299</v>
      </c>
      <c r="B132" s="1">
        <v>43755</v>
      </c>
      <c r="C132" s="5">
        <f t="shared" si="6"/>
        <v>5</v>
      </c>
      <c r="D132" s="2">
        <v>1910020000000</v>
      </c>
      <c r="E132" t="s">
        <v>9</v>
      </c>
      <c r="F132" t="b">
        <f t="shared" si="7"/>
        <v>1</v>
      </c>
      <c r="G132">
        <v>774461</v>
      </c>
      <c r="H132" t="s">
        <v>19</v>
      </c>
      <c r="I132" t="b">
        <f t="shared" si="8"/>
        <v>1</v>
      </c>
      <c r="J132">
        <v>27</v>
      </c>
      <c r="K132" t="s">
        <v>38</v>
      </c>
      <c r="L132" t="s">
        <v>56</v>
      </c>
    </row>
    <row r="133" spans="1:12" x14ac:dyDescent="0.25">
      <c r="A133">
        <v>2030559</v>
      </c>
      <c r="B133" s="1">
        <v>43755</v>
      </c>
      <c r="C133" s="5">
        <f t="shared" si="6"/>
        <v>5</v>
      </c>
      <c r="D133" s="2">
        <v>1910020000000</v>
      </c>
      <c r="E133" t="s">
        <v>13</v>
      </c>
      <c r="F133" t="b">
        <f t="shared" si="7"/>
        <v>1</v>
      </c>
      <c r="G133">
        <v>774504</v>
      </c>
      <c r="H133" t="s">
        <v>14</v>
      </c>
      <c r="I133" t="b">
        <f t="shared" si="8"/>
        <v>1</v>
      </c>
      <c r="J133">
        <v>2</v>
      </c>
      <c r="K133" t="s">
        <v>38</v>
      </c>
      <c r="L133" t="s">
        <v>42</v>
      </c>
    </row>
    <row r="134" spans="1:12" x14ac:dyDescent="0.25">
      <c r="A134">
        <v>2030526</v>
      </c>
      <c r="B134" s="1">
        <v>43755</v>
      </c>
      <c r="C134" s="5">
        <f t="shared" si="6"/>
        <v>5</v>
      </c>
      <c r="D134" s="2">
        <v>1910020000000</v>
      </c>
      <c r="E134" t="s">
        <v>33</v>
      </c>
      <c r="F134" t="b">
        <f t="shared" si="7"/>
        <v>1</v>
      </c>
      <c r="G134">
        <v>774562</v>
      </c>
      <c r="H134" t="s">
        <v>25</v>
      </c>
      <c r="I134" t="b">
        <f t="shared" si="8"/>
        <v>1</v>
      </c>
      <c r="J134">
        <v>9</v>
      </c>
      <c r="K134" t="s">
        <v>20</v>
      </c>
      <c r="L134" t="s">
        <v>59</v>
      </c>
    </row>
    <row r="135" spans="1:12" x14ac:dyDescent="0.25">
      <c r="A135">
        <v>2030540</v>
      </c>
      <c r="B135" s="1">
        <v>43755</v>
      </c>
      <c r="C135" s="5">
        <f t="shared" si="6"/>
        <v>5</v>
      </c>
      <c r="D135" s="2">
        <v>1910020000000</v>
      </c>
      <c r="E135" t="s">
        <v>37</v>
      </c>
      <c r="F135" t="b">
        <f t="shared" si="7"/>
        <v>1</v>
      </c>
      <c r="G135">
        <v>774506</v>
      </c>
      <c r="H135" t="s">
        <v>14</v>
      </c>
      <c r="I135" t="b">
        <f t="shared" si="8"/>
        <v>1</v>
      </c>
      <c r="J135">
        <v>18</v>
      </c>
      <c r="K135" t="s">
        <v>11</v>
      </c>
      <c r="L135" t="s">
        <v>18</v>
      </c>
    </row>
    <row r="136" spans="1:12" x14ac:dyDescent="0.25">
      <c r="A136">
        <v>2030298</v>
      </c>
      <c r="B136" s="1">
        <v>43756</v>
      </c>
      <c r="C136" s="5">
        <f t="shared" si="6"/>
        <v>6</v>
      </c>
      <c r="D136">
        <v>0</v>
      </c>
      <c r="F136" t="b">
        <f t="shared" si="7"/>
        <v>0</v>
      </c>
      <c r="G136">
        <v>0</v>
      </c>
      <c r="I136" t="b">
        <f t="shared" si="8"/>
        <v>0</v>
      </c>
      <c r="J136">
        <v>34</v>
      </c>
      <c r="K136" t="s">
        <v>11</v>
      </c>
      <c r="L136" t="s">
        <v>54</v>
      </c>
    </row>
    <row r="137" spans="1:12" x14ac:dyDescent="0.25">
      <c r="A137">
        <v>2030412</v>
      </c>
      <c r="B137" s="1">
        <v>43756</v>
      </c>
      <c r="C137" s="5">
        <f t="shared" si="6"/>
        <v>6</v>
      </c>
      <c r="D137" s="2">
        <v>1910020000000</v>
      </c>
      <c r="E137" t="s">
        <v>24</v>
      </c>
      <c r="F137" t="b">
        <f t="shared" si="7"/>
        <v>1</v>
      </c>
      <c r="G137">
        <v>0</v>
      </c>
      <c r="I137" t="b">
        <f t="shared" si="8"/>
        <v>0</v>
      </c>
      <c r="J137">
        <v>24</v>
      </c>
      <c r="K137" t="s">
        <v>11</v>
      </c>
      <c r="L137" t="s">
        <v>48</v>
      </c>
    </row>
    <row r="138" spans="1:12" x14ac:dyDescent="0.25">
      <c r="A138">
        <v>2030568</v>
      </c>
      <c r="B138" s="1">
        <v>43756</v>
      </c>
      <c r="C138" s="5">
        <f t="shared" si="6"/>
        <v>6</v>
      </c>
      <c r="D138">
        <v>0</v>
      </c>
      <c r="F138" t="b">
        <f t="shared" si="7"/>
        <v>0</v>
      </c>
      <c r="G138">
        <v>0</v>
      </c>
      <c r="I138" t="b">
        <f t="shared" si="8"/>
        <v>0</v>
      </c>
      <c r="J138">
        <v>26</v>
      </c>
      <c r="K138" t="s">
        <v>30</v>
      </c>
      <c r="L138" t="s">
        <v>46</v>
      </c>
    </row>
    <row r="139" spans="1:12" x14ac:dyDescent="0.25">
      <c r="A139">
        <v>2030458</v>
      </c>
      <c r="B139" s="1">
        <v>43756</v>
      </c>
      <c r="C139" s="5">
        <f t="shared" si="6"/>
        <v>6</v>
      </c>
      <c r="D139" s="2">
        <v>1910020000000</v>
      </c>
      <c r="E139" t="s">
        <v>29</v>
      </c>
      <c r="F139" t="b">
        <f t="shared" si="7"/>
        <v>1</v>
      </c>
      <c r="G139">
        <v>774484</v>
      </c>
      <c r="H139" t="s">
        <v>44</v>
      </c>
      <c r="I139" t="b">
        <f t="shared" si="8"/>
        <v>1</v>
      </c>
      <c r="J139">
        <v>8</v>
      </c>
      <c r="K139" t="s">
        <v>30</v>
      </c>
      <c r="L139" t="s">
        <v>57</v>
      </c>
    </row>
    <row r="140" spans="1:12" x14ac:dyDescent="0.25">
      <c r="A140">
        <v>2030363</v>
      </c>
      <c r="B140" s="1">
        <v>43756</v>
      </c>
      <c r="C140" s="5">
        <f t="shared" si="6"/>
        <v>6</v>
      </c>
      <c r="D140" s="2">
        <v>1910020000000</v>
      </c>
      <c r="E140" t="s">
        <v>13</v>
      </c>
      <c r="F140" t="b">
        <f t="shared" si="7"/>
        <v>1</v>
      </c>
      <c r="G140">
        <v>774539</v>
      </c>
      <c r="H140" t="s">
        <v>25</v>
      </c>
      <c r="I140" t="b">
        <f t="shared" si="8"/>
        <v>1</v>
      </c>
      <c r="J140">
        <v>26</v>
      </c>
      <c r="K140" t="s">
        <v>30</v>
      </c>
      <c r="L140" t="s">
        <v>46</v>
      </c>
    </row>
    <row r="141" spans="1:12" x14ac:dyDescent="0.25">
      <c r="A141">
        <v>2030448</v>
      </c>
      <c r="B141" s="1">
        <v>43756</v>
      </c>
      <c r="C141" s="5">
        <f t="shared" si="6"/>
        <v>6</v>
      </c>
      <c r="D141" s="2">
        <v>1910020000000</v>
      </c>
      <c r="E141" t="s">
        <v>29</v>
      </c>
      <c r="F141" t="b">
        <f t="shared" si="7"/>
        <v>1</v>
      </c>
      <c r="G141">
        <v>774426</v>
      </c>
      <c r="H141" t="s">
        <v>14</v>
      </c>
      <c r="I141" t="b">
        <f t="shared" si="8"/>
        <v>1</v>
      </c>
      <c r="J141">
        <v>20</v>
      </c>
      <c r="K141" t="s">
        <v>11</v>
      </c>
      <c r="L141" t="s">
        <v>32</v>
      </c>
    </row>
    <row r="142" spans="1:12" x14ac:dyDescent="0.25">
      <c r="A142">
        <v>2030332</v>
      </c>
      <c r="B142" s="1">
        <v>43756</v>
      </c>
      <c r="C142" s="5">
        <f t="shared" si="6"/>
        <v>6</v>
      </c>
      <c r="D142" s="2">
        <v>1910020000000</v>
      </c>
      <c r="E142" t="s">
        <v>16</v>
      </c>
      <c r="F142" t="b">
        <f t="shared" si="7"/>
        <v>1</v>
      </c>
      <c r="G142">
        <v>0</v>
      </c>
      <c r="I142" t="b">
        <f t="shared" si="8"/>
        <v>0</v>
      </c>
      <c r="J142">
        <v>4</v>
      </c>
      <c r="K142" t="s">
        <v>11</v>
      </c>
      <c r="L142" t="s">
        <v>15</v>
      </c>
    </row>
    <row r="143" spans="1:12" x14ac:dyDescent="0.25">
      <c r="A143">
        <v>2030391</v>
      </c>
      <c r="B143" s="1">
        <v>43756</v>
      </c>
      <c r="C143" s="5">
        <f t="shared" si="6"/>
        <v>6</v>
      </c>
      <c r="D143" s="2">
        <v>1910020000000</v>
      </c>
      <c r="E143" t="s">
        <v>13</v>
      </c>
      <c r="F143" t="b">
        <f t="shared" si="7"/>
        <v>1</v>
      </c>
      <c r="G143">
        <v>774648</v>
      </c>
      <c r="H143" t="s">
        <v>22</v>
      </c>
      <c r="I143" t="b">
        <f t="shared" si="8"/>
        <v>1</v>
      </c>
      <c r="J143">
        <v>33</v>
      </c>
      <c r="K143" t="s">
        <v>30</v>
      </c>
      <c r="L143" t="s">
        <v>51</v>
      </c>
    </row>
    <row r="144" spans="1:12" x14ac:dyDescent="0.25">
      <c r="A144">
        <v>2030430</v>
      </c>
      <c r="B144" s="1">
        <v>43756</v>
      </c>
      <c r="C144" s="5">
        <f t="shared" si="6"/>
        <v>6</v>
      </c>
      <c r="D144" s="2">
        <v>1910020000000</v>
      </c>
      <c r="E144" t="s">
        <v>9</v>
      </c>
      <c r="F144" t="b">
        <f t="shared" si="7"/>
        <v>1</v>
      </c>
      <c r="G144">
        <v>774486</v>
      </c>
      <c r="H144" t="s">
        <v>14</v>
      </c>
      <c r="I144" t="b">
        <f t="shared" si="8"/>
        <v>1</v>
      </c>
      <c r="J144">
        <v>26</v>
      </c>
      <c r="K144" t="s">
        <v>30</v>
      </c>
      <c r="L144" t="s">
        <v>46</v>
      </c>
    </row>
    <row r="145" spans="1:12" x14ac:dyDescent="0.25">
      <c r="A145">
        <v>2030360</v>
      </c>
      <c r="B145" s="1">
        <v>43756</v>
      </c>
      <c r="C145" s="5">
        <f t="shared" si="6"/>
        <v>6</v>
      </c>
      <c r="D145" s="2">
        <v>1910020000000</v>
      </c>
      <c r="E145" t="s">
        <v>29</v>
      </c>
      <c r="F145" t="b">
        <f t="shared" si="7"/>
        <v>1</v>
      </c>
      <c r="G145">
        <v>774596</v>
      </c>
      <c r="H145" t="s">
        <v>40</v>
      </c>
      <c r="I145" t="b">
        <f t="shared" si="8"/>
        <v>1</v>
      </c>
      <c r="J145">
        <v>28</v>
      </c>
      <c r="K145" t="s">
        <v>20</v>
      </c>
      <c r="L145" t="s">
        <v>55</v>
      </c>
    </row>
    <row r="146" spans="1:12" x14ac:dyDescent="0.25">
      <c r="A146">
        <v>2030578</v>
      </c>
      <c r="B146" s="1">
        <v>43757</v>
      </c>
      <c r="C146" s="5">
        <f t="shared" si="6"/>
        <v>7</v>
      </c>
      <c r="D146" s="2">
        <v>1910020000000</v>
      </c>
      <c r="E146" t="s">
        <v>29</v>
      </c>
      <c r="F146" t="b">
        <f t="shared" si="7"/>
        <v>1</v>
      </c>
      <c r="G146">
        <v>0</v>
      </c>
      <c r="I146" t="b">
        <f t="shared" si="8"/>
        <v>0</v>
      </c>
      <c r="J146">
        <v>30</v>
      </c>
      <c r="K146" t="s">
        <v>11</v>
      </c>
      <c r="L146" t="s">
        <v>60</v>
      </c>
    </row>
    <row r="147" spans="1:12" x14ac:dyDescent="0.25">
      <c r="A147">
        <v>2030486</v>
      </c>
      <c r="B147" s="1">
        <v>43757</v>
      </c>
      <c r="C147" s="5">
        <f t="shared" si="6"/>
        <v>7</v>
      </c>
      <c r="D147">
        <v>0</v>
      </c>
      <c r="F147" t="b">
        <f t="shared" si="7"/>
        <v>0</v>
      </c>
      <c r="G147">
        <v>774493</v>
      </c>
      <c r="H147" t="s">
        <v>10</v>
      </c>
      <c r="I147" t="b">
        <f t="shared" si="8"/>
        <v>1</v>
      </c>
      <c r="J147">
        <v>29</v>
      </c>
      <c r="K147" t="s">
        <v>11</v>
      </c>
      <c r="L147" t="s">
        <v>12</v>
      </c>
    </row>
    <row r="148" spans="1:12" x14ac:dyDescent="0.25">
      <c r="A148">
        <v>2030317</v>
      </c>
      <c r="B148" s="1">
        <v>43757</v>
      </c>
      <c r="C148" s="5">
        <f t="shared" si="6"/>
        <v>7</v>
      </c>
      <c r="D148" s="2">
        <v>1910020000000</v>
      </c>
      <c r="E148" t="s">
        <v>9</v>
      </c>
      <c r="F148" t="b">
        <f t="shared" si="7"/>
        <v>1</v>
      </c>
      <c r="G148">
        <v>774700</v>
      </c>
      <c r="H148" t="s">
        <v>19</v>
      </c>
      <c r="I148" t="b">
        <f t="shared" si="8"/>
        <v>1</v>
      </c>
      <c r="J148">
        <v>6</v>
      </c>
      <c r="K148" t="s">
        <v>30</v>
      </c>
      <c r="L148" t="s">
        <v>58</v>
      </c>
    </row>
    <row r="149" spans="1:12" x14ac:dyDescent="0.25">
      <c r="A149">
        <v>2030528</v>
      </c>
      <c r="B149" s="1">
        <v>43757</v>
      </c>
      <c r="C149" s="5">
        <f t="shared" si="6"/>
        <v>7</v>
      </c>
      <c r="D149" s="2">
        <v>1910020000000</v>
      </c>
      <c r="E149" t="s">
        <v>9</v>
      </c>
      <c r="F149" t="b">
        <f t="shared" si="7"/>
        <v>1</v>
      </c>
      <c r="G149">
        <v>774622</v>
      </c>
      <c r="H149" t="s">
        <v>14</v>
      </c>
      <c r="I149" t="b">
        <f t="shared" si="8"/>
        <v>1</v>
      </c>
      <c r="J149">
        <v>9</v>
      </c>
      <c r="K149" t="s">
        <v>20</v>
      </c>
      <c r="L149" t="s">
        <v>59</v>
      </c>
    </row>
    <row r="150" spans="1:12" x14ac:dyDescent="0.25">
      <c r="A150">
        <v>2030548</v>
      </c>
      <c r="B150" s="1">
        <v>43757</v>
      </c>
      <c r="C150" s="5">
        <f t="shared" si="6"/>
        <v>7</v>
      </c>
      <c r="D150" s="2">
        <v>1910020000000</v>
      </c>
      <c r="E150" t="s">
        <v>37</v>
      </c>
      <c r="F150" t="b">
        <f t="shared" si="7"/>
        <v>1</v>
      </c>
      <c r="G150">
        <v>774679</v>
      </c>
      <c r="H150" t="s">
        <v>25</v>
      </c>
      <c r="I150" t="b">
        <f t="shared" si="8"/>
        <v>1</v>
      </c>
      <c r="J150">
        <v>13</v>
      </c>
      <c r="K150" t="s">
        <v>20</v>
      </c>
      <c r="L150" t="s">
        <v>41</v>
      </c>
    </row>
    <row r="151" spans="1:12" x14ac:dyDescent="0.25">
      <c r="A151">
        <v>2030395</v>
      </c>
      <c r="B151" s="1">
        <v>43757</v>
      </c>
      <c r="C151" s="5">
        <f t="shared" si="6"/>
        <v>7</v>
      </c>
      <c r="D151" s="2">
        <v>1910020000000</v>
      </c>
      <c r="E151" t="s">
        <v>37</v>
      </c>
      <c r="F151" t="b">
        <f t="shared" si="7"/>
        <v>1</v>
      </c>
      <c r="G151">
        <v>774466</v>
      </c>
      <c r="H151" t="s">
        <v>25</v>
      </c>
      <c r="I151" t="b">
        <f t="shared" si="8"/>
        <v>1</v>
      </c>
      <c r="J151">
        <v>28</v>
      </c>
      <c r="K151" t="s">
        <v>20</v>
      </c>
      <c r="L151" t="s">
        <v>55</v>
      </c>
    </row>
    <row r="152" spans="1:12" x14ac:dyDescent="0.25">
      <c r="A152">
        <v>2030488</v>
      </c>
      <c r="B152" s="1">
        <v>43757</v>
      </c>
      <c r="C152" s="5">
        <f t="shared" si="6"/>
        <v>7</v>
      </c>
      <c r="D152" s="2">
        <v>1910020000000</v>
      </c>
      <c r="E152" t="s">
        <v>24</v>
      </c>
      <c r="F152" t="b">
        <f t="shared" si="7"/>
        <v>1</v>
      </c>
      <c r="G152">
        <v>774496</v>
      </c>
      <c r="H152" t="s">
        <v>22</v>
      </c>
      <c r="I152" t="b">
        <f t="shared" si="8"/>
        <v>1</v>
      </c>
      <c r="J152">
        <v>25</v>
      </c>
      <c r="K152" t="s">
        <v>11</v>
      </c>
      <c r="L152" t="s">
        <v>52</v>
      </c>
    </row>
    <row r="153" spans="1:12" x14ac:dyDescent="0.25">
      <c r="A153">
        <v>2030514</v>
      </c>
      <c r="B153" s="1">
        <v>43757</v>
      </c>
      <c r="C153" s="5">
        <f t="shared" si="6"/>
        <v>7</v>
      </c>
      <c r="D153" s="2">
        <v>1910020000000</v>
      </c>
      <c r="E153" t="s">
        <v>24</v>
      </c>
      <c r="F153" t="b">
        <f t="shared" si="7"/>
        <v>1</v>
      </c>
      <c r="G153">
        <v>774574</v>
      </c>
      <c r="H153" t="s">
        <v>40</v>
      </c>
      <c r="I153" t="b">
        <f t="shared" si="8"/>
        <v>1</v>
      </c>
      <c r="J153">
        <v>8</v>
      </c>
      <c r="K153" t="s">
        <v>30</v>
      </c>
      <c r="L153" t="s">
        <v>57</v>
      </c>
    </row>
    <row r="154" spans="1:12" x14ac:dyDescent="0.25">
      <c r="A154">
        <v>2030542</v>
      </c>
      <c r="B154" s="1">
        <v>43757</v>
      </c>
      <c r="C154" s="5">
        <f t="shared" si="6"/>
        <v>7</v>
      </c>
      <c r="D154" s="2">
        <v>1910020000000</v>
      </c>
      <c r="E154" t="s">
        <v>16</v>
      </c>
      <c r="F154" t="b">
        <f t="shared" si="7"/>
        <v>1</v>
      </c>
      <c r="G154">
        <v>774629</v>
      </c>
      <c r="H154" t="s">
        <v>10</v>
      </c>
      <c r="I154" t="b">
        <f t="shared" si="8"/>
        <v>1</v>
      </c>
      <c r="J154">
        <v>22</v>
      </c>
      <c r="K154" t="s">
        <v>11</v>
      </c>
      <c r="L154" t="s">
        <v>23</v>
      </c>
    </row>
    <row r="155" spans="1:12" x14ac:dyDescent="0.25">
      <c r="A155">
        <v>2030536</v>
      </c>
      <c r="B155" s="1">
        <v>43757</v>
      </c>
      <c r="C155" s="5">
        <f t="shared" si="6"/>
        <v>7</v>
      </c>
      <c r="D155" s="2">
        <v>1910020000000</v>
      </c>
      <c r="E155" t="s">
        <v>16</v>
      </c>
      <c r="F155" t="b">
        <f t="shared" si="7"/>
        <v>1</v>
      </c>
      <c r="G155">
        <v>774665</v>
      </c>
      <c r="H155" t="s">
        <v>44</v>
      </c>
      <c r="I155" t="b">
        <f t="shared" si="8"/>
        <v>1</v>
      </c>
      <c r="J155">
        <v>22</v>
      </c>
      <c r="K155" t="s">
        <v>11</v>
      </c>
      <c r="L155" t="s">
        <v>23</v>
      </c>
    </row>
    <row r="156" spans="1:12" x14ac:dyDescent="0.25">
      <c r="A156">
        <v>2030519</v>
      </c>
      <c r="B156" s="1">
        <v>43757</v>
      </c>
      <c r="C156" s="5">
        <f t="shared" si="6"/>
        <v>7</v>
      </c>
      <c r="D156" s="2">
        <v>1910020000000</v>
      </c>
      <c r="E156" t="s">
        <v>13</v>
      </c>
      <c r="F156" t="b">
        <f t="shared" si="7"/>
        <v>1</v>
      </c>
      <c r="G156">
        <v>774656</v>
      </c>
      <c r="H156" t="s">
        <v>14</v>
      </c>
      <c r="I156" t="b">
        <f t="shared" si="8"/>
        <v>1</v>
      </c>
      <c r="J156">
        <v>2</v>
      </c>
      <c r="K156" t="s">
        <v>38</v>
      </c>
      <c r="L156" t="s">
        <v>42</v>
      </c>
    </row>
    <row r="157" spans="1:12" x14ac:dyDescent="0.25">
      <c r="A157">
        <v>2030453</v>
      </c>
      <c r="B157" s="1">
        <v>43758</v>
      </c>
      <c r="C157" s="5">
        <f t="shared" si="6"/>
        <v>1</v>
      </c>
      <c r="D157">
        <v>0</v>
      </c>
      <c r="F157" t="b">
        <f t="shared" si="7"/>
        <v>0</v>
      </c>
      <c r="G157">
        <v>0</v>
      </c>
      <c r="I157" t="b">
        <f t="shared" si="8"/>
        <v>0</v>
      </c>
      <c r="J157">
        <v>29</v>
      </c>
      <c r="K157" t="s">
        <v>11</v>
      </c>
      <c r="L157" t="s">
        <v>12</v>
      </c>
    </row>
    <row r="158" spans="1:12" x14ac:dyDescent="0.25">
      <c r="A158">
        <v>2030290</v>
      </c>
      <c r="B158" s="1">
        <v>43758</v>
      </c>
      <c r="C158" s="5">
        <f t="shared" si="6"/>
        <v>1</v>
      </c>
      <c r="D158" s="2">
        <v>1910020000000</v>
      </c>
      <c r="E158" t="s">
        <v>33</v>
      </c>
      <c r="F158" t="b">
        <f t="shared" si="7"/>
        <v>1</v>
      </c>
      <c r="G158">
        <v>774516</v>
      </c>
      <c r="H158" t="s">
        <v>40</v>
      </c>
      <c r="I158" t="b">
        <f t="shared" si="8"/>
        <v>1</v>
      </c>
      <c r="J158">
        <v>29</v>
      </c>
      <c r="K158" t="s">
        <v>11</v>
      </c>
      <c r="L158" t="s">
        <v>12</v>
      </c>
    </row>
    <row r="159" spans="1:12" x14ac:dyDescent="0.25">
      <c r="A159">
        <v>2030473</v>
      </c>
      <c r="B159" s="1">
        <v>43758</v>
      </c>
      <c r="C159" s="5">
        <f t="shared" si="6"/>
        <v>1</v>
      </c>
      <c r="D159" s="2">
        <v>1910020000000</v>
      </c>
      <c r="E159" t="s">
        <v>13</v>
      </c>
      <c r="F159" t="b">
        <f t="shared" si="7"/>
        <v>1</v>
      </c>
      <c r="G159">
        <v>774624</v>
      </c>
      <c r="H159" t="s">
        <v>40</v>
      </c>
      <c r="I159" t="b">
        <f t="shared" si="8"/>
        <v>1</v>
      </c>
      <c r="J159">
        <v>6</v>
      </c>
      <c r="K159" t="s">
        <v>30</v>
      </c>
      <c r="L159" t="s">
        <v>58</v>
      </c>
    </row>
    <row r="160" spans="1:12" x14ac:dyDescent="0.25">
      <c r="A160">
        <v>2030467</v>
      </c>
      <c r="B160" s="1">
        <v>43758</v>
      </c>
      <c r="C160" s="5">
        <f t="shared" si="6"/>
        <v>1</v>
      </c>
      <c r="D160" s="2">
        <v>1910020000000</v>
      </c>
      <c r="E160" t="s">
        <v>13</v>
      </c>
      <c r="F160" t="b">
        <f t="shared" si="7"/>
        <v>1</v>
      </c>
      <c r="G160">
        <v>774520</v>
      </c>
      <c r="H160" t="s">
        <v>19</v>
      </c>
      <c r="I160" t="b">
        <f t="shared" si="8"/>
        <v>1</v>
      </c>
      <c r="J160">
        <v>19</v>
      </c>
      <c r="K160" t="s">
        <v>11</v>
      </c>
      <c r="L160" t="s">
        <v>26</v>
      </c>
    </row>
    <row r="161" spans="1:12" x14ac:dyDescent="0.25">
      <c r="A161">
        <v>2030325</v>
      </c>
      <c r="B161" s="1">
        <v>43758</v>
      </c>
      <c r="C161" s="5">
        <f t="shared" si="6"/>
        <v>1</v>
      </c>
      <c r="D161" s="2">
        <v>1910020000000</v>
      </c>
      <c r="E161" t="s">
        <v>29</v>
      </c>
      <c r="F161" t="b">
        <f t="shared" si="7"/>
        <v>1</v>
      </c>
      <c r="G161">
        <v>774686</v>
      </c>
      <c r="H161" t="s">
        <v>17</v>
      </c>
      <c r="I161" t="b">
        <f t="shared" si="8"/>
        <v>1</v>
      </c>
      <c r="J161">
        <v>27</v>
      </c>
      <c r="K161" t="s">
        <v>38</v>
      </c>
      <c r="L161" t="s">
        <v>56</v>
      </c>
    </row>
    <row r="162" spans="1:12" x14ac:dyDescent="0.25">
      <c r="A162">
        <v>2030295</v>
      </c>
      <c r="B162" s="1">
        <v>43758</v>
      </c>
      <c r="C162" s="5">
        <f t="shared" si="6"/>
        <v>1</v>
      </c>
      <c r="D162" s="2">
        <v>1910020000000</v>
      </c>
      <c r="E162" t="s">
        <v>27</v>
      </c>
      <c r="F162" t="b">
        <f t="shared" si="7"/>
        <v>1</v>
      </c>
      <c r="G162">
        <v>774503</v>
      </c>
      <c r="H162" t="s">
        <v>14</v>
      </c>
      <c r="I162" t="b">
        <f t="shared" si="8"/>
        <v>1</v>
      </c>
      <c r="J162">
        <v>34</v>
      </c>
      <c r="K162" t="s">
        <v>11</v>
      </c>
      <c r="L162" t="s">
        <v>54</v>
      </c>
    </row>
    <row r="163" spans="1:12" x14ac:dyDescent="0.25">
      <c r="A163">
        <v>2030428</v>
      </c>
      <c r="B163" s="1">
        <v>43758</v>
      </c>
      <c r="C163" s="5">
        <f t="shared" si="6"/>
        <v>1</v>
      </c>
      <c r="D163" s="2">
        <v>1910020000000</v>
      </c>
      <c r="E163" t="s">
        <v>33</v>
      </c>
      <c r="F163" t="b">
        <f t="shared" si="7"/>
        <v>1</v>
      </c>
      <c r="G163">
        <v>774511</v>
      </c>
      <c r="H163" t="s">
        <v>40</v>
      </c>
      <c r="I163" t="b">
        <f t="shared" si="8"/>
        <v>1</v>
      </c>
      <c r="J163">
        <v>34</v>
      </c>
      <c r="K163" t="s">
        <v>11</v>
      </c>
      <c r="L163" t="s">
        <v>54</v>
      </c>
    </row>
    <row r="164" spans="1:12" x14ac:dyDescent="0.25">
      <c r="A164">
        <v>2030483</v>
      </c>
      <c r="B164" s="1">
        <v>43758</v>
      </c>
      <c r="C164" s="5">
        <f t="shared" si="6"/>
        <v>1</v>
      </c>
      <c r="D164" s="2">
        <v>1910020000000</v>
      </c>
      <c r="E164" t="s">
        <v>27</v>
      </c>
      <c r="F164" t="b">
        <f t="shared" si="7"/>
        <v>1</v>
      </c>
      <c r="G164">
        <v>0</v>
      </c>
      <c r="I164" t="b">
        <f t="shared" si="8"/>
        <v>0</v>
      </c>
      <c r="J164">
        <v>31</v>
      </c>
      <c r="K164" t="s">
        <v>11</v>
      </c>
      <c r="L164" t="s">
        <v>28</v>
      </c>
    </row>
    <row r="165" spans="1:12" x14ac:dyDescent="0.25">
      <c r="A165">
        <v>2030323</v>
      </c>
      <c r="B165" s="1">
        <v>43759</v>
      </c>
      <c r="C165" s="5">
        <f t="shared" si="6"/>
        <v>2</v>
      </c>
      <c r="D165" s="2">
        <v>1910020000000</v>
      </c>
      <c r="E165" t="s">
        <v>37</v>
      </c>
      <c r="F165" t="b">
        <f t="shared" si="7"/>
        <v>1</v>
      </c>
      <c r="G165">
        <v>0</v>
      </c>
      <c r="I165" t="b">
        <f t="shared" si="8"/>
        <v>0</v>
      </c>
      <c r="J165">
        <v>27</v>
      </c>
      <c r="K165" t="s">
        <v>38</v>
      </c>
      <c r="L165" t="s">
        <v>56</v>
      </c>
    </row>
    <row r="166" spans="1:12" x14ac:dyDescent="0.25">
      <c r="A166">
        <v>2030381</v>
      </c>
      <c r="B166" s="1">
        <v>43759</v>
      </c>
      <c r="C166" s="5">
        <f t="shared" si="6"/>
        <v>2</v>
      </c>
      <c r="D166" s="2">
        <v>1910020000000</v>
      </c>
      <c r="E166" t="s">
        <v>29</v>
      </c>
      <c r="F166" t="b">
        <f t="shared" si="7"/>
        <v>1</v>
      </c>
      <c r="G166">
        <v>0</v>
      </c>
      <c r="I166" t="b">
        <f t="shared" si="8"/>
        <v>0</v>
      </c>
      <c r="J166">
        <v>28</v>
      </c>
      <c r="K166" t="s">
        <v>20</v>
      </c>
      <c r="L166" t="s">
        <v>55</v>
      </c>
    </row>
    <row r="167" spans="1:12" x14ac:dyDescent="0.25">
      <c r="A167">
        <v>2030425</v>
      </c>
      <c r="B167" s="1">
        <v>43759</v>
      </c>
      <c r="C167" s="5">
        <f t="shared" si="6"/>
        <v>2</v>
      </c>
      <c r="D167">
        <v>0</v>
      </c>
      <c r="F167" t="b">
        <f t="shared" si="7"/>
        <v>0</v>
      </c>
      <c r="G167">
        <v>774630</v>
      </c>
      <c r="H167" t="s">
        <v>17</v>
      </c>
      <c r="I167" t="b">
        <f t="shared" si="8"/>
        <v>1</v>
      </c>
      <c r="J167">
        <v>9</v>
      </c>
      <c r="K167" t="s">
        <v>20</v>
      </c>
      <c r="L167" t="s">
        <v>59</v>
      </c>
    </row>
    <row r="168" spans="1:12" x14ac:dyDescent="0.25">
      <c r="A168">
        <v>2030426</v>
      </c>
      <c r="B168" s="1">
        <v>43759</v>
      </c>
      <c r="C168" s="5">
        <f t="shared" si="6"/>
        <v>2</v>
      </c>
      <c r="D168" s="2">
        <v>1910020000000</v>
      </c>
      <c r="E168" t="s">
        <v>9</v>
      </c>
      <c r="F168" t="b">
        <f t="shared" si="7"/>
        <v>1</v>
      </c>
      <c r="G168">
        <v>774417</v>
      </c>
      <c r="H168" t="s">
        <v>10</v>
      </c>
      <c r="I168" t="b">
        <f t="shared" si="8"/>
        <v>1</v>
      </c>
      <c r="J168">
        <v>29</v>
      </c>
      <c r="K168" t="s">
        <v>11</v>
      </c>
      <c r="L168" t="s">
        <v>12</v>
      </c>
    </row>
    <row r="169" spans="1:12" x14ac:dyDescent="0.25">
      <c r="A169">
        <v>2030293</v>
      </c>
      <c r="B169" s="1">
        <v>43759</v>
      </c>
      <c r="C169" s="5">
        <f t="shared" si="6"/>
        <v>2</v>
      </c>
      <c r="D169" s="2">
        <v>1910020000000</v>
      </c>
      <c r="E169" t="s">
        <v>27</v>
      </c>
      <c r="F169" t="b">
        <f t="shared" si="7"/>
        <v>1</v>
      </c>
      <c r="G169">
        <v>774449</v>
      </c>
      <c r="H169" t="s">
        <v>19</v>
      </c>
      <c r="I169" t="b">
        <f t="shared" si="8"/>
        <v>1</v>
      </c>
      <c r="J169">
        <v>33</v>
      </c>
      <c r="K169" t="s">
        <v>30</v>
      </c>
      <c r="L169" t="s">
        <v>51</v>
      </c>
    </row>
    <row r="170" spans="1:12" x14ac:dyDescent="0.25">
      <c r="A170">
        <v>2030374</v>
      </c>
      <c r="B170" s="1">
        <v>43759</v>
      </c>
      <c r="C170" s="5">
        <f t="shared" si="6"/>
        <v>2</v>
      </c>
      <c r="D170">
        <v>0</v>
      </c>
      <c r="F170" t="b">
        <f t="shared" si="7"/>
        <v>0</v>
      </c>
      <c r="G170">
        <v>774620</v>
      </c>
      <c r="H170" t="s">
        <v>40</v>
      </c>
      <c r="I170" t="b">
        <f t="shared" si="8"/>
        <v>1</v>
      </c>
      <c r="J170">
        <v>30</v>
      </c>
      <c r="K170" t="s">
        <v>11</v>
      </c>
      <c r="L170" t="s">
        <v>60</v>
      </c>
    </row>
    <row r="171" spans="1:12" x14ac:dyDescent="0.25">
      <c r="A171">
        <v>2030431</v>
      </c>
      <c r="B171" s="1">
        <v>43759</v>
      </c>
      <c r="C171" s="5">
        <f t="shared" si="6"/>
        <v>2</v>
      </c>
      <c r="D171" s="2">
        <v>1910020000000</v>
      </c>
      <c r="E171" t="s">
        <v>33</v>
      </c>
      <c r="F171" t="b">
        <f t="shared" si="7"/>
        <v>1</v>
      </c>
      <c r="G171">
        <v>774637</v>
      </c>
      <c r="H171" t="s">
        <v>40</v>
      </c>
      <c r="I171" t="b">
        <f t="shared" si="8"/>
        <v>1</v>
      </c>
      <c r="J171">
        <v>29</v>
      </c>
      <c r="K171" t="s">
        <v>11</v>
      </c>
      <c r="L171" t="s">
        <v>12</v>
      </c>
    </row>
    <row r="172" spans="1:12" x14ac:dyDescent="0.25">
      <c r="A172">
        <v>2030577</v>
      </c>
      <c r="B172" s="1">
        <v>43760</v>
      </c>
      <c r="C172" s="5">
        <f t="shared" si="6"/>
        <v>3</v>
      </c>
      <c r="D172" s="2">
        <v>1910020000000</v>
      </c>
      <c r="E172" t="s">
        <v>29</v>
      </c>
      <c r="F172" t="b">
        <f t="shared" si="7"/>
        <v>1</v>
      </c>
      <c r="G172">
        <v>774618</v>
      </c>
      <c r="H172" t="s">
        <v>22</v>
      </c>
      <c r="I172" t="b">
        <f t="shared" si="8"/>
        <v>1</v>
      </c>
      <c r="J172">
        <v>9</v>
      </c>
      <c r="K172" t="s">
        <v>20</v>
      </c>
      <c r="L172" t="s">
        <v>59</v>
      </c>
    </row>
    <row r="173" spans="1:12" x14ac:dyDescent="0.25">
      <c r="A173">
        <v>2030575</v>
      </c>
      <c r="B173" s="1">
        <v>43760</v>
      </c>
      <c r="C173" s="5">
        <f t="shared" si="6"/>
        <v>3</v>
      </c>
      <c r="D173" s="2">
        <v>1910020000000</v>
      </c>
      <c r="E173" t="s">
        <v>24</v>
      </c>
      <c r="F173" t="b">
        <f t="shared" si="7"/>
        <v>1</v>
      </c>
      <c r="G173">
        <v>774693</v>
      </c>
      <c r="H173" t="s">
        <v>25</v>
      </c>
      <c r="I173" t="b">
        <f t="shared" si="8"/>
        <v>1</v>
      </c>
      <c r="J173">
        <v>25</v>
      </c>
      <c r="K173" t="s">
        <v>11</v>
      </c>
      <c r="L173" t="s">
        <v>52</v>
      </c>
    </row>
    <row r="174" spans="1:12" x14ac:dyDescent="0.25">
      <c r="A174">
        <v>2030444</v>
      </c>
      <c r="B174" s="1">
        <v>43760</v>
      </c>
      <c r="C174" s="5">
        <f t="shared" si="6"/>
        <v>3</v>
      </c>
      <c r="D174" s="2">
        <v>1910020000000</v>
      </c>
      <c r="E174" t="s">
        <v>29</v>
      </c>
      <c r="F174" t="b">
        <f t="shared" si="7"/>
        <v>1</v>
      </c>
      <c r="G174">
        <v>774517</v>
      </c>
      <c r="H174" t="s">
        <v>44</v>
      </c>
      <c r="I174" t="b">
        <f t="shared" si="8"/>
        <v>1</v>
      </c>
      <c r="J174">
        <v>10</v>
      </c>
      <c r="K174" t="s">
        <v>30</v>
      </c>
      <c r="L174" t="s">
        <v>47</v>
      </c>
    </row>
    <row r="175" spans="1:12" x14ac:dyDescent="0.25">
      <c r="A175">
        <v>2030520</v>
      </c>
      <c r="B175" s="1">
        <v>43760</v>
      </c>
      <c r="C175" s="5">
        <f t="shared" si="6"/>
        <v>3</v>
      </c>
      <c r="D175" s="2">
        <v>1910020000000</v>
      </c>
      <c r="E175" t="s">
        <v>9</v>
      </c>
      <c r="F175" t="b">
        <f t="shared" si="7"/>
        <v>1</v>
      </c>
      <c r="G175">
        <v>774447</v>
      </c>
      <c r="H175" t="s">
        <v>25</v>
      </c>
      <c r="I175" t="b">
        <f t="shared" si="8"/>
        <v>1</v>
      </c>
      <c r="J175">
        <v>12</v>
      </c>
      <c r="K175" t="s">
        <v>30</v>
      </c>
      <c r="L175" t="s">
        <v>35</v>
      </c>
    </row>
    <row r="176" spans="1:12" x14ac:dyDescent="0.25">
      <c r="A176">
        <v>2030383</v>
      </c>
      <c r="B176" s="1">
        <v>43760</v>
      </c>
      <c r="C176" s="5">
        <f t="shared" si="6"/>
        <v>3</v>
      </c>
      <c r="D176">
        <v>0</v>
      </c>
      <c r="F176" t="b">
        <f t="shared" si="7"/>
        <v>0</v>
      </c>
      <c r="G176">
        <v>774412</v>
      </c>
      <c r="H176" t="s">
        <v>22</v>
      </c>
      <c r="I176" t="b">
        <f t="shared" si="8"/>
        <v>1</v>
      </c>
      <c r="J176">
        <v>19</v>
      </c>
      <c r="K176" t="s">
        <v>11</v>
      </c>
      <c r="L176" t="s">
        <v>26</v>
      </c>
    </row>
    <row r="177" spans="1:12" x14ac:dyDescent="0.25">
      <c r="A177">
        <v>2030319</v>
      </c>
      <c r="B177" s="1">
        <v>43760</v>
      </c>
      <c r="C177" s="5">
        <f t="shared" si="6"/>
        <v>3</v>
      </c>
      <c r="D177" s="2">
        <v>1910020000000</v>
      </c>
      <c r="E177" t="s">
        <v>37</v>
      </c>
      <c r="F177" t="b">
        <f t="shared" si="7"/>
        <v>1</v>
      </c>
      <c r="G177">
        <v>774592</v>
      </c>
      <c r="H177" t="s">
        <v>25</v>
      </c>
      <c r="I177" t="b">
        <f t="shared" si="8"/>
        <v>1</v>
      </c>
      <c r="J177">
        <v>3</v>
      </c>
      <c r="K177" t="s">
        <v>38</v>
      </c>
      <c r="L177" t="s">
        <v>39</v>
      </c>
    </row>
    <row r="178" spans="1:12" x14ac:dyDescent="0.25">
      <c r="A178">
        <v>2030582</v>
      </c>
      <c r="B178" s="1">
        <v>43760</v>
      </c>
      <c r="C178" s="5">
        <f t="shared" si="6"/>
        <v>3</v>
      </c>
      <c r="D178">
        <v>0</v>
      </c>
      <c r="F178" t="b">
        <f t="shared" si="7"/>
        <v>0</v>
      </c>
      <c r="G178">
        <v>774690</v>
      </c>
      <c r="H178" t="s">
        <v>19</v>
      </c>
      <c r="I178" t="b">
        <f t="shared" si="8"/>
        <v>1</v>
      </c>
      <c r="J178">
        <v>4</v>
      </c>
      <c r="K178" t="s">
        <v>11</v>
      </c>
      <c r="L178" t="s">
        <v>15</v>
      </c>
    </row>
    <row r="179" spans="1:12" x14ac:dyDescent="0.25">
      <c r="A179">
        <v>2030587</v>
      </c>
      <c r="B179" s="1">
        <v>43760</v>
      </c>
      <c r="C179" s="5">
        <f t="shared" si="6"/>
        <v>3</v>
      </c>
      <c r="D179" s="2">
        <v>1910020000000</v>
      </c>
      <c r="E179" t="s">
        <v>37</v>
      </c>
      <c r="F179" t="b">
        <f t="shared" si="7"/>
        <v>1</v>
      </c>
      <c r="G179">
        <v>774673</v>
      </c>
      <c r="H179" t="s">
        <v>19</v>
      </c>
      <c r="I179" t="b">
        <f t="shared" si="8"/>
        <v>1</v>
      </c>
      <c r="J179">
        <v>23</v>
      </c>
      <c r="K179" t="s">
        <v>11</v>
      </c>
      <c r="L179" t="s">
        <v>50</v>
      </c>
    </row>
    <row r="180" spans="1:12" x14ac:dyDescent="0.25">
      <c r="A180">
        <v>2030584</v>
      </c>
      <c r="B180" s="1">
        <v>43760</v>
      </c>
      <c r="C180" s="5">
        <f t="shared" si="6"/>
        <v>3</v>
      </c>
      <c r="D180" s="2">
        <v>1910020000000</v>
      </c>
      <c r="E180" t="s">
        <v>24</v>
      </c>
      <c r="F180" t="b">
        <f t="shared" si="7"/>
        <v>1</v>
      </c>
      <c r="G180">
        <v>774691</v>
      </c>
      <c r="H180" t="s">
        <v>14</v>
      </c>
      <c r="I180" t="b">
        <f t="shared" si="8"/>
        <v>1</v>
      </c>
      <c r="J180">
        <v>6</v>
      </c>
      <c r="K180" t="s">
        <v>30</v>
      </c>
      <c r="L180" t="s">
        <v>58</v>
      </c>
    </row>
    <row r="181" spans="1:12" x14ac:dyDescent="0.25">
      <c r="A181">
        <v>2030495</v>
      </c>
      <c r="B181" s="1">
        <v>43760</v>
      </c>
      <c r="C181" s="5">
        <f t="shared" si="6"/>
        <v>3</v>
      </c>
      <c r="D181" s="2">
        <v>1910020000000</v>
      </c>
      <c r="E181" t="s">
        <v>9</v>
      </c>
      <c r="F181" t="b">
        <f t="shared" si="7"/>
        <v>1</v>
      </c>
      <c r="G181">
        <v>774699</v>
      </c>
      <c r="H181" t="s">
        <v>17</v>
      </c>
      <c r="I181" t="b">
        <f t="shared" si="8"/>
        <v>1</v>
      </c>
      <c r="J181">
        <v>8</v>
      </c>
      <c r="K181" t="s">
        <v>30</v>
      </c>
      <c r="L181" t="s">
        <v>57</v>
      </c>
    </row>
    <row r="182" spans="1:12" x14ac:dyDescent="0.25">
      <c r="A182">
        <v>2030416</v>
      </c>
      <c r="B182" s="1">
        <v>43761</v>
      </c>
      <c r="C182" s="5">
        <f t="shared" si="6"/>
        <v>4</v>
      </c>
      <c r="D182">
        <v>0</v>
      </c>
      <c r="F182" t="b">
        <f t="shared" si="7"/>
        <v>0</v>
      </c>
      <c r="G182">
        <v>0</v>
      </c>
      <c r="I182" t="b">
        <f t="shared" si="8"/>
        <v>0</v>
      </c>
      <c r="J182">
        <v>13</v>
      </c>
      <c r="K182" t="s">
        <v>20</v>
      </c>
      <c r="L182" t="s">
        <v>41</v>
      </c>
    </row>
    <row r="183" spans="1:12" x14ac:dyDescent="0.25">
      <c r="A183">
        <v>2030449</v>
      </c>
      <c r="B183" s="1">
        <v>43761</v>
      </c>
      <c r="C183" s="5">
        <f t="shared" si="6"/>
        <v>4</v>
      </c>
      <c r="D183" s="2">
        <v>1910020000000</v>
      </c>
      <c r="E183" t="s">
        <v>16</v>
      </c>
      <c r="F183" t="b">
        <f t="shared" si="7"/>
        <v>1</v>
      </c>
      <c r="G183">
        <v>0</v>
      </c>
      <c r="I183" t="b">
        <f t="shared" si="8"/>
        <v>0</v>
      </c>
      <c r="J183">
        <v>22</v>
      </c>
      <c r="K183" t="s">
        <v>11</v>
      </c>
      <c r="L183" t="s">
        <v>23</v>
      </c>
    </row>
    <row r="184" spans="1:12" x14ac:dyDescent="0.25">
      <c r="A184">
        <v>2030505</v>
      </c>
      <c r="B184" s="1">
        <v>43761</v>
      </c>
      <c r="C184" s="5">
        <f t="shared" si="6"/>
        <v>4</v>
      </c>
      <c r="D184" s="2">
        <v>1910020000000</v>
      </c>
      <c r="E184" t="s">
        <v>13</v>
      </c>
      <c r="F184" t="b">
        <f t="shared" si="7"/>
        <v>1</v>
      </c>
      <c r="G184">
        <v>774681</v>
      </c>
      <c r="H184" t="s">
        <v>25</v>
      </c>
      <c r="I184" t="b">
        <f t="shared" si="8"/>
        <v>1</v>
      </c>
      <c r="J184">
        <v>25</v>
      </c>
      <c r="K184" t="s">
        <v>11</v>
      </c>
      <c r="L184" t="s">
        <v>52</v>
      </c>
    </row>
    <row r="185" spans="1:12" x14ac:dyDescent="0.25">
      <c r="A185">
        <v>2030574</v>
      </c>
      <c r="B185" s="1">
        <v>43761</v>
      </c>
      <c r="C185" s="5">
        <f t="shared" si="6"/>
        <v>4</v>
      </c>
      <c r="D185" s="2">
        <v>1910020000000</v>
      </c>
      <c r="E185" t="s">
        <v>29</v>
      </c>
      <c r="F185" t="b">
        <f t="shared" si="7"/>
        <v>1</v>
      </c>
      <c r="G185">
        <v>774442</v>
      </c>
      <c r="H185" t="s">
        <v>22</v>
      </c>
      <c r="I185" t="b">
        <f t="shared" si="8"/>
        <v>1</v>
      </c>
      <c r="J185">
        <v>24</v>
      </c>
      <c r="K185" t="s">
        <v>11</v>
      </c>
      <c r="L185" t="s">
        <v>48</v>
      </c>
    </row>
    <row r="186" spans="1:12" x14ac:dyDescent="0.25">
      <c r="A186">
        <v>2030541</v>
      </c>
      <c r="B186" s="1">
        <v>43762</v>
      </c>
      <c r="C186" s="5">
        <f t="shared" si="6"/>
        <v>5</v>
      </c>
      <c r="D186" s="2">
        <v>1910020000000</v>
      </c>
      <c r="E186" t="s">
        <v>16</v>
      </c>
      <c r="F186" t="b">
        <f t="shared" si="7"/>
        <v>1</v>
      </c>
      <c r="G186">
        <v>774697</v>
      </c>
      <c r="H186" t="s">
        <v>44</v>
      </c>
      <c r="I186" t="b">
        <f t="shared" si="8"/>
        <v>1</v>
      </c>
      <c r="J186">
        <v>26</v>
      </c>
      <c r="K186" t="s">
        <v>30</v>
      </c>
      <c r="L186" t="s">
        <v>46</v>
      </c>
    </row>
    <row r="187" spans="1:12" x14ac:dyDescent="0.25">
      <c r="A187">
        <v>2030297</v>
      </c>
      <c r="B187" s="1">
        <v>43762</v>
      </c>
      <c r="C187" s="5">
        <f t="shared" si="6"/>
        <v>5</v>
      </c>
      <c r="D187" s="2">
        <v>1910020000000</v>
      </c>
      <c r="E187" t="s">
        <v>27</v>
      </c>
      <c r="F187" t="b">
        <f t="shared" si="7"/>
        <v>1</v>
      </c>
      <c r="G187">
        <v>0</v>
      </c>
      <c r="I187" t="b">
        <f t="shared" si="8"/>
        <v>0</v>
      </c>
      <c r="J187">
        <v>20</v>
      </c>
      <c r="K187" t="s">
        <v>11</v>
      </c>
      <c r="L187" t="s">
        <v>32</v>
      </c>
    </row>
    <row r="188" spans="1:12" x14ac:dyDescent="0.25">
      <c r="A188">
        <v>2030552</v>
      </c>
      <c r="B188" s="1">
        <v>43762</v>
      </c>
      <c r="C188" s="5">
        <f t="shared" si="6"/>
        <v>5</v>
      </c>
      <c r="D188" s="2">
        <v>1910020000000</v>
      </c>
      <c r="E188" t="s">
        <v>33</v>
      </c>
      <c r="F188" t="b">
        <f t="shared" si="7"/>
        <v>1</v>
      </c>
      <c r="G188">
        <v>774500</v>
      </c>
      <c r="H188" t="s">
        <v>40</v>
      </c>
      <c r="I188" t="b">
        <f t="shared" si="8"/>
        <v>1</v>
      </c>
      <c r="J188">
        <v>23</v>
      </c>
      <c r="K188" t="s">
        <v>11</v>
      </c>
      <c r="L188" t="s">
        <v>50</v>
      </c>
    </row>
    <row r="189" spans="1:12" x14ac:dyDescent="0.25">
      <c r="A189">
        <v>2030481</v>
      </c>
      <c r="B189" s="1">
        <v>43762</v>
      </c>
      <c r="C189" s="5">
        <f t="shared" si="6"/>
        <v>5</v>
      </c>
      <c r="D189" s="2">
        <v>1910020000000</v>
      </c>
      <c r="E189" t="s">
        <v>29</v>
      </c>
      <c r="F189" t="b">
        <f t="shared" si="7"/>
        <v>1</v>
      </c>
      <c r="G189">
        <v>774438</v>
      </c>
      <c r="H189" t="s">
        <v>17</v>
      </c>
      <c r="I189" t="b">
        <f t="shared" si="8"/>
        <v>1</v>
      </c>
      <c r="J189">
        <v>24</v>
      </c>
      <c r="K189" t="s">
        <v>11</v>
      </c>
      <c r="L189" t="s">
        <v>48</v>
      </c>
    </row>
    <row r="190" spans="1:12" x14ac:dyDescent="0.25">
      <c r="A190">
        <v>2030512</v>
      </c>
      <c r="B190" s="1">
        <v>43762</v>
      </c>
      <c r="C190" s="5">
        <f t="shared" si="6"/>
        <v>5</v>
      </c>
      <c r="D190" s="2">
        <v>1910020000000</v>
      </c>
      <c r="E190" t="s">
        <v>24</v>
      </c>
      <c r="F190" t="b">
        <f t="shared" si="7"/>
        <v>1</v>
      </c>
      <c r="G190">
        <v>774565</v>
      </c>
      <c r="H190" t="s">
        <v>40</v>
      </c>
      <c r="I190" t="b">
        <f t="shared" si="8"/>
        <v>1</v>
      </c>
      <c r="J190">
        <v>8</v>
      </c>
      <c r="K190" t="s">
        <v>30</v>
      </c>
      <c r="L190" t="s">
        <v>57</v>
      </c>
    </row>
    <row r="191" spans="1:12" x14ac:dyDescent="0.25">
      <c r="A191">
        <v>2030525</v>
      </c>
      <c r="B191" s="1">
        <v>43762</v>
      </c>
      <c r="C191" s="5">
        <f t="shared" si="6"/>
        <v>5</v>
      </c>
      <c r="D191" s="2">
        <v>1910020000000</v>
      </c>
      <c r="E191" t="s">
        <v>29</v>
      </c>
      <c r="F191" t="b">
        <f t="shared" si="7"/>
        <v>1</v>
      </c>
      <c r="G191">
        <v>0</v>
      </c>
      <c r="I191" t="b">
        <f t="shared" si="8"/>
        <v>0</v>
      </c>
      <c r="J191">
        <v>9</v>
      </c>
      <c r="K191" t="s">
        <v>20</v>
      </c>
      <c r="L191" t="s">
        <v>59</v>
      </c>
    </row>
    <row r="192" spans="1:12" x14ac:dyDescent="0.25">
      <c r="A192">
        <v>2030580</v>
      </c>
      <c r="B192" s="1">
        <v>43762</v>
      </c>
      <c r="C192" s="5">
        <f t="shared" si="6"/>
        <v>5</v>
      </c>
      <c r="D192" s="2">
        <v>1910020000000</v>
      </c>
      <c r="E192" t="s">
        <v>37</v>
      </c>
      <c r="F192" t="b">
        <f t="shared" si="7"/>
        <v>1</v>
      </c>
      <c r="G192">
        <v>774632</v>
      </c>
      <c r="H192" t="s">
        <v>10</v>
      </c>
      <c r="I192" t="b">
        <f t="shared" si="8"/>
        <v>1</v>
      </c>
      <c r="J192">
        <v>28</v>
      </c>
      <c r="K192" t="s">
        <v>20</v>
      </c>
      <c r="L192" t="s">
        <v>55</v>
      </c>
    </row>
    <row r="193" spans="1:12" x14ac:dyDescent="0.25">
      <c r="A193">
        <v>2030466</v>
      </c>
      <c r="B193" s="1">
        <v>43763</v>
      </c>
      <c r="C193" s="5">
        <f t="shared" si="6"/>
        <v>6</v>
      </c>
      <c r="D193" s="2">
        <v>1910020000000</v>
      </c>
      <c r="E193" t="s">
        <v>33</v>
      </c>
      <c r="F193" t="b">
        <f t="shared" si="7"/>
        <v>1</v>
      </c>
      <c r="G193">
        <v>774402</v>
      </c>
      <c r="H193" t="s">
        <v>19</v>
      </c>
      <c r="I193" t="b">
        <f t="shared" si="8"/>
        <v>1</v>
      </c>
      <c r="J193">
        <v>12</v>
      </c>
      <c r="K193" t="s">
        <v>30</v>
      </c>
      <c r="L193" t="s">
        <v>35</v>
      </c>
    </row>
    <row r="194" spans="1:12" x14ac:dyDescent="0.25">
      <c r="A194">
        <v>2030477</v>
      </c>
      <c r="B194" s="1">
        <v>43763</v>
      </c>
      <c r="C194" s="5">
        <f t="shared" si="6"/>
        <v>6</v>
      </c>
      <c r="D194" s="2">
        <v>1910020000000</v>
      </c>
      <c r="E194" t="s">
        <v>29</v>
      </c>
      <c r="F194" t="b">
        <f t="shared" si="7"/>
        <v>1</v>
      </c>
      <c r="G194">
        <v>774566</v>
      </c>
      <c r="H194" t="s">
        <v>44</v>
      </c>
      <c r="I194" t="b">
        <f t="shared" si="8"/>
        <v>1</v>
      </c>
      <c r="J194">
        <v>14</v>
      </c>
      <c r="K194" t="s">
        <v>30</v>
      </c>
      <c r="L194" t="s">
        <v>49</v>
      </c>
    </row>
    <row r="195" spans="1:12" x14ac:dyDescent="0.25">
      <c r="A195">
        <v>2030484</v>
      </c>
      <c r="B195" s="1">
        <v>43763</v>
      </c>
      <c r="C195" s="5">
        <f t="shared" ref="C195:C251" si="9">WEEKDAY(B195)</f>
        <v>6</v>
      </c>
      <c r="D195" s="2">
        <v>1910020000000</v>
      </c>
      <c r="E195" t="s">
        <v>27</v>
      </c>
      <c r="F195" t="b">
        <f t="shared" ref="F195:F251" si="10">IF(E195&lt;&gt;"",TRUE,FALSE)</f>
        <v>1</v>
      </c>
      <c r="G195">
        <v>0</v>
      </c>
      <c r="I195" t="b">
        <f t="shared" ref="I195:I251" si="11">IF(H195&lt;&gt;"",TRUE,FALSE)</f>
        <v>0</v>
      </c>
      <c r="J195">
        <v>20</v>
      </c>
      <c r="K195" t="s">
        <v>11</v>
      </c>
      <c r="L195" t="s">
        <v>32</v>
      </c>
    </row>
    <row r="196" spans="1:12" x14ac:dyDescent="0.25">
      <c r="A196">
        <v>2030326</v>
      </c>
      <c r="B196" s="1">
        <v>43763</v>
      </c>
      <c r="C196" s="5">
        <f t="shared" si="9"/>
        <v>6</v>
      </c>
      <c r="D196" s="2">
        <v>1910020000000</v>
      </c>
      <c r="E196" t="s">
        <v>33</v>
      </c>
      <c r="F196" t="b">
        <f t="shared" si="10"/>
        <v>1</v>
      </c>
      <c r="G196">
        <v>0</v>
      </c>
      <c r="I196" t="b">
        <f t="shared" si="11"/>
        <v>0</v>
      </c>
      <c r="J196">
        <v>21</v>
      </c>
      <c r="K196" t="s">
        <v>11</v>
      </c>
      <c r="L196" t="s">
        <v>34</v>
      </c>
    </row>
    <row r="197" spans="1:12" x14ac:dyDescent="0.25">
      <c r="A197">
        <v>2030378</v>
      </c>
      <c r="B197" s="1">
        <v>43763</v>
      </c>
      <c r="C197" s="5">
        <f t="shared" si="9"/>
        <v>6</v>
      </c>
      <c r="D197" s="2">
        <v>1910020000000</v>
      </c>
      <c r="E197" t="s">
        <v>24</v>
      </c>
      <c r="F197" t="b">
        <f t="shared" si="10"/>
        <v>1</v>
      </c>
      <c r="G197">
        <v>774474</v>
      </c>
      <c r="H197" t="s">
        <v>40</v>
      </c>
      <c r="I197" t="b">
        <f t="shared" si="11"/>
        <v>1</v>
      </c>
      <c r="J197">
        <v>30</v>
      </c>
      <c r="K197" t="s">
        <v>11</v>
      </c>
      <c r="L197" t="s">
        <v>60</v>
      </c>
    </row>
    <row r="198" spans="1:12" x14ac:dyDescent="0.25">
      <c r="A198">
        <v>2030502</v>
      </c>
      <c r="B198" s="1">
        <v>43763</v>
      </c>
      <c r="C198" s="5">
        <f t="shared" si="9"/>
        <v>6</v>
      </c>
      <c r="D198" s="2">
        <v>1910020000000</v>
      </c>
      <c r="E198" t="s">
        <v>29</v>
      </c>
      <c r="F198" t="b">
        <f t="shared" si="10"/>
        <v>1</v>
      </c>
      <c r="G198">
        <v>774404</v>
      </c>
      <c r="H198" t="s">
        <v>14</v>
      </c>
      <c r="I198" t="b">
        <f t="shared" si="11"/>
        <v>1</v>
      </c>
      <c r="J198">
        <v>15</v>
      </c>
      <c r="K198" t="s">
        <v>11</v>
      </c>
      <c r="L198" t="s">
        <v>45</v>
      </c>
    </row>
    <row r="199" spans="1:12" x14ac:dyDescent="0.25">
      <c r="A199">
        <v>2030379</v>
      </c>
      <c r="B199" s="1">
        <v>43763</v>
      </c>
      <c r="C199" s="5">
        <f t="shared" si="9"/>
        <v>6</v>
      </c>
      <c r="D199" s="2">
        <v>1910020000000</v>
      </c>
      <c r="E199" t="s">
        <v>37</v>
      </c>
      <c r="F199" t="b">
        <f t="shared" si="10"/>
        <v>1</v>
      </c>
      <c r="G199">
        <v>774463</v>
      </c>
      <c r="H199" t="s">
        <v>25</v>
      </c>
      <c r="I199" t="b">
        <f t="shared" si="11"/>
        <v>1</v>
      </c>
      <c r="J199">
        <v>13</v>
      </c>
      <c r="K199" t="s">
        <v>20</v>
      </c>
      <c r="L199" t="s">
        <v>41</v>
      </c>
    </row>
    <row r="200" spans="1:12" x14ac:dyDescent="0.25">
      <c r="A200">
        <v>2030393</v>
      </c>
      <c r="B200" s="1">
        <v>43763</v>
      </c>
      <c r="C200" s="5">
        <f t="shared" si="9"/>
        <v>6</v>
      </c>
      <c r="D200" s="2">
        <v>1910020000000</v>
      </c>
      <c r="E200" t="s">
        <v>33</v>
      </c>
      <c r="F200" t="b">
        <f t="shared" si="10"/>
        <v>1</v>
      </c>
      <c r="G200">
        <v>774707</v>
      </c>
      <c r="H200" t="s">
        <v>19</v>
      </c>
      <c r="I200" t="b">
        <f t="shared" si="11"/>
        <v>1</v>
      </c>
      <c r="J200">
        <v>33</v>
      </c>
      <c r="K200" t="s">
        <v>30</v>
      </c>
      <c r="L200" t="s">
        <v>51</v>
      </c>
    </row>
    <row r="201" spans="1:12" x14ac:dyDescent="0.25">
      <c r="A201">
        <v>2030399</v>
      </c>
      <c r="B201" s="1">
        <v>43764</v>
      </c>
      <c r="C201" s="5">
        <f t="shared" si="9"/>
        <v>7</v>
      </c>
      <c r="D201" s="2">
        <v>1910020000000</v>
      </c>
      <c r="E201" t="s">
        <v>37</v>
      </c>
      <c r="F201" t="b">
        <f t="shared" si="10"/>
        <v>1</v>
      </c>
      <c r="G201">
        <v>0</v>
      </c>
      <c r="I201" t="b">
        <f t="shared" si="11"/>
        <v>0</v>
      </c>
      <c r="J201">
        <v>23</v>
      </c>
      <c r="K201" t="s">
        <v>11</v>
      </c>
      <c r="L201" t="s">
        <v>50</v>
      </c>
    </row>
    <row r="202" spans="1:12" x14ac:dyDescent="0.25">
      <c r="A202">
        <v>2030327</v>
      </c>
      <c r="B202" s="1">
        <v>43764</v>
      </c>
      <c r="C202" s="5">
        <f t="shared" si="9"/>
        <v>7</v>
      </c>
      <c r="D202" s="2">
        <v>1910020000000</v>
      </c>
      <c r="E202" t="s">
        <v>33</v>
      </c>
      <c r="F202" t="b">
        <f t="shared" si="10"/>
        <v>1</v>
      </c>
      <c r="G202">
        <v>774598</v>
      </c>
      <c r="H202" t="s">
        <v>14</v>
      </c>
      <c r="I202" t="b">
        <f t="shared" si="11"/>
        <v>1</v>
      </c>
      <c r="J202">
        <v>19</v>
      </c>
      <c r="K202" t="s">
        <v>11</v>
      </c>
      <c r="L202" t="s">
        <v>26</v>
      </c>
    </row>
    <row r="203" spans="1:12" x14ac:dyDescent="0.25">
      <c r="A203">
        <v>2030570</v>
      </c>
      <c r="B203" s="1">
        <v>43764</v>
      </c>
      <c r="C203" s="5">
        <f t="shared" si="9"/>
        <v>7</v>
      </c>
      <c r="D203" s="2">
        <v>1910020000000</v>
      </c>
      <c r="E203" t="s">
        <v>24</v>
      </c>
      <c r="F203" t="b">
        <f t="shared" si="10"/>
        <v>1</v>
      </c>
      <c r="G203">
        <v>774459</v>
      </c>
      <c r="H203" t="s">
        <v>22</v>
      </c>
      <c r="I203" t="b">
        <f t="shared" si="11"/>
        <v>1</v>
      </c>
      <c r="J203">
        <v>33</v>
      </c>
      <c r="K203" t="s">
        <v>30</v>
      </c>
      <c r="L203" t="s">
        <v>51</v>
      </c>
    </row>
    <row r="204" spans="1:12" x14ac:dyDescent="0.25">
      <c r="A204">
        <v>2030534</v>
      </c>
      <c r="B204" s="1">
        <v>43764</v>
      </c>
      <c r="C204" s="5">
        <f t="shared" si="9"/>
        <v>7</v>
      </c>
      <c r="D204" s="2">
        <v>1910020000000</v>
      </c>
      <c r="E204" t="s">
        <v>24</v>
      </c>
      <c r="F204" t="b">
        <f t="shared" si="10"/>
        <v>1</v>
      </c>
      <c r="G204">
        <v>774646</v>
      </c>
      <c r="H204" t="s">
        <v>25</v>
      </c>
      <c r="I204" t="b">
        <f t="shared" si="11"/>
        <v>1</v>
      </c>
      <c r="J204">
        <v>21</v>
      </c>
      <c r="K204" t="s">
        <v>11</v>
      </c>
      <c r="L204" t="s">
        <v>34</v>
      </c>
    </row>
    <row r="205" spans="1:12" x14ac:dyDescent="0.25">
      <c r="A205">
        <v>2030524</v>
      </c>
      <c r="B205" s="1">
        <v>43764</v>
      </c>
      <c r="C205" s="5">
        <f t="shared" si="9"/>
        <v>7</v>
      </c>
      <c r="D205" s="2">
        <v>1910020000000</v>
      </c>
      <c r="E205" t="s">
        <v>13</v>
      </c>
      <c r="F205" t="b">
        <f t="shared" si="10"/>
        <v>1</v>
      </c>
      <c r="G205">
        <v>774537</v>
      </c>
      <c r="H205" t="s">
        <v>17</v>
      </c>
      <c r="I205" t="b">
        <f t="shared" si="11"/>
        <v>1</v>
      </c>
      <c r="J205">
        <v>12</v>
      </c>
      <c r="K205" t="s">
        <v>30</v>
      </c>
      <c r="L205" t="s">
        <v>35</v>
      </c>
    </row>
    <row r="206" spans="1:12" x14ac:dyDescent="0.25">
      <c r="A206">
        <v>2030303</v>
      </c>
      <c r="B206" s="1">
        <v>43764</v>
      </c>
      <c r="C206" s="5">
        <f t="shared" si="9"/>
        <v>7</v>
      </c>
      <c r="D206" s="2">
        <v>1910020000000</v>
      </c>
      <c r="E206" t="s">
        <v>37</v>
      </c>
      <c r="F206" t="b">
        <f t="shared" si="10"/>
        <v>1</v>
      </c>
      <c r="G206">
        <v>774569</v>
      </c>
      <c r="H206" t="s">
        <v>25</v>
      </c>
      <c r="I206" t="b">
        <f t="shared" si="11"/>
        <v>1</v>
      </c>
      <c r="J206">
        <v>11</v>
      </c>
      <c r="K206" t="s">
        <v>20</v>
      </c>
      <c r="L206" t="s">
        <v>43</v>
      </c>
    </row>
    <row r="207" spans="1:12" x14ac:dyDescent="0.25">
      <c r="A207">
        <v>2030404</v>
      </c>
      <c r="B207" s="1">
        <v>43765</v>
      </c>
      <c r="C207" s="5">
        <f t="shared" si="9"/>
        <v>1</v>
      </c>
      <c r="D207" s="2">
        <v>1910020000000</v>
      </c>
      <c r="E207" t="s">
        <v>33</v>
      </c>
      <c r="F207" t="b">
        <f t="shared" si="10"/>
        <v>1</v>
      </c>
      <c r="G207">
        <v>0</v>
      </c>
      <c r="I207" t="b">
        <f t="shared" si="11"/>
        <v>0</v>
      </c>
      <c r="J207">
        <v>24</v>
      </c>
      <c r="K207" t="s">
        <v>11</v>
      </c>
      <c r="L207" t="s">
        <v>48</v>
      </c>
    </row>
    <row r="208" spans="1:12" x14ac:dyDescent="0.25">
      <c r="A208">
        <v>2030438</v>
      </c>
      <c r="B208" s="1">
        <v>43765</v>
      </c>
      <c r="C208" s="5">
        <f t="shared" si="9"/>
        <v>1</v>
      </c>
      <c r="D208" s="2">
        <v>1910020000000</v>
      </c>
      <c r="E208" t="s">
        <v>29</v>
      </c>
      <c r="F208" t="b">
        <f t="shared" si="10"/>
        <v>1</v>
      </c>
      <c r="G208">
        <v>774413</v>
      </c>
      <c r="H208" t="s">
        <v>22</v>
      </c>
      <c r="I208" t="b">
        <f t="shared" si="11"/>
        <v>1</v>
      </c>
      <c r="J208">
        <v>21</v>
      </c>
      <c r="K208" t="s">
        <v>11</v>
      </c>
      <c r="L208" t="s">
        <v>34</v>
      </c>
    </row>
    <row r="209" spans="1:12" x14ac:dyDescent="0.25">
      <c r="A209">
        <v>2030294</v>
      </c>
      <c r="B209" s="1">
        <v>43765</v>
      </c>
      <c r="C209" s="5">
        <f t="shared" si="9"/>
        <v>1</v>
      </c>
      <c r="D209">
        <v>0</v>
      </c>
      <c r="F209" t="b">
        <f t="shared" si="10"/>
        <v>0</v>
      </c>
      <c r="G209">
        <v>774600</v>
      </c>
      <c r="H209" t="s">
        <v>10</v>
      </c>
      <c r="I209" t="b">
        <f t="shared" si="11"/>
        <v>1</v>
      </c>
      <c r="J209">
        <v>33</v>
      </c>
      <c r="K209" t="s">
        <v>30</v>
      </c>
      <c r="L209" t="s">
        <v>51</v>
      </c>
    </row>
    <row r="210" spans="1:12" x14ac:dyDescent="0.25">
      <c r="A210">
        <v>2030432</v>
      </c>
      <c r="B210" s="1">
        <v>43765</v>
      </c>
      <c r="C210" s="5">
        <f t="shared" si="9"/>
        <v>1</v>
      </c>
      <c r="D210" s="2">
        <v>1910020000000</v>
      </c>
      <c r="E210" t="s">
        <v>29</v>
      </c>
      <c r="F210" t="b">
        <f t="shared" si="10"/>
        <v>1</v>
      </c>
      <c r="G210">
        <v>0</v>
      </c>
      <c r="I210" t="b">
        <f t="shared" si="11"/>
        <v>0</v>
      </c>
      <c r="J210">
        <v>34</v>
      </c>
      <c r="K210" t="s">
        <v>11</v>
      </c>
      <c r="L210" t="s">
        <v>54</v>
      </c>
    </row>
    <row r="211" spans="1:12" x14ac:dyDescent="0.25">
      <c r="A211">
        <v>2030388</v>
      </c>
      <c r="B211" s="1">
        <v>43765</v>
      </c>
      <c r="C211" s="5">
        <f t="shared" si="9"/>
        <v>1</v>
      </c>
      <c r="D211" s="2">
        <v>1910020000000</v>
      </c>
      <c r="E211" t="s">
        <v>16</v>
      </c>
      <c r="F211" t="b">
        <f t="shared" si="10"/>
        <v>1</v>
      </c>
      <c r="G211">
        <v>0</v>
      </c>
      <c r="I211" t="b">
        <f t="shared" si="11"/>
        <v>0</v>
      </c>
      <c r="J211">
        <v>32</v>
      </c>
      <c r="K211" t="s">
        <v>20</v>
      </c>
      <c r="L211" t="s">
        <v>21</v>
      </c>
    </row>
    <row r="212" spans="1:12" x14ac:dyDescent="0.25">
      <c r="A212">
        <v>2030308</v>
      </c>
      <c r="B212" s="1">
        <v>43765</v>
      </c>
      <c r="C212" s="5">
        <f t="shared" si="9"/>
        <v>1</v>
      </c>
      <c r="D212" s="2">
        <v>1910020000000</v>
      </c>
      <c r="E212" t="s">
        <v>9</v>
      </c>
      <c r="F212" t="b">
        <f t="shared" si="10"/>
        <v>1</v>
      </c>
      <c r="G212">
        <v>774498</v>
      </c>
      <c r="H212" t="s">
        <v>40</v>
      </c>
      <c r="I212" t="b">
        <f t="shared" si="11"/>
        <v>1</v>
      </c>
      <c r="J212">
        <v>19</v>
      </c>
      <c r="K212" t="s">
        <v>11</v>
      </c>
      <c r="L212" t="s">
        <v>26</v>
      </c>
    </row>
    <row r="213" spans="1:12" x14ac:dyDescent="0.25">
      <c r="A213">
        <v>2030469</v>
      </c>
      <c r="B213" s="1">
        <v>43765</v>
      </c>
      <c r="C213" s="5">
        <f t="shared" si="9"/>
        <v>1</v>
      </c>
      <c r="D213">
        <v>0</v>
      </c>
      <c r="F213" t="b">
        <f t="shared" si="10"/>
        <v>0</v>
      </c>
      <c r="G213">
        <v>0</v>
      </c>
      <c r="I213" t="b">
        <f t="shared" si="11"/>
        <v>0</v>
      </c>
      <c r="J213">
        <v>19</v>
      </c>
      <c r="K213" t="s">
        <v>11</v>
      </c>
      <c r="L213" t="s">
        <v>26</v>
      </c>
    </row>
    <row r="214" spans="1:12" x14ac:dyDescent="0.25">
      <c r="A214">
        <v>2030307</v>
      </c>
      <c r="B214" s="1">
        <v>43765</v>
      </c>
      <c r="C214" s="5">
        <f t="shared" si="9"/>
        <v>1</v>
      </c>
      <c r="D214">
        <v>0</v>
      </c>
      <c r="F214" t="b">
        <f t="shared" si="10"/>
        <v>0</v>
      </c>
      <c r="G214">
        <v>0</v>
      </c>
      <c r="I214" t="b">
        <f t="shared" si="11"/>
        <v>0</v>
      </c>
      <c r="J214">
        <v>5</v>
      </c>
      <c r="K214" t="s">
        <v>38</v>
      </c>
      <c r="L214" t="s">
        <v>62</v>
      </c>
    </row>
    <row r="215" spans="1:12" x14ac:dyDescent="0.25">
      <c r="A215">
        <v>2030462</v>
      </c>
      <c r="B215" s="1">
        <v>43765</v>
      </c>
      <c r="C215" s="5">
        <f t="shared" si="9"/>
        <v>1</v>
      </c>
      <c r="D215" s="2">
        <v>1910020000000</v>
      </c>
      <c r="E215" t="s">
        <v>37</v>
      </c>
      <c r="F215" t="b">
        <f t="shared" si="10"/>
        <v>1</v>
      </c>
      <c r="G215">
        <v>774411</v>
      </c>
      <c r="H215" t="s">
        <v>17</v>
      </c>
      <c r="I215" t="b">
        <f t="shared" si="11"/>
        <v>1</v>
      </c>
      <c r="J215">
        <v>19</v>
      </c>
      <c r="K215" t="s">
        <v>11</v>
      </c>
      <c r="L215" t="s">
        <v>26</v>
      </c>
    </row>
    <row r="216" spans="1:12" x14ac:dyDescent="0.25">
      <c r="A216">
        <v>2030535</v>
      </c>
      <c r="B216" s="1">
        <v>43765</v>
      </c>
      <c r="C216" s="5">
        <f t="shared" si="9"/>
        <v>1</v>
      </c>
      <c r="D216" s="2">
        <v>1910020000000</v>
      </c>
      <c r="E216" t="s">
        <v>37</v>
      </c>
      <c r="F216" t="b">
        <f t="shared" si="10"/>
        <v>1</v>
      </c>
      <c r="G216">
        <v>774564</v>
      </c>
      <c r="H216" t="s">
        <v>25</v>
      </c>
      <c r="I216" t="b">
        <f t="shared" si="11"/>
        <v>1</v>
      </c>
      <c r="J216">
        <v>2</v>
      </c>
      <c r="K216" t="s">
        <v>38</v>
      </c>
      <c r="L216" t="s">
        <v>42</v>
      </c>
    </row>
    <row r="217" spans="1:12" x14ac:dyDescent="0.25">
      <c r="A217">
        <v>2030560</v>
      </c>
      <c r="B217" s="1">
        <v>43765</v>
      </c>
      <c r="C217" s="5">
        <f t="shared" si="9"/>
        <v>1</v>
      </c>
      <c r="D217" s="2">
        <v>1910020000000</v>
      </c>
      <c r="E217" t="s">
        <v>16</v>
      </c>
      <c r="F217" t="b">
        <f t="shared" si="10"/>
        <v>1</v>
      </c>
      <c r="G217">
        <v>774644</v>
      </c>
      <c r="H217" t="s">
        <v>25</v>
      </c>
      <c r="I217" t="b">
        <f t="shared" si="11"/>
        <v>1</v>
      </c>
      <c r="J217">
        <v>21</v>
      </c>
      <c r="K217" t="s">
        <v>11</v>
      </c>
      <c r="L217" t="s">
        <v>34</v>
      </c>
    </row>
    <row r="218" spans="1:12" x14ac:dyDescent="0.25">
      <c r="A218">
        <v>2030566</v>
      </c>
      <c r="B218" s="1">
        <v>43765</v>
      </c>
      <c r="C218" s="5">
        <f t="shared" si="9"/>
        <v>1</v>
      </c>
      <c r="D218">
        <v>0</v>
      </c>
      <c r="F218" t="b">
        <f t="shared" si="10"/>
        <v>0</v>
      </c>
      <c r="G218">
        <v>774580</v>
      </c>
      <c r="H218" t="s">
        <v>40</v>
      </c>
      <c r="I218" t="b">
        <f t="shared" si="11"/>
        <v>1</v>
      </c>
      <c r="J218">
        <v>2</v>
      </c>
      <c r="K218" t="s">
        <v>38</v>
      </c>
      <c r="L218" t="s">
        <v>42</v>
      </c>
    </row>
    <row r="219" spans="1:12" x14ac:dyDescent="0.25">
      <c r="A219">
        <v>2030489</v>
      </c>
      <c r="B219" s="1">
        <v>43766</v>
      </c>
      <c r="C219" s="5">
        <f t="shared" si="9"/>
        <v>2</v>
      </c>
      <c r="D219" s="2">
        <v>1910020000000</v>
      </c>
      <c r="E219" t="s">
        <v>16</v>
      </c>
      <c r="F219" t="b">
        <f t="shared" si="10"/>
        <v>1</v>
      </c>
      <c r="G219">
        <v>0</v>
      </c>
      <c r="I219" t="b">
        <f t="shared" si="11"/>
        <v>0</v>
      </c>
      <c r="J219">
        <v>23</v>
      </c>
      <c r="K219" t="s">
        <v>11</v>
      </c>
      <c r="L219" t="s">
        <v>50</v>
      </c>
    </row>
    <row r="220" spans="1:12" x14ac:dyDescent="0.25">
      <c r="A220">
        <v>2030555</v>
      </c>
      <c r="B220" s="1">
        <v>43766</v>
      </c>
      <c r="C220" s="5">
        <f t="shared" si="9"/>
        <v>2</v>
      </c>
      <c r="D220" s="2">
        <v>1910020000000</v>
      </c>
      <c r="E220" t="s">
        <v>27</v>
      </c>
      <c r="F220" t="b">
        <f t="shared" si="10"/>
        <v>1</v>
      </c>
      <c r="G220">
        <v>774643</v>
      </c>
      <c r="H220" t="s">
        <v>19</v>
      </c>
      <c r="I220" t="b">
        <f t="shared" si="11"/>
        <v>1</v>
      </c>
      <c r="J220">
        <v>24</v>
      </c>
      <c r="K220" t="s">
        <v>11</v>
      </c>
      <c r="L220" t="s">
        <v>48</v>
      </c>
    </row>
    <row r="221" spans="1:12" x14ac:dyDescent="0.25">
      <c r="A221">
        <v>2030585</v>
      </c>
      <c r="B221" s="1">
        <v>43766</v>
      </c>
      <c r="C221" s="5">
        <f t="shared" si="9"/>
        <v>2</v>
      </c>
      <c r="D221" s="2">
        <v>1910020000000</v>
      </c>
      <c r="E221" t="s">
        <v>27</v>
      </c>
      <c r="F221" t="b">
        <f t="shared" si="10"/>
        <v>1</v>
      </c>
      <c r="G221">
        <v>0</v>
      </c>
      <c r="I221" t="b">
        <f t="shared" si="11"/>
        <v>0</v>
      </c>
      <c r="J221">
        <v>9</v>
      </c>
      <c r="K221" t="s">
        <v>20</v>
      </c>
      <c r="L221" t="s">
        <v>59</v>
      </c>
    </row>
    <row r="222" spans="1:12" x14ac:dyDescent="0.25">
      <c r="A222">
        <v>2030450</v>
      </c>
      <c r="B222" s="1">
        <v>43766</v>
      </c>
      <c r="C222" s="5">
        <f t="shared" si="9"/>
        <v>2</v>
      </c>
      <c r="D222" s="2">
        <v>1910020000000</v>
      </c>
      <c r="E222" t="s">
        <v>9</v>
      </c>
      <c r="F222" t="b">
        <f t="shared" si="10"/>
        <v>1</v>
      </c>
      <c r="G222">
        <v>774669</v>
      </c>
      <c r="H222" t="s">
        <v>44</v>
      </c>
      <c r="I222" t="b">
        <f t="shared" si="11"/>
        <v>1</v>
      </c>
      <c r="J222">
        <v>12</v>
      </c>
      <c r="K222" t="s">
        <v>30</v>
      </c>
      <c r="L222" t="s">
        <v>35</v>
      </c>
    </row>
    <row r="223" spans="1:12" x14ac:dyDescent="0.25">
      <c r="A223">
        <v>2030498</v>
      </c>
      <c r="B223" s="1">
        <v>43766</v>
      </c>
      <c r="C223" s="5">
        <f t="shared" si="9"/>
        <v>2</v>
      </c>
      <c r="D223" s="2">
        <v>1910020000000</v>
      </c>
      <c r="E223" t="s">
        <v>29</v>
      </c>
      <c r="F223" t="b">
        <f t="shared" si="10"/>
        <v>1</v>
      </c>
      <c r="G223">
        <v>774521</v>
      </c>
      <c r="H223" t="s">
        <v>10</v>
      </c>
      <c r="I223" t="b">
        <f t="shared" si="11"/>
        <v>1</v>
      </c>
      <c r="J223">
        <v>17</v>
      </c>
      <c r="K223" t="s">
        <v>38</v>
      </c>
      <c r="L223" t="s">
        <v>61</v>
      </c>
    </row>
    <row r="224" spans="1:12" x14ac:dyDescent="0.25">
      <c r="A224">
        <v>2030316</v>
      </c>
      <c r="B224" s="1">
        <v>43766</v>
      </c>
      <c r="C224" s="5">
        <f t="shared" si="9"/>
        <v>2</v>
      </c>
      <c r="D224" s="2">
        <v>1910020000000</v>
      </c>
      <c r="E224" t="s">
        <v>9</v>
      </c>
      <c r="F224" t="b">
        <f t="shared" si="10"/>
        <v>1</v>
      </c>
      <c r="G224">
        <v>774651</v>
      </c>
      <c r="H224" t="s">
        <v>40</v>
      </c>
      <c r="I224" t="b">
        <f t="shared" si="11"/>
        <v>1</v>
      </c>
      <c r="J224">
        <v>27</v>
      </c>
      <c r="K224" t="s">
        <v>38</v>
      </c>
      <c r="L224" t="s">
        <v>56</v>
      </c>
    </row>
    <row r="225" spans="1:12" x14ac:dyDescent="0.25">
      <c r="A225">
        <v>2030491</v>
      </c>
      <c r="B225" s="1">
        <v>43766</v>
      </c>
      <c r="C225" s="5">
        <f t="shared" si="9"/>
        <v>2</v>
      </c>
      <c r="D225" s="2">
        <v>1910020000000</v>
      </c>
      <c r="E225" t="s">
        <v>16</v>
      </c>
      <c r="F225" t="b">
        <f t="shared" si="10"/>
        <v>1</v>
      </c>
      <c r="G225">
        <v>0</v>
      </c>
      <c r="I225" t="b">
        <f t="shared" si="11"/>
        <v>0</v>
      </c>
      <c r="J225">
        <v>27</v>
      </c>
      <c r="K225" t="s">
        <v>38</v>
      </c>
      <c r="L225" t="s">
        <v>56</v>
      </c>
    </row>
    <row r="226" spans="1:12" x14ac:dyDescent="0.25">
      <c r="A226">
        <v>2030366</v>
      </c>
      <c r="B226" s="1">
        <v>43766</v>
      </c>
      <c r="C226" s="5">
        <f t="shared" si="9"/>
        <v>2</v>
      </c>
      <c r="D226" s="2">
        <v>1910020000000</v>
      </c>
      <c r="E226" t="s">
        <v>13</v>
      </c>
      <c r="F226" t="b">
        <f t="shared" si="10"/>
        <v>1</v>
      </c>
      <c r="G226">
        <v>774458</v>
      </c>
      <c r="H226" t="s">
        <v>22</v>
      </c>
      <c r="I226" t="b">
        <f t="shared" si="11"/>
        <v>1</v>
      </c>
      <c r="J226">
        <v>6</v>
      </c>
      <c r="K226" t="s">
        <v>30</v>
      </c>
      <c r="L226" t="s">
        <v>58</v>
      </c>
    </row>
    <row r="227" spans="1:12" x14ac:dyDescent="0.25">
      <c r="A227">
        <v>2030516</v>
      </c>
      <c r="B227" s="1">
        <v>43767</v>
      </c>
      <c r="C227" s="5">
        <f t="shared" si="9"/>
        <v>3</v>
      </c>
      <c r="D227" s="2">
        <v>1910020000000</v>
      </c>
      <c r="E227" t="s">
        <v>27</v>
      </c>
      <c r="F227" t="b">
        <f t="shared" si="10"/>
        <v>1</v>
      </c>
      <c r="G227">
        <v>774625</v>
      </c>
      <c r="H227" t="s">
        <v>25</v>
      </c>
      <c r="I227" t="b">
        <f t="shared" si="11"/>
        <v>1</v>
      </c>
      <c r="J227">
        <v>2</v>
      </c>
      <c r="K227" t="s">
        <v>38</v>
      </c>
      <c r="L227" t="s">
        <v>42</v>
      </c>
    </row>
    <row r="228" spans="1:12" x14ac:dyDescent="0.25">
      <c r="A228">
        <v>2030389</v>
      </c>
      <c r="B228" s="1">
        <v>43767</v>
      </c>
      <c r="C228" s="5">
        <f t="shared" si="9"/>
        <v>3</v>
      </c>
      <c r="D228" s="2">
        <v>1910020000000</v>
      </c>
      <c r="E228" t="s">
        <v>27</v>
      </c>
      <c r="F228" t="b">
        <f t="shared" si="10"/>
        <v>1</v>
      </c>
      <c r="G228">
        <v>774541</v>
      </c>
      <c r="H228" t="s">
        <v>44</v>
      </c>
      <c r="I228" t="b">
        <f t="shared" si="11"/>
        <v>1</v>
      </c>
      <c r="J228">
        <v>10</v>
      </c>
      <c r="K228" t="s">
        <v>30</v>
      </c>
      <c r="L228" t="s">
        <v>47</v>
      </c>
    </row>
    <row r="229" spans="1:12" x14ac:dyDescent="0.25">
      <c r="A229">
        <v>2030460</v>
      </c>
      <c r="B229" s="1">
        <v>43767</v>
      </c>
      <c r="C229" s="5">
        <f t="shared" si="9"/>
        <v>3</v>
      </c>
      <c r="D229" s="2">
        <v>1910020000000</v>
      </c>
      <c r="E229" t="s">
        <v>9</v>
      </c>
      <c r="F229" t="b">
        <f t="shared" si="10"/>
        <v>1</v>
      </c>
      <c r="G229">
        <v>774441</v>
      </c>
      <c r="H229" t="s">
        <v>25</v>
      </c>
      <c r="I229" t="b">
        <f t="shared" si="11"/>
        <v>1</v>
      </c>
      <c r="J229">
        <v>6</v>
      </c>
      <c r="K229" t="s">
        <v>30</v>
      </c>
      <c r="L229" t="s">
        <v>58</v>
      </c>
    </row>
    <row r="230" spans="1:12" x14ac:dyDescent="0.25">
      <c r="A230">
        <v>2030507</v>
      </c>
      <c r="B230" s="1">
        <v>43767</v>
      </c>
      <c r="C230" s="5">
        <f t="shared" si="9"/>
        <v>3</v>
      </c>
      <c r="D230" s="2">
        <v>1910020000000</v>
      </c>
      <c r="E230" t="s">
        <v>37</v>
      </c>
      <c r="F230" t="b">
        <f t="shared" si="10"/>
        <v>1</v>
      </c>
      <c r="G230">
        <v>774425</v>
      </c>
      <c r="H230" t="s">
        <v>10</v>
      </c>
      <c r="I230" t="b">
        <f t="shared" si="11"/>
        <v>1</v>
      </c>
      <c r="J230">
        <v>29</v>
      </c>
      <c r="K230" t="s">
        <v>11</v>
      </c>
      <c r="L230" t="s">
        <v>12</v>
      </c>
    </row>
    <row r="231" spans="1:12" x14ac:dyDescent="0.25">
      <c r="A231">
        <v>2030375</v>
      </c>
      <c r="B231" s="1">
        <v>43768</v>
      </c>
      <c r="C231" s="5">
        <f t="shared" si="9"/>
        <v>4</v>
      </c>
      <c r="D231" s="2">
        <v>1910020000000</v>
      </c>
      <c r="E231" t="s">
        <v>24</v>
      </c>
      <c r="F231" t="b">
        <f t="shared" si="10"/>
        <v>1</v>
      </c>
      <c r="G231">
        <v>0</v>
      </c>
      <c r="I231" t="b">
        <f t="shared" si="11"/>
        <v>0</v>
      </c>
      <c r="J231">
        <v>6</v>
      </c>
      <c r="K231" t="s">
        <v>30</v>
      </c>
      <c r="L231" t="s">
        <v>58</v>
      </c>
    </row>
    <row r="232" spans="1:12" x14ac:dyDescent="0.25">
      <c r="A232">
        <v>2030405</v>
      </c>
      <c r="B232" s="1">
        <v>43768</v>
      </c>
      <c r="C232" s="5">
        <f t="shared" si="9"/>
        <v>4</v>
      </c>
      <c r="D232" s="2">
        <v>1910020000000</v>
      </c>
      <c r="E232" t="s">
        <v>13</v>
      </c>
      <c r="F232" t="b">
        <f t="shared" si="10"/>
        <v>1</v>
      </c>
      <c r="G232">
        <v>774626</v>
      </c>
      <c r="H232" t="s">
        <v>22</v>
      </c>
      <c r="I232" t="b">
        <f t="shared" si="11"/>
        <v>1</v>
      </c>
      <c r="J232">
        <v>30</v>
      </c>
      <c r="K232" t="s">
        <v>11</v>
      </c>
      <c r="L232" t="s">
        <v>60</v>
      </c>
    </row>
    <row r="233" spans="1:12" x14ac:dyDescent="0.25">
      <c r="A233">
        <v>2030479</v>
      </c>
      <c r="B233" s="1">
        <v>43768</v>
      </c>
      <c r="C233" s="5">
        <f t="shared" si="9"/>
        <v>4</v>
      </c>
      <c r="D233" s="2">
        <v>1910020000000</v>
      </c>
      <c r="E233" t="s">
        <v>24</v>
      </c>
      <c r="F233" t="b">
        <f t="shared" si="10"/>
        <v>1</v>
      </c>
      <c r="G233">
        <v>0</v>
      </c>
      <c r="I233" t="b">
        <f t="shared" si="11"/>
        <v>0</v>
      </c>
      <c r="J233">
        <v>27</v>
      </c>
      <c r="K233" t="s">
        <v>38</v>
      </c>
      <c r="L233" t="s">
        <v>56</v>
      </c>
    </row>
    <row r="234" spans="1:12" x14ac:dyDescent="0.25">
      <c r="A234">
        <v>2030471</v>
      </c>
      <c r="B234" s="1">
        <v>43768</v>
      </c>
      <c r="C234" s="5">
        <f t="shared" si="9"/>
        <v>4</v>
      </c>
      <c r="D234" s="2">
        <v>1910020000000</v>
      </c>
      <c r="E234" t="s">
        <v>24</v>
      </c>
      <c r="F234" t="b">
        <f t="shared" si="10"/>
        <v>1</v>
      </c>
      <c r="G234">
        <v>774614</v>
      </c>
      <c r="H234" t="s">
        <v>17</v>
      </c>
      <c r="I234" t="b">
        <f t="shared" si="11"/>
        <v>1</v>
      </c>
      <c r="J234">
        <v>22</v>
      </c>
      <c r="K234" t="s">
        <v>11</v>
      </c>
      <c r="L234" t="s">
        <v>23</v>
      </c>
    </row>
    <row r="235" spans="1:12" x14ac:dyDescent="0.25">
      <c r="A235">
        <v>2030314</v>
      </c>
      <c r="B235" s="1">
        <v>43768</v>
      </c>
      <c r="C235" s="5">
        <f t="shared" si="9"/>
        <v>4</v>
      </c>
      <c r="D235" s="2">
        <v>1910020000000</v>
      </c>
      <c r="E235" t="s">
        <v>27</v>
      </c>
      <c r="F235" t="b">
        <f t="shared" si="10"/>
        <v>1</v>
      </c>
      <c r="G235">
        <v>0</v>
      </c>
      <c r="I235" t="b">
        <f t="shared" si="11"/>
        <v>0</v>
      </c>
      <c r="J235">
        <v>7</v>
      </c>
      <c r="K235" t="s">
        <v>38</v>
      </c>
      <c r="L235" t="s">
        <v>53</v>
      </c>
    </row>
    <row r="236" spans="1:12" x14ac:dyDescent="0.25">
      <c r="A236">
        <v>2030468</v>
      </c>
      <c r="B236" s="1">
        <v>43768</v>
      </c>
      <c r="C236" s="5">
        <f t="shared" si="9"/>
        <v>4</v>
      </c>
      <c r="D236" s="2">
        <v>1910020000000</v>
      </c>
      <c r="E236" t="s">
        <v>16</v>
      </c>
      <c r="F236" t="b">
        <f t="shared" si="10"/>
        <v>1</v>
      </c>
      <c r="G236">
        <v>774508</v>
      </c>
      <c r="H236" t="s">
        <v>14</v>
      </c>
      <c r="I236" t="b">
        <f t="shared" si="11"/>
        <v>1</v>
      </c>
      <c r="J236">
        <v>11</v>
      </c>
      <c r="K236" t="s">
        <v>20</v>
      </c>
      <c r="L236" t="s">
        <v>43</v>
      </c>
    </row>
    <row r="237" spans="1:12" x14ac:dyDescent="0.25">
      <c r="A237">
        <v>2030311</v>
      </c>
      <c r="B237" s="1">
        <v>43768</v>
      </c>
      <c r="C237" s="5">
        <f t="shared" si="9"/>
        <v>4</v>
      </c>
      <c r="D237" s="2">
        <v>1910020000000</v>
      </c>
      <c r="E237" t="s">
        <v>13</v>
      </c>
      <c r="F237" t="b">
        <f t="shared" si="10"/>
        <v>1</v>
      </c>
      <c r="G237">
        <v>0</v>
      </c>
      <c r="I237" t="b">
        <f t="shared" si="11"/>
        <v>0</v>
      </c>
      <c r="J237">
        <v>7</v>
      </c>
      <c r="K237" t="s">
        <v>38</v>
      </c>
      <c r="L237" t="s">
        <v>53</v>
      </c>
    </row>
    <row r="238" spans="1:12" x14ac:dyDescent="0.25">
      <c r="A238">
        <v>2030339</v>
      </c>
      <c r="B238" s="1">
        <v>43768</v>
      </c>
      <c r="C238" s="5">
        <f t="shared" si="9"/>
        <v>4</v>
      </c>
      <c r="D238">
        <v>0</v>
      </c>
      <c r="F238" t="b">
        <f t="shared" si="10"/>
        <v>0</v>
      </c>
      <c r="G238">
        <v>774467</v>
      </c>
      <c r="H238" t="s">
        <v>17</v>
      </c>
      <c r="I238" t="b">
        <f t="shared" si="11"/>
        <v>1</v>
      </c>
      <c r="J238">
        <v>10</v>
      </c>
      <c r="K238" t="s">
        <v>30</v>
      </c>
      <c r="L238" t="s">
        <v>47</v>
      </c>
    </row>
    <row r="239" spans="1:12" x14ac:dyDescent="0.25">
      <c r="A239">
        <v>2030367</v>
      </c>
      <c r="B239" s="1">
        <v>43768</v>
      </c>
      <c r="C239" s="5">
        <f t="shared" si="9"/>
        <v>4</v>
      </c>
      <c r="D239" s="2">
        <v>1910020000000</v>
      </c>
      <c r="E239" t="s">
        <v>16</v>
      </c>
      <c r="F239" t="b">
        <f t="shared" si="10"/>
        <v>1</v>
      </c>
      <c r="G239">
        <v>774515</v>
      </c>
      <c r="H239" t="s">
        <v>22</v>
      </c>
      <c r="I239" t="b">
        <f t="shared" si="11"/>
        <v>1</v>
      </c>
      <c r="J239">
        <v>3</v>
      </c>
      <c r="K239" t="s">
        <v>38</v>
      </c>
      <c r="L239" t="s">
        <v>39</v>
      </c>
    </row>
    <row r="240" spans="1:12" x14ac:dyDescent="0.25">
      <c r="A240">
        <v>2030518</v>
      </c>
      <c r="B240" s="1">
        <v>43768</v>
      </c>
      <c r="C240" s="5">
        <f t="shared" si="9"/>
        <v>4</v>
      </c>
      <c r="D240">
        <v>0</v>
      </c>
      <c r="F240" t="b">
        <f t="shared" si="10"/>
        <v>0</v>
      </c>
      <c r="G240">
        <v>774567</v>
      </c>
      <c r="H240" t="s">
        <v>14</v>
      </c>
      <c r="I240" t="b">
        <f t="shared" si="11"/>
        <v>1</v>
      </c>
      <c r="J240">
        <v>16</v>
      </c>
      <c r="K240" t="s">
        <v>30</v>
      </c>
      <c r="L240" t="s">
        <v>36</v>
      </c>
    </row>
    <row r="241" spans="1:12" x14ac:dyDescent="0.25">
      <c r="A241">
        <v>2030517</v>
      </c>
      <c r="B241" s="1">
        <v>43768</v>
      </c>
      <c r="C241" s="5">
        <f t="shared" si="9"/>
        <v>4</v>
      </c>
      <c r="D241">
        <v>0</v>
      </c>
      <c r="F241" t="b">
        <f t="shared" si="10"/>
        <v>0</v>
      </c>
      <c r="G241">
        <v>774410</v>
      </c>
      <c r="H241" t="s">
        <v>10</v>
      </c>
      <c r="I241" t="b">
        <f t="shared" si="11"/>
        <v>1</v>
      </c>
      <c r="J241">
        <v>15</v>
      </c>
      <c r="K241" t="s">
        <v>11</v>
      </c>
      <c r="L241" t="s">
        <v>45</v>
      </c>
    </row>
    <row r="242" spans="1:12" x14ac:dyDescent="0.25">
      <c r="A242">
        <v>2030376</v>
      </c>
      <c r="B242" s="1">
        <v>43769</v>
      </c>
      <c r="C242" s="5">
        <f t="shared" si="9"/>
        <v>5</v>
      </c>
      <c r="D242" s="2">
        <v>1910020000000</v>
      </c>
      <c r="E242" t="s">
        <v>29</v>
      </c>
      <c r="F242" t="b">
        <f t="shared" si="10"/>
        <v>1</v>
      </c>
      <c r="G242">
        <v>774468</v>
      </c>
      <c r="H242" t="s">
        <v>22</v>
      </c>
      <c r="I242" t="b">
        <f t="shared" si="11"/>
        <v>1</v>
      </c>
      <c r="J242">
        <v>13</v>
      </c>
      <c r="K242" t="s">
        <v>20</v>
      </c>
      <c r="L242" t="s">
        <v>41</v>
      </c>
    </row>
    <row r="243" spans="1:12" x14ac:dyDescent="0.25">
      <c r="A243">
        <v>2030490</v>
      </c>
      <c r="B243" s="1">
        <v>43769</v>
      </c>
      <c r="C243" s="5">
        <f t="shared" si="9"/>
        <v>5</v>
      </c>
      <c r="D243" s="2">
        <v>1910020000000</v>
      </c>
      <c r="E243" t="s">
        <v>24</v>
      </c>
      <c r="F243" t="b">
        <f t="shared" si="10"/>
        <v>1</v>
      </c>
      <c r="G243">
        <v>774534</v>
      </c>
      <c r="H243" t="s">
        <v>19</v>
      </c>
      <c r="I243" t="b">
        <f t="shared" si="11"/>
        <v>1</v>
      </c>
      <c r="J243">
        <v>8</v>
      </c>
      <c r="K243" t="s">
        <v>30</v>
      </c>
      <c r="L243" t="s">
        <v>57</v>
      </c>
    </row>
    <row r="244" spans="1:12" x14ac:dyDescent="0.25">
      <c r="A244">
        <v>2030500</v>
      </c>
      <c r="B244" s="1">
        <v>43769</v>
      </c>
      <c r="C244" s="5">
        <f t="shared" si="9"/>
        <v>5</v>
      </c>
      <c r="D244" s="2">
        <v>1910020000000</v>
      </c>
      <c r="E244" t="s">
        <v>16</v>
      </c>
      <c r="F244" t="b">
        <f t="shared" si="10"/>
        <v>1</v>
      </c>
      <c r="G244">
        <v>774692</v>
      </c>
      <c r="H244" t="s">
        <v>19</v>
      </c>
      <c r="I244" t="b">
        <f t="shared" si="11"/>
        <v>1</v>
      </c>
      <c r="J244">
        <v>18</v>
      </c>
      <c r="K244" t="s">
        <v>11</v>
      </c>
      <c r="L244" t="s">
        <v>18</v>
      </c>
    </row>
    <row r="245" spans="1:12" x14ac:dyDescent="0.25">
      <c r="A245">
        <v>2030463</v>
      </c>
      <c r="B245" s="1">
        <v>43769</v>
      </c>
      <c r="C245" s="5">
        <f t="shared" si="9"/>
        <v>5</v>
      </c>
      <c r="D245" s="2">
        <v>1910020000000</v>
      </c>
      <c r="E245" t="s">
        <v>37</v>
      </c>
      <c r="F245" t="b">
        <f t="shared" si="10"/>
        <v>1</v>
      </c>
      <c r="G245">
        <v>774532</v>
      </c>
      <c r="H245" t="s">
        <v>25</v>
      </c>
      <c r="I245" t="b">
        <f t="shared" si="11"/>
        <v>1</v>
      </c>
      <c r="J245">
        <v>3</v>
      </c>
      <c r="K245" t="s">
        <v>38</v>
      </c>
      <c r="L245" t="s">
        <v>39</v>
      </c>
    </row>
    <row r="246" spans="1:12" x14ac:dyDescent="0.25">
      <c r="A246">
        <v>2030472</v>
      </c>
      <c r="B246" s="1">
        <v>43769</v>
      </c>
      <c r="C246" s="5">
        <f t="shared" si="9"/>
        <v>5</v>
      </c>
      <c r="D246" s="2">
        <v>1910020000000</v>
      </c>
      <c r="E246" t="s">
        <v>24</v>
      </c>
      <c r="F246" t="b">
        <f t="shared" si="10"/>
        <v>1</v>
      </c>
      <c r="G246">
        <v>774472</v>
      </c>
      <c r="H246" t="s">
        <v>25</v>
      </c>
      <c r="I246" t="b">
        <f t="shared" si="11"/>
        <v>1</v>
      </c>
      <c r="J246">
        <v>28</v>
      </c>
      <c r="K246" t="s">
        <v>20</v>
      </c>
      <c r="L246" t="s">
        <v>55</v>
      </c>
    </row>
    <row r="247" spans="1:12" x14ac:dyDescent="0.25">
      <c r="A247">
        <v>2030333</v>
      </c>
      <c r="B247" s="1">
        <v>43769</v>
      </c>
      <c r="C247" s="5">
        <f t="shared" si="9"/>
        <v>5</v>
      </c>
      <c r="D247" s="2">
        <v>1910020000000</v>
      </c>
      <c r="E247" t="s">
        <v>13</v>
      </c>
      <c r="F247" t="b">
        <f t="shared" si="10"/>
        <v>1</v>
      </c>
      <c r="G247">
        <v>774491</v>
      </c>
      <c r="H247" t="s">
        <v>14</v>
      </c>
      <c r="I247" t="b">
        <f t="shared" si="11"/>
        <v>1</v>
      </c>
      <c r="J247">
        <v>3</v>
      </c>
      <c r="K247" t="s">
        <v>38</v>
      </c>
      <c r="L247" t="s">
        <v>39</v>
      </c>
    </row>
    <row r="248" spans="1:12" x14ac:dyDescent="0.25">
      <c r="A248">
        <v>2030515</v>
      </c>
      <c r="B248" s="1">
        <v>43769</v>
      </c>
      <c r="C248" s="5">
        <f t="shared" si="9"/>
        <v>5</v>
      </c>
      <c r="D248">
        <v>0</v>
      </c>
      <c r="F248" t="b">
        <f t="shared" si="10"/>
        <v>0</v>
      </c>
      <c r="G248">
        <v>774558</v>
      </c>
      <c r="H248" t="s">
        <v>40</v>
      </c>
      <c r="I248" t="b">
        <f t="shared" si="11"/>
        <v>1</v>
      </c>
      <c r="J248">
        <v>34</v>
      </c>
      <c r="K248" t="s">
        <v>11</v>
      </c>
      <c r="L248" t="s">
        <v>54</v>
      </c>
    </row>
    <row r="249" spans="1:12" x14ac:dyDescent="0.25">
      <c r="A249">
        <v>2030361</v>
      </c>
      <c r="B249" s="1">
        <v>43769</v>
      </c>
      <c r="C249" s="5">
        <f t="shared" si="9"/>
        <v>5</v>
      </c>
      <c r="D249" s="2">
        <v>1910020000000</v>
      </c>
      <c r="E249" t="s">
        <v>16</v>
      </c>
      <c r="F249" t="b">
        <f t="shared" si="10"/>
        <v>1</v>
      </c>
      <c r="G249">
        <v>0</v>
      </c>
      <c r="I249" t="b">
        <f t="shared" si="11"/>
        <v>0</v>
      </c>
      <c r="J249">
        <v>33</v>
      </c>
      <c r="K249" t="s">
        <v>30</v>
      </c>
      <c r="L249" t="s">
        <v>51</v>
      </c>
    </row>
    <row r="250" spans="1:12" x14ac:dyDescent="0.25">
      <c r="A250">
        <v>2030364</v>
      </c>
      <c r="B250" s="1">
        <v>43769</v>
      </c>
      <c r="C250" s="5">
        <f t="shared" si="9"/>
        <v>5</v>
      </c>
      <c r="D250" s="2">
        <v>1910020000000</v>
      </c>
      <c r="E250" t="s">
        <v>16</v>
      </c>
      <c r="F250" t="b">
        <f t="shared" si="10"/>
        <v>1</v>
      </c>
      <c r="G250">
        <v>774494</v>
      </c>
      <c r="H250" t="s">
        <v>17</v>
      </c>
      <c r="I250" t="b">
        <f t="shared" si="11"/>
        <v>1</v>
      </c>
      <c r="J250">
        <v>29</v>
      </c>
      <c r="K250" t="s">
        <v>11</v>
      </c>
      <c r="L250" t="s">
        <v>12</v>
      </c>
    </row>
    <row r="251" spans="1:12" x14ac:dyDescent="0.25">
      <c r="A251">
        <v>2030334</v>
      </c>
      <c r="B251" s="1">
        <v>43769</v>
      </c>
      <c r="C251" s="5">
        <f t="shared" si="9"/>
        <v>5</v>
      </c>
      <c r="D251" s="2">
        <v>1910020000000</v>
      </c>
      <c r="E251" t="s">
        <v>13</v>
      </c>
      <c r="F251" t="b">
        <f t="shared" si="10"/>
        <v>1</v>
      </c>
      <c r="G251">
        <v>774638</v>
      </c>
      <c r="H251" t="s">
        <v>19</v>
      </c>
      <c r="I251" t="b">
        <f t="shared" si="11"/>
        <v>1</v>
      </c>
      <c r="J251">
        <v>13</v>
      </c>
      <c r="K251" t="s">
        <v>20</v>
      </c>
      <c r="L251" t="s">
        <v>41</v>
      </c>
    </row>
  </sheetData>
  <autoFilter ref="A1:L251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V73"/>
  <sheetViews>
    <sheetView workbookViewId="0">
      <selection activeCell="B2" sqref="B2"/>
    </sheetView>
  </sheetViews>
  <sheetFormatPr defaultRowHeight="15" x14ac:dyDescent="0.25"/>
  <cols>
    <col min="1" max="1" width="9.140625" style="4"/>
    <col min="2" max="2" width="15.42578125" style="4" bestFit="1" customWidth="1"/>
    <col min="3" max="3" width="25.5703125" style="4" bestFit="1" customWidth="1"/>
    <col min="4" max="4" width="5.5703125" style="4" bestFit="1" customWidth="1"/>
    <col min="5" max="5" width="7.28515625" style="4" bestFit="1" customWidth="1"/>
    <col min="6" max="6" width="11.28515625" style="4" bestFit="1" customWidth="1"/>
    <col min="7" max="7" width="16.5703125" style="4" bestFit="1" customWidth="1"/>
    <col min="8" max="8" width="16.42578125" style="4" bestFit="1" customWidth="1"/>
    <col min="9" max="9" width="19.140625" style="4" bestFit="1" customWidth="1"/>
    <col min="10" max="10" width="13.85546875" style="4" bestFit="1" customWidth="1"/>
    <col min="11" max="11" width="7.28515625" style="4" bestFit="1" customWidth="1"/>
    <col min="12" max="12" width="11.28515625" style="4" bestFit="1" customWidth="1"/>
    <col min="13" max="202" width="7" style="4" bestFit="1" customWidth="1"/>
    <col min="203" max="203" width="7.28515625" style="4" bestFit="1" customWidth="1"/>
    <col min="204" max="204" width="11.28515625" style="4" bestFit="1" customWidth="1"/>
    <col min="205" max="16384" width="9.140625" style="4"/>
  </cols>
  <sheetData>
    <row r="2" spans="2:204" x14ac:dyDescent="0.25">
      <c r="B2" s="3" t="s">
        <v>63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</row>
    <row r="3" spans="2:204" x14ac:dyDescent="0.25">
      <c r="B3" s="12">
        <v>43739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</row>
    <row r="4" spans="2:204" x14ac:dyDescent="0.25">
      <c r="B4" s="12">
        <v>43740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</row>
    <row r="5" spans="2:204" x14ac:dyDescent="0.25">
      <c r="B5" s="12">
        <v>43741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</row>
    <row r="6" spans="2:204" x14ac:dyDescent="0.25">
      <c r="B6" s="12">
        <v>43742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</row>
    <row r="7" spans="2:204" x14ac:dyDescent="0.25">
      <c r="B7" s="12">
        <v>43743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</row>
    <row r="8" spans="2:204" x14ac:dyDescent="0.25">
      <c r="B8" s="12">
        <v>43744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</row>
    <row r="9" spans="2:204" x14ac:dyDescent="0.25">
      <c r="B9" s="12">
        <v>43745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</row>
    <row r="10" spans="2:204" x14ac:dyDescent="0.25">
      <c r="B10" s="12">
        <v>43746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</row>
    <row r="11" spans="2:204" x14ac:dyDescent="0.25">
      <c r="B11" s="12">
        <v>43747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</row>
    <row r="12" spans="2:204" x14ac:dyDescent="0.25">
      <c r="B12" s="12">
        <v>43748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</row>
    <row r="13" spans="2:204" x14ac:dyDescent="0.25">
      <c r="B13" s="12">
        <v>43749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</row>
    <row r="14" spans="2:204" x14ac:dyDescent="0.25">
      <c r="B14" s="12">
        <v>43750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2:204" x14ac:dyDescent="0.25">
      <c r="B15" s="12">
        <v>43751</v>
      </c>
      <c r="C15"/>
      <c r="D15"/>
      <c r="E15"/>
      <c r="F15"/>
    </row>
    <row r="16" spans="2:204" x14ac:dyDescent="0.25">
      <c r="B16" s="12">
        <v>43752</v>
      </c>
      <c r="C16"/>
      <c r="D16"/>
      <c r="E16"/>
      <c r="F16"/>
    </row>
    <row r="17" spans="2:6" x14ac:dyDescent="0.25">
      <c r="B17" s="12">
        <v>43753</v>
      </c>
      <c r="C17"/>
      <c r="D17"/>
      <c r="E17"/>
      <c r="F17"/>
    </row>
    <row r="18" spans="2:6" x14ac:dyDescent="0.25">
      <c r="B18" s="12">
        <v>43754</v>
      </c>
      <c r="C18"/>
      <c r="D18"/>
      <c r="E18"/>
      <c r="F18"/>
    </row>
    <row r="19" spans="2:6" x14ac:dyDescent="0.25">
      <c r="B19" s="12">
        <v>43755</v>
      </c>
      <c r="C19"/>
      <c r="D19"/>
      <c r="E19"/>
      <c r="F19"/>
    </row>
    <row r="20" spans="2:6" x14ac:dyDescent="0.25">
      <c r="B20" s="12">
        <v>43756</v>
      </c>
      <c r="C20"/>
      <c r="D20"/>
      <c r="E20"/>
      <c r="F20"/>
    </row>
    <row r="21" spans="2:6" x14ac:dyDescent="0.25">
      <c r="B21" s="12">
        <v>43757</v>
      </c>
      <c r="C21"/>
      <c r="D21"/>
      <c r="E21"/>
      <c r="F21"/>
    </row>
    <row r="22" spans="2:6" x14ac:dyDescent="0.25">
      <c r="B22" s="12">
        <v>43758</v>
      </c>
      <c r="C22"/>
      <c r="D22"/>
      <c r="E22"/>
      <c r="F22"/>
    </row>
    <row r="23" spans="2:6" x14ac:dyDescent="0.25">
      <c r="B23" s="12">
        <v>43759</v>
      </c>
      <c r="C23"/>
      <c r="D23"/>
      <c r="E23"/>
      <c r="F23"/>
    </row>
    <row r="24" spans="2:6" x14ac:dyDescent="0.25">
      <c r="B24" s="12">
        <v>43760</v>
      </c>
      <c r="C24"/>
      <c r="D24"/>
      <c r="E24"/>
      <c r="F24"/>
    </row>
    <row r="25" spans="2:6" x14ac:dyDescent="0.25">
      <c r="B25" s="12">
        <v>43761</v>
      </c>
      <c r="C25"/>
      <c r="D25"/>
      <c r="E25"/>
      <c r="F25"/>
    </row>
    <row r="26" spans="2:6" x14ac:dyDescent="0.25">
      <c r="B26" s="12">
        <v>43762</v>
      </c>
      <c r="C26"/>
      <c r="D26"/>
      <c r="E26"/>
      <c r="F26"/>
    </row>
    <row r="27" spans="2:6" x14ac:dyDescent="0.25">
      <c r="B27" s="12">
        <v>43763</v>
      </c>
      <c r="C27"/>
      <c r="D27"/>
      <c r="E27"/>
      <c r="F27"/>
    </row>
    <row r="28" spans="2:6" x14ac:dyDescent="0.25">
      <c r="B28" s="12">
        <v>43764</v>
      </c>
      <c r="C28"/>
      <c r="D28"/>
      <c r="E28"/>
      <c r="F28"/>
    </row>
    <row r="29" spans="2:6" x14ac:dyDescent="0.25">
      <c r="B29" s="12">
        <v>43765</v>
      </c>
      <c r="C29"/>
      <c r="D29"/>
      <c r="E29"/>
      <c r="F29"/>
    </row>
    <row r="30" spans="2:6" x14ac:dyDescent="0.25">
      <c r="B30" s="12">
        <v>43766</v>
      </c>
      <c r="C30"/>
      <c r="D30"/>
      <c r="E30"/>
      <c r="F30"/>
    </row>
    <row r="31" spans="2:6" x14ac:dyDescent="0.25">
      <c r="B31" s="12">
        <v>43767</v>
      </c>
      <c r="C31"/>
      <c r="D31"/>
      <c r="E31"/>
      <c r="F31"/>
    </row>
    <row r="32" spans="2:6" x14ac:dyDescent="0.25">
      <c r="B32" s="12">
        <v>43768</v>
      </c>
      <c r="C32"/>
      <c r="D32"/>
      <c r="E32"/>
      <c r="F32"/>
    </row>
    <row r="33" spans="2:6" x14ac:dyDescent="0.25">
      <c r="B33" s="12">
        <v>43769</v>
      </c>
      <c r="C33"/>
      <c r="D33"/>
      <c r="E33"/>
      <c r="F33"/>
    </row>
    <row r="34" spans="2:6" x14ac:dyDescent="0.25">
      <c r="B34" s="4" t="s">
        <v>64</v>
      </c>
      <c r="C34"/>
      <c r="D34"/>
      <c r="E34"/>
      <c r="F34"/>
    </row>
    <row r="35" spans="2:6" x14ac:dyDescent="0.25">
      <c r="B35" s="4" t="s">
        <v>65</v>
      </c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</row>
    <row r="41" spans="2:6" x14ac:dyDescent="0.25">
      <c r="B41"/>
    </row>
    <row r="42" spans="2:6" x14ac:dyDescent="0.25">
      <c r="B42"/>
    </row>
    <row r="43" spans="2:6" x14ac:dyDescent="0.25">
      <c r="B43"/>
    </row>
    <row r="44" spans="2:6" x14ac:dyDescent="0.25">
      <c r="B44"/>
    </row>
    <row r="45" spans="2:6" x14ac:dyDescent="0.25">
      <c r="B45"/>
    </row>
    <row r="46" spans="2:6" x14ac:dyDescent="0.25">
      <c r="B46"/>
    </row>
    <row r="47" spans="2:6" x14ac:dyDescent="0.25">
      <c r="B47"/>
    </row>
    <row r="48" spans="2:6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Z19"/>
  <sheetViews>
    <sheetView topLeftCell="J1" zoomScaleNormal="100" workbookViewId="0">
      <selection activeCell="Z25" sqref="Z25"/>
    </sheetView>
  </sheetViews>
  <sheetFormatPr defaultRowHeight="15" x14ac:dyDescent="0.25"/>
  <cols>
    <col min="2" max="2" width="38.140625" bestFit="1" customWidth="1"/>
    <col min="3" max="3" width="17" bestFit="1" customWidth="1"/>
    <col min="4" max="4" width="16.28515625" bestFit="1" customWidth="1"/>
    <col min="5" max="6" width="16.28515625" customWidth="1"/>
    <col min="7" max="7" width="11.140625" bestFit="1" customWidth="1"/>
    <col min="9" max="9" width="25.5703125" bestFit="1" customWidth="1"/>
    <col min="10" max="10" width="15.85546875" bestFit="1" customWidth="1"/>
    <col min="11" max="11" width="16.28515625" bestFit="1" customWidth="1"/>
    <col min="12" max="12" width="11.140625" bestFit="1" customWidth="1"/>
    <col min="15" max="15" width="25.5703125" bestFit="1" customWidth="1"/>
    <col min="16" max="16" width="17" bestFit="1" customWidth="1"/>
    <col min="17" max="17" width="16.28515625" bestFit="1" customWidth="1"/>
    <col min="18" max="18" width="11.140625" bestFit="1" customWidth="1"/>
    <col min="20" max="20" width="19" bestFit="1" customWidth="1"/>
    <col min="21" max="21" width="17" bestFit="1" customWidth="1"/>
    <col min="22" max="22" width="16.28515625" bestFit="1" customWidth="1"/>
    <col min="23" max="25" width="16.28515625" customWidth="1"/>
    <col min="26" max="26" width="11.140625" bestFit="1" customWidth="1"/>
  </cols>
  <sheetData>
    <row r="2" spans="2:26" x14ac:dyDescent="0.25">
      <c r="B2" t="s">
        <v>70</v>
      </c>
      <c r="C2" s="8" t="s">
        <v>71</v>
      </c>
      <c r="D2" s="8"/>
      <c r="E2" s="4"/>
      <c r="F2" s="4"/>
      <c r="I2" t="s">
        <v>70</v>
      </c>
      <c r="J2" s="8" t="s">
        <v>72</v>
      </c>
      <c r="K2" s="8"/>
      <c r="O2" t="s">
        <v>68</v>
      </c>
      <c r="P2" s="8" t="s">
        <v>74</v>
      </c>
      <c r="Q2" s="8"/>
      <c r="U2" s="8" t="s">
        <v>72</v>
      </c>
      <c r="V2" s="8"/>
      <c r="W2" s="4"/>
      <c r="X2" s="4"/>
      <c r="Y2" s="4"/>
    </row>
    <row r="3" spans="2:26" x14ac:dyDescent="0.25">
      <c r="B3" t="s">
        <v>88</v>
      </c>
      <c r="C3" t="s">
        <v>85</v>
      </c>
      <c r="D3" t="s">
        <v>86</v>
      </c>
      <c r="E3" t="s">
        <v>95</v>
      </c>
      <c r="G3" t="s">
        <v>65</v>
      </c>
      <c r="I3" t="s">
        <v>75</v>
      </c>
      <c r="J3" t="s">
        <v>77</v>
      </c>
      <c r="K3" t="s">
        <v>76</v>
      </c>
      <c r="L3" t="s">
        <v>65</v>
      </c>
      <c r="O3" t="s">
        <v>63</v>
      </c>
      <c r="P3" t="s">
        <v>85</v>
      </c>
      <c r="Q3" t="s">
        <v>86</v>
      </c>
      <c r="R3" t="s">
        <v>65</v>
      </c>
      <c r="T3" t="s">
        <v>63</v>
      </c>
      <c r="U3" t="s">
        <v>77</v>
      </c>
      <c r="V3" t="s">
        <v>76</v>
      </c>
      <c r="W3" t="s">
        <v>95</v>
      </c>
      <c r="X3" t="s">
        <v>98</v>
      </c>
      <c r="Y3" t="s">
        <v>99</v>
      </c>
      <c r="Z3" t="s">
        <v>65</v>
      </c>
    </row>
    <row r="4" spans="2:26" x14ac:dyDescent="0.25">
      <c r="B4" t="s">
        <v>24</v>
      </c>
      <c r="C4">
        <v>4</v>
      </c>
      <c r="D4">
        <v>17</v>
      </c>
      <c r="E4" s="10">
        <f>D4/G4</f>
        <v>0.80952380952380953</v>
      </c>
      <c r="F4" s="10">
        <f>$E$12</f>
        <v>0.7441860465116279</v>
      </c>
      <c r="G4">
        <v>21</v>
      </c>
      <c r="I4" t="s">
        <v>78</v>
      </c>
      <c r="J4">
        <v>6</v>
      </c>
      <c r="K4">
        <v>28</v>
      </c>
      <c r="L4">
        <v>34</v>
      </c>
      <c r="N4" s="9" t="s">
        <v>73</v>
      </c>
      <c r="O4" t="s">
        <v>77</v>
      </c>
      <c r="P4">
        <v>11</v>
      </c>
      <c r="Q4">
        <v>32</v>
      </c>
      <c r="R4">
        <f>SUM(P4:Q4)</f>
        <v>43</v>
      </c>
      <c r="T4" t="s">
        <v>10</v>
      </c>
      <c r="U4">
        <v>6</v>
      </c>
      <c r="V4">
        <v>16</v>
      </c>
      <c r="W4" s="11">
        <f>V4/Z4</f>
        <v>0.72727272727272729</v>
      </c>
      <c r="X4" s="11">
        <f>$W$13</f>
        <v>0.82799999999999996</v>
      </c>
      <c r="Y4" s="11">
        <f>$W$14</f>
        <v>0.83919597989949746</v>
      </c>
      <c r="Z4">
        <v>22</v>
      </c>
    </row>
    <row r="5" spans="2:26" x14ac:dyDescent="0.25">
      <c r="B5" t="s">
        <v>37</v>
      </c>
      <c r="C5">
        <v>2</v>
      </c>
      <c r="D5">
        <v>25</v>
      </c>
      <c r="E5" s="10">
        <f>D5/G5</f>
        <v>0.92592592592592593</v>
      </c>
      <c r="F5" s="10">
        <f t="shared" ref="F5:F14" si="0">$E$12</f>
        <v>0.7441860465116279</v>
      </c>
      <c r="G5">
        <v>27</v>
      </c>
      <c r="I5" t="s">
        <v>79</v>
      </c>
      <c r="J5">
        <v>6</v>
      </c>
      <c r="K5">
        <v>27</v>
      </c>
      <c r="L5">
        <v>33</v>
      </c>
      <c r="N5" s="9"/>
      <c r="O5" t="s">
        <v>76</v>
      </c>
      <c r="P5">
        <v>40</v>
      </c>
      <c r="Q5">
        <v>167</v>
      </c>
      <c r="R5">
        <f>SUM(P5:Q5)</f>
        <v>207</v>
      </c>
      <c r="T5" t="s">
        <v>44</v>
      </c>
      <c r="U5">
        <v>1</v>
      </c>
      <c r="V5">
        <v>16</v>
      </c>
      <c r="W5" s="11">
        <f t="shared" ref="W5:W14" si="1">V5/Z5</f>
        <v>0.94117647058823528</v>
      </c>
      <c r="X5" s="11">
        <f t="shared" ref="X5:Y12" si="2">$W$13</f>
        <v>0.82799999999999996</v>
      </c>
      <c r="Y5" s="11">
        <f t="shared" ref="Y5:Y12" si="3">$W$14</f>
        <v>0.83919597989949746</v>
      </c>
      <c r="Z5">
        <v>17</v>
      </c>
    </row>
    <row r="6" spans="2:26" x14ac:dyDescent="0.25">
      <c r="B6" t="s">
        <v>33</v>
      </c>
      <c r="C6">
        <v>7</v>
      </c>
      <c r="D6">
        <v>21</v>
      </c>
      <c r="E6" s="10">
        <f>D6/G6</f>
        <v>0.75</v>
      </c>
      <c r="F6" s="10">
        <f t="shared" si="0"/>
        <v>0.7441860465116279</v>
      </c>
      <c r="G6">
        <v>28</v>
      </c>
      <c r="I6" t="s">
        <v>80</v>
      </c>
      <c r="J6">
        <v>10</v>
      </c>
      <c r="K6">
        <v>36</v>
      </c>
      <c r="L6">
        <v>46</v>
      </c>
      <c r="O6" t="s">
        <v>64</v>
      </c>
      <c r="T6" t="s">
        <v>25</v>
      </c>
      <c r="U6">
        <v>1</v>
      </c>
      <c r="V6">
        <v>29</v>
      </c>
      <c r="W6" s="11">
        <f t="shared" si="1"/>
        <v>0.96666666666666667</v>
      </c>
      <c r="X6" s="11">
        <f t="shared" si="2"/>
        <v>0.82799999999999996</v>
      </c>
      <c r="Y6" s="11">
        <f t="shared" si="3"/>
        <v>0.83919597989949746</v>
      </c>
      <c r="Z6">
        <v>30</v>
      </c>
    </row>
    <row r="7" spans="2:26" x14ac:dyDescent="0.25">
      <c r="B7" t="s">
        <v>16</v>
      </c>
      <c r="C7">
        <v>10</v>
      </c>
      <c r="D7">
        <v>18</v>
      </c>
      <c r="E7" s="10">
        <f>D7/G7</f>
        <v>0.6428571428571429</v>
      </c>
      <c r="F7" s="10">
        <f t="shared" si="0"/>
        <v>0.7441860465116279</v>
      </c>
      <c r="G7">
        <v>28</v>
      </c>
      <c r="I7" t="s">
        <v>81</v>
      </c>
      <c r="J7">
        <v>7</v>
      </c>
      <c r="K7">
        <v>27</v>
      </c>
      <c r="L7">
        <v>34</v>
      </c>
      <c r="O7" t="s">
        <v>65</v>
      </c>
      <c r="P7">
        <f>SUM(P4:P5)</f>
        <v>51</v>
      </c>
      <c r="Q7">
        <f>SUM(Q4:Q5)</f>
        <v>199</v>
      </c>
      <c r="R7">
        <f>SUM(P4:Q5)</f>
        <v>250</v>
      </c>
      <c r="T7" t="s">
        <v>17</v>
      </c>
      <c r="U7">
        <v>2</v>
      </c>
      <c r="V7">
        <v>18</v>
      </c>
      <c r="W7" s="11">
        <f t="shared" si="1"/>
        <v>0.9</v>
      </c>
      <c r="X7" s="11">
        <f t="shared" si="2"/>
        <v>0.82799999999999996</v>
      </c>
      <c r="Y7" s="11">
        <f t="shared" si="3"/>
        <v>0.83919597989949746</v>
      </c>
      <c r="Z7">
        <v>20</v>
      </c>
    </row>
    <row r="8" spans="2:26" x14ac:dyDescent="0.25">
      <c r="B8" t="s">
        <v>13</v>
      </c>
      <c r="C8">
        <v>3</v>
      </c>
      <c r="D8">
        <v>22</v>
      </c>
      <c r="E8" s="10">
        <f>D8/G8</f>
        <v>0.88</v>
      </c>
      <c r="F8" s="10">
        <f t="shared" si="0"/>
        <v>0.7441860465116279</v>
      </c>
      <c r="G8">
        <v>25</v>
      </c>
      <c r="I8" t="s">
        <v>82</v>
      </c>
      <c r="J8">
        <v>6</v>
      </c>
      <c r="K8">
        <v>32</v>
      </c>
      <c r="L8">
        <v>38</v>
      </c>
      <c r="T8" t="s">
        <v>40</v>
      </c>
      <c r="U8">
        <v>9</v>
      </c>
      <c r="V8">
        <v>18</v>
      </c>
      <c r="W8" s="11">
        <f t="shared" si="1"/>
        <v>0.66666666666666663</v>
      </c>
      <c r="X8" s="11">
        <f t="shared" si="2"/>
        <v>0.82799999999999996</v>
      </c>
      <c r="Y8" s="11">
        <f t="shared" si="3"/>
        <v>0.83919597989949746</v>
      </c>
      <c r="Z8">
        <v>27</v>
      </c>
    </row>
    <row r="9" spans="2:26" x14ac:dyDescent="0.25">
      <c r="B9" t="s">
        <v>29</v>
      </c>
      <c r="C9">
        <v>5</v>
      </c>
      <c r="D9">
        <v>22</v>
      </c>
      <c r="E9" s="10">
        <f>D9/G9</f>
        <v>0.81481481481481477</v>
      </c>
      <c r="F9" s="10">
        <f t="shared" si="0"/>
        <v>0.7441860465116279</v>
      </c>
      <c r="G9">
        <v>27</v>
      </c>
      <c r="I9" t="s">
        <v>83</v>
      </c>
      <c r="J9">
        <v>3</v>
      </c>
      <c r="K9">
        <v>29</v>
      </c>
      <c r="L9">
        <v>32</v>
      </c>
      <c r="T9" t="s">
        <v>14</v>
      </c>
      <c r="U9">
        <v>5</v>
      </c>
      <c r="V9">
        <v>29</v>
      </c>
      <c r="W9" s="11">
        <f t="shared" si="1"/>
        <v>0.8529411764705882</v>
      </c>
      <c r="X9" s="11">
        <f t="shared" si="2"/>
        <v>0.82799999999999996</v>
      </c>
      <c r="Y9" s="11">
        <f t="shared" si="3"/>
        <v>0.83919597989949746</v>
      </c>
      <c r="Z9">
        <v>34</v>
      </c>
    </row>
    <row r="10" spans="2:26" x14ac:dyDescent="0.25">
      <c r="B10" t="s">
        <v>27</v>
      </c>
      <c r="C10">
        <v>7</v>
      </c>
      <c r="D10">
        <v>16</v>
      </c>
      <c r="E10" s="10">
        <f>D10/G10</f>
        <v>0.69565217391304346</v>
      </c>
      <c r="F10" s="10">
        <f t="shared" si="0"/>
        <v>0.7441860465116279</v>
      </c>
      <c r="G10">
        <v>23</v>
      </c>
      <c r="I10" t="s">
        <v>84</v>
      </c>
      <c r="J10">
        <v>5</v>
      </c>
      <c r="K10">
        <v>28</v>
      </c>
      <c r="L10">
        <v>33</v>
      </c>
      <c r="O10" t="s">
        <v>89</v>
      </c>
      <c r="P10" s="7">
        <f>P7*R4/$R$7</f>
        <v>8.7720000000000002</v>
      </c>
      <c r="Q10" s="7">
        <f>Q7*R4/$R$7</f>
        <v>34.228000000000002</v>
      </c>
      <c r="T10" t="s">
        <v>19</v>
      </c>
      <c r="U10">
        <v>4</v>
      </c>
      <c r="V10">
        <v>21</v>
      </c>
      <c r="W10" s="11">
        <f t="shared" si="1"/>
        <v>0.84</v>
      </c>
      <c r="X10" s="11">
        <f t="shared" si="2"/>
        <v>0.82799999999999996</v>
      </c>
      <c r="Y10" s="11">
        <f t="shared" si="3"/>
        <v>0.83919597989949746</v>
      </c>
      <c r="Z10">
        <v>25</v>
      </c>
    </row>
    <row r="11" spans="2:26" x14ac:dyDescent="0.25">
      <c r="B11" t="s">
        <v>9</v>
      </c>
      <c r="C11">
        <v>2</v>
      </c>
      <c r="D11">
        <v>26</v>
      </c>
      <c r="E11" s="10">
        <f>D11/G11</f>
        <v>0.9285714285714286</v>
      </c>
      <c r="F11" s="10">
        <f t="shared" si="0"/>
        <v>0.7441860465116279</v>
      </c>
      <c r="G11">
        <v>28</v>
      </c>
      <c r="I11" t="s">
        <v>64</v>
      </c>
      <c r="P11" s="7">
        <f>P7*R5/$R$7</f>
        <v>42.228000000000002</v>
      </c>
      <c r="Q11" s="7">
        <f>Q7*R5/$R$7</f>
        <v>164.77199999999999</v>
      </c>
      <c r="T11" t="s">
        <v>22</v>
      </c>
      <c r="U11">
        <v>4</v>
      </c>
      <c r="V11">
        <v>20</v>
      </c>
      <c r="W11" s="11">
        <f t="shared" si="1"/>
        <v>0.83333333333333337</v>
      </c>
      <c r="X11" s="11">
        <f t="shared" si="2"/>
        <v>0.82799999999999996</v>
      </c>
      <c r="Y11" s="11">
        <f t="shared" si="3"/>
        <v>0.83919597989949746</v>
      </c>
      <c r="Z11">
        <v>24</v>
      </c>
    </row>
    <row r="12" spans="2:26" x14ac:dyDescent="0.25">
      <c r="B12" t="s">
        <v>87</v>
      </c>
      <c r="C12">
        <v>11</v>
      </c>
      <c r="D12">
        <v>32</v>
      </c>
      <c r="E12" s="10">
        <f>D12/G12</f>
        <v>0.7441860465116279</v>
      </c>
      <c r="F12" s="10">
        <f t="shared" si="0"/>
        <v>0.7441860465116279</v>
      </c>
      <c r="G12">
        <v>43</v>
      </c>
      <c r="I12" t="s">
        <v>65</v>
      </c>
      <c r="J12">
        <v>43</v>
      </c>
      <c r="K12">
        <v>207</v>
      </c>
      <c r="L12">
        <v>250</v>
      </c>
      <c r="T12" t="s">
        <v>97</v>
      </c>
      <c r="U12">
        <v>11</v>
      </c>
      <c r="V12">
        <v>40</v>
      </c>
      <c r="W12" s="11">
        <f t="shared" si="1"/>
        <v>0.78431372549019607</v>
      </c>
      <c r="X12" s="11">
        <f t="shared" si="2"/>
        <v>0.82799999999999996</v>
      </c>
      <c r="Y12" s="11">
        <f t="shared" si="3"/>
        <v>0.83919597989949746</v>
      </c>
      <c r="Z12">
        <v>51</v>
      </c>
    </row>
    <row r="13" spans="2:26" x14ac:dyDescent="0.25">
      <c r="B13" t="s">
        <v>65</v>
      </c>
      <c r="C13">
        <v>51</v>
      </c>
      <c r="D13">
        <v>199</v>
      </c>
      <c r="E13" s="10"/>
      <c r="F13" s="10"/>
      <c r="G13">
        <v>250</v>
      </c>
      <c r="O13" t="s">
        <v>90</v>
      </c>
      <c r="P13" s="6">
        <f>(P4-P10)^2/P10</f>
        <v>0.56588964888280879</v>
      </c>
      <c r="Q13" s="6">
        <f>(Q4-Q10)^2/Q10</f>
        <v>0.14502699544232811</v>
      </c>
      <c r="T13" t="s">
        <v>98</v>
      </c>
      <c r="V13">
        <f>SUM(V4:V12)</f>
        <v>207</v>
      </c>
      <c r="W13" s="11">
        <f t="shared" si="1"/>
        <v>0.82799999999999996</v>
      </c>
      <c r="X13" s="11"/>
      <c r="Y13" s="11"/>
      <c r="Z13">
        <f>SUM(Z4:Z12)</f>
        <v>250</v>
      </c>
    </row>
    <row r="14" spans="2:26" x14ac:dyDescent="0.25">
      <c r="B14" t="s">
        <v>96</v>
      </c>
      <c r="E14" s="10">
        <f>SUM(D4:D11)/SUM(G4:G11)</f>
        <v>0.80676328502415462</v>
      </c>
      <c r="F14" s="10">
        <f t="shared" si="0"/>
        <v>0.7441860465116279</v>
      </c>
      <c r="P14" s="6">
        <f>(P5-P11)^2/P11</f>
        <v>0.1175519560481199</v>
      </c>
      <c r="Q14" s="6">
        <f>(Q5-Q11)^2/Q11</f>
        <v>3.0126380695749511E-2</v>
      </c>
      <c r="T14" t="s">
        <v>99</v>
      </c>
      <c r="V14">
        <f>SUM(V4:V11)</f>
        <v>167</v>
      </c>
      <c r="W14" s="11">
        <f t="shared" si="1"/>
        <v>0.83919597989949746</v>
      </c>
      <c r="X14" s="11"/>
      <c r="Y14" s="11"/>
      <c r="Z14">
        <f>SUM(Z4:Z11)</f>
        <v>199</v>
      </c>
    </row>
    <row r="16" spans="2:26" ht="17.25" x14ac:dyDescent="0.25">
      <c r="O16" t="s">
        <v>94</v>
      </c>
      <c r="P16" s="6">
        <f>SUM(P13:Q14)</f>
        <v>0.85859498106900622</v>
      </c>
    </row>
    <row r="17" spans="15:16" x14ac:dyDescent="0.25">
      <c r="O17" t="s">
        <v>91</v>
      </c>
      <c r="P17">
        <f>MIN(COUNT(P4:P5)-1, COUNT(Q4:Q5)-1)</f>
        <v>1</v>
      </c>
    </row>
    <row r="18" spans="15:16" x14ac:dyDescent="0.25">
      <c r="O18" t="s">
        <v>92</v>
      </c>
      <c r="P18">
        <f>SUM(P4:Q5)</f>
        <v>250</v>
      </c>
    </row>
    <row r="19" spans="15:16" x14ac:dyDescent="0.25">
      <c r="O19" t="s">
        <v>93</v>
      </c>
      <c r="P19">
        <f>SQRT((P16/P18)/P17)</f>
        <v>5.8603582862108566E-2</v>
      </c>
    </row>
  </sheetData>
  <mergeCells count="5">
    <mergeCell ref="C2:D2"/>
    <mergeCell ref="J2:K2"/>
    <mergeCell ref="N4:N5"/>
    <mergeCell ref="P2:Q2"/>
    <mergeCell ref="U2:V2"/>
  </mergeCells>
  <phoneticPr fontId="20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E819-4D09-4283-B4B1-30B52AF35C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StormCrimes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BTH</dc:creator>
  <cp:lastModifiedBy>BTH</cp:lastModifiedBy>
  <dcterms:created xsi:type="dcterms:W3CDTF">2023-03-23T02:41:56Z</dcterms:created>
  <dcterms:modified xsi:type="dcterms:W3CDTF">2023-04-09T18:47:33Z</dcterms:modified>
</cp:coreProperties>
</file>