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College\Grad School\Autopilot\"/>
    </mc:Choice>
  </mc:AlternateContent>
  <xr:revisionPtr revIDLastSave="0" documentId="13_ncr:1_{42493A01-ABE9-4615-BE84-572A47E66EAD}" xr6:coauthVersionLast="45" xr6:coauthVersionMax="45" xr10:uidLastSave="{00000000-0000-0000-0000-000000000000}"/>
  <bookViews>
    <workbookView xWindow="-98" yWindow="-98" windowWidth="24496" windowHeight="15796" xr2:uid="{43386171-7BC2-49D0-86D1-EC66A9107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23" i="1"/>
  <c r="B24" i="1"/>
  <c r="B16" i="1"/>
  <c r="B22" i="1"/>
  <c r="B14" i="1" l="1"/>
  <c r="C9" i="1"/>
  <c r="B9" i="1"/>
  <c r="G9" i="1" s="1"/>
  <c r="H9" i="1" s="1"/>
  <c r="C8" i="1"/>
  <c r="G8" i="1" s="1"/>
  <c r="B8" i="1"/>
  <c r="G7" i="1"/>
  <c r="C7" i="1"/>
  <c r="B7" i="1"/>
  <c r="D6" i="1"/>
  <c r="C6" i="1"/>
  <c r="B6" i="1"/>
  <c r="H8" i="1" l="1"/>
  <c r="H7" i="1"/>
  <c r="G6" i="1"/>
  <c r="H6" i="1" s="1"/>
</calcChain>
</file>

<file path=xl/sharedStrings.xml><?xml version="1.0" encoding="utf-8"?>
<sst xmlns="http://schemas.openxmlformats.org/spreadsheetml/2006/main" count="27" uniqueCount="25">
  <si>
    <t>trial 1</t>
  </si>
  <si>
    <t>trial 2</t>
  </si>
  <si>
    <t>trial 3</t>
  </si>
  <si>
    <t>roll</t>
  </si>
  <si>
    <t>yaw</t>
  </si>
  <si>
    <t>pitch</t>
  </si>
  <si>
    <t>coupled</t>
  </si>
  <si>
    <t>Autopilot Inertia Data</t>
  </si>
  <si>
    <t># of oscilations</t>
  </si>
  <si>
    <t>angle offset</t>
  </si>
  <si>
    <t>averaged time</t>
  </si>
  <si>
    <t>period</t>
  </si>
  <si>
    <t>https://photos.app.goo.gl/AGwDJYgZvrEuuJaC7</t>
  </si>
  <si>
    <t>R=</t>
  </si>
  <si>
    <t>L=</t>
  </si>
  <si>
    <t>D=</t>
  </si>
  <si>
    <t>W=</t>
  </si>
  <si>
    <t>kg</t>
  </si>
  <si>
    <t>m</t>
  </si>
  <si>
    <t>Iyaw=</t>
  </si>
  <si>
    <t>Ipitch=</t>
  </si>
  <si>
    <t>Iroll=</t>
  </si>
  <si>
    <t>Icouple=</t>
  </si>
  <si>
    <t>Keff=</t>
  </si>
  <si>
    <t>Videos used for values ===&gt;&gt;&gt;&gt;&gt;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</si>
</sst>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CE94-2668-4CC1-A696-9CAD1C39F8E1}">
  <dimension ref="A2:H25"/>
  <sheetViews>
    <sheetView tabSelected="1" workbookViewId="0">
      <selection activeCell="B26" sqref="B26"/>
    </sheetView>
  </sheetViews>
  <sheetFormatPr defaultRowHeight="14.25" x14ac:dyDescent="0.45"/>
  <cols>
    <col min="5" max="5" width="12.46484375" bestFit="1" customWidth="1"/>
    <col min="6" max="6" width="10" bestFit="1" customWidth="1"/>
    <col min="7" max="7" width="12" bestFit="1" customWidth="1"/>
    <col min="8" max="8" width="5.796875" bestFit="1" customWidth="1"/>
  </cols>
  <sheetData>
    <row r="2" spans="1:8" x14ac:dyDescent="0.45">
      <c r="A2" t="s">
        <v>24</v>
      </c>
      <c r="E2" t="s">
        <v>12</v>
      </c>
    </row>
    <row r="4" spans="1:8" x14ac:dyDescent="0.45">
      <c r="A4" s="2" t="s">
        <v>7</v>
      </c>
      <c r="B4" s="2"/>
      <c r="C4" s="2"/>
      <c r="D4" s="2"/>
      <c r="E4" s="2"/>
      <c r="F4" s="2"/>
      <c r="G4" s="2"/>
      <c r="H4" s="2"/>
    </row>
    <row r="5" spans="1:8" x14ac:dyDescent="0.45">
      <c r="A5" s="1"/>
      <c r="B5" s="1" t="s">
        <v>0</v>
      </c>
      <c r="C5" s="1" t="s">
        <v>1</v>
      </c>
      <c r="D5" s="1" t="s">
        <v>2</v>
      </c>
      <c r="E5" s="1" t="s">
        <v>8</v>
      </c>
      <c r="F5" s="1" t="s">
        <v>9</v>
      </c>
      <c r="G5" s="1" t="s">
        <v>10</v>
      </c>
      <c r="H5" s="1" t="s">
        <v>11</v>
      </c>
    </row>
    <row r="6" spans="1:8" x14ac:dyDescent="0.45">
      <c r="A6" s="1" t="s">
        <v>4</v>
      </c>
      <c r="B6" s="1">
        <f>40-11</f>
        <v>29</v>
      </c>
      <c r="C6" s="1">
        <f>34-5</f>
        <v>29</v>
      </c>
      <c r="D6" s="1">
        <f>31-2</f>
        <v>29</v>
      </c>
      <c r="E6" s="1">
        <v>5</v>
      </c>
      <c r="F6" s="1">
        <v>0</v>
      </c>
      <c r="G6" s="1">
        <f>SUM(B6:D6)/3</f>
        <v>29</v>
      </c>
      <c r="H6" s="1">
        <f>G6/E6</f>
        <v>5.8</v>
      </c>
    </row>
    <row r="7" spans="1:8" x14ac:dyDescent="0.45">
      <c r="A7" s="1" t="s">
        <v>5</v>
      </c>
      <c r="B7" s="1">
        <f>29-7</f>
        <v>22</v>
      </c>
      <c r="C7" s="1">
        <f>28-5</f>
        <v>23</v>
      </c>
      <c r="D7" s="1">
        <v>0</v>
      </c>
      <c r="E7" s="1">
        <v>5</v>
      </c>
      <c r="F7" s="1">
        <v>0</v>
      </c>
      <c r="G7" s="1">
        <f>SUM(B7:D7)/2</f>
        <v>22.5</v>
      </c>
      <c r="H7" s="1">
        <f t="shared" ref="H7:H9" si="0">G7/E7</f>
        <v>4.5</v>
      </c>
    </row>
    <row r="8" spans="1:8" x14ac:dyDescent="0.45">
      <c r="A8" s="1" t="s">
        <v>3</v>
      </c>
      <c r="B8" s="1">
        <f>27-7</f>
        <v>20</v>
      </c>
      <c r="C8" s="1">
        <f>23-3</f>
        <v>20</v>
      </c>
      <c r="D8" s="1">
        <v>0</v>
      </c>
      <c r="E8" s="1">
        <v>5</v>
      </c>
      <c r="F8" s="1">
        <v>21</v>
      </c>
      <c r="G8" s="1">
        <f t="shared" ref="G8:G9" si="1">SUM(B8:D8)/2</f>
        <v>20</v>
      </c>
      <c r="H8" s="1">
        <f t="shared" si="0"/>
        <v>4</v>
      </c>
    </row>
    <row r="9" spans="1:8" x14ac:dyDescent="0.45">
      <c r="A9" s="1" t="s">
        <v>6</v>
      </c>
      <c r="B9" s="1">
        <f>30-7</f>
        <v>23</v>
      </c>
      <c r="C9" s="1">
        <f>29-6</f>
        <v>23</v>
      </c>
      <c r="D9" s="1">
        <v>0</v>
      </c>
      <c r="E9" s="1">
        <v>5</v>
      </c>
      <c r="F9" s="1">
        <v>30</v>
      </c>
      <c r="G9" s="1">
        <f t="shared" si="1"/>
        <v>23</v>
      </c>
      <c r="H9" s="1">
        <f t="shared" si="0"/>
        <v>4.5999999999999996</v>
      </c>
    </row>
    <row r="12" spans="1:8" x14ac:dyDescent="0.45">
      <c r="A12" t="s">
        <v>13</v>
      </c>
      <c r="B12">
        <v>0.16400000000000001</v>
      </c>
      <c r="C12" t="s">
        <v>18</v>
      </c>
    </row>
    <row r="13" spans="1:8" x14ac:dyDescent="0.45">
      <c r="A13" t="s">
        <v>14</v>
      </c>
      <c r="B13">
        <v>2.9209999999999998</v>
      </c>
      <c r="C13" t="s">
        <v>18</v>
      </c>
    </row>
    <row r="14" spans="1:8" x14ac:dyDescent="0.45">
      <c r="A14" t="s">
        <v>15</v>
      </c>
      <c r="B14">
        <f>2*B12</f>
        <v>0.32800000000000001</v>
      </c>
      <c r="C14" t="s">
        <v>18</v>
      </c>
    </row>
    <row r="15" spans="1:8" x14ac:dyDescent="0.45">
      <c r="A15" t="s">
        <v>16</v>
      </c>
      <c r="B15">
        <v>2.1059999999999999</v>
      </c>
      <c r="C15" t="s">
        <v>17</v>
      </c>
    </row>
    <row r="16" spans="1:8" x14ac:dyDescent="0.45">
      <c r="A16" t="s">
        <v>23</v>
      </c>
      <c r="B16">
        <f>(2*PI()/H6)^2*((B$15*B$14^2*H6^2)/(16*PI()^2*B$13))</f>
        <v>1.9391638479972616E-2</v>
      </c>
    </row>
    <row r="22" spans="1:2" x14ac:dyDescent="0.45">
      <c r="A22" t="s">
        <v>19</v>
      </c>
      <c r="B22">
        <f>((B$15*B$14^2*H6^2)/(16*PI()^2*B$13))+(B$16*H6^2)/(2*PI()^2)</f>
        <v>4.9571494354495912E-2</v>
      </c>
    </row>
    <row r="23" spans="1:2" x14ac:dyDescent="0.45">
      <c r="A23" t="s">
        <v>20</v>
      </c>
      <c r="B23">
        <f t="shared" ref="B23:B25" si="2">((B$15*B$14^2*H7^2)/(16*PI()^2*B$13))+(B$16*H7^2)/(2*PI()^2)</f>
        <v>2.9840153408993528E-2</v>
      </c>
    </row>
    <row r="24" spans="1:2" x14ac:dyDescent="0.45">
      <c r="A24" t="s">
        <v>21</v>
      </c>
      <c r="B24">
        <f t="shared" si="2"/>
        <v>2.357740516266155E-2</v>
      </c>
    </row>
    <row r="25" spans="1:2" x14ac:dyDescent="0.45">
      <c r="A25" t="s">
        <v>22</v>
      </c>
      <c r="B25">
        <f>((B$15*B$14^2*H9^2)/(16*PI()^2*B$13))+(B$16*H9^2)/(2*PI()^2)</f>
        <v>3.1181118327619897E-2</v>
      </c>
    </row>
  </sheetData>
  <mergeCells count="1"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Walsh</dc:creator>
  <cp:lastModifiedBy>Andrew Walsh</cp:lastModifiedBy>
  <dcterms:created xsi:type="dcterms:W3CDTF">2019-11-11T23:12:12Z</dcterms:created>
  <dcterms:modified xsi:type="dcterms:W3CDTF">2019-11-13T01:02:25Z</dcterms:modified>
</cp:coreProperties>
</file>