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6f0d16b471b9545/Escritorio/"/>
    </mc:Choice>
  </mc:AlternateContent>
  <xr:revisionPtr revIDLastSave="0" documentId="8_{0CCF0B39-6F0F-44DB-AD05-0F6542B194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Clientes">Hoja3!$A$1:$C$4</definedName>
    <definedName name="Datos_cliente">Hoja3!$B$1:$D$4</definedName>
    <definedName name="Nombre">Hoja3!$B$2:$B$4</definedName>
    <definedName name="servicios_costo">Hoja2!$B$1:$C$7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C6" i="1"/>
  <c r="C5" i="1"/>
  <c r="E11" i="1"/>
  <c r="E12" i="1"/>
  <c r="E13" i="1"/>
  <c r="E14" i="1"/>
  <c r="E24" i="1" s="1"/>
  <c r="E15" i="1"/>
  <c r="E16" i="1"/>
  <c r="E17" i="1"/>
  <c r="E18" i="1"/>
  <c r="E19" i="1"/>
  <c r="E20" i="1"/>
  <c r="E21" i="1"/>
  <c r="E22" i="1"/>
  <c r="E23" i="1"/>
  <c r="E10" i="1"/>
  <c r="E6" i="1"/>
  <c r="E26" i="1" l="1"/>
</calcChain>
</file>

<file path=xl/sharedStrings.xml><?xml version="1.0" encoding="utf-8"?>
<sst xmlns="http://schemas.openxmlformats.org/spreadsheetml/2006/main" count="44" uniqueCount="39">
  <si>
    <t>Teléfono:</t>
  </si>
  <si>
    <t>Nombre cliente:</t>
  </si>
  <si>
    <t>Fecha:</t>
  </si>
  <si>
    <t>No de Factura:</t>
  </si>
  <si>
    <t>Mascotas</t>
  </si>
  <si>
    <t>Descripción</t>
  </si>
  <si>
    <t>Costo</t>
  </si>
  <si>
    <t>Servico</t>
  </si>
  <si>
    <t xml:space="preserve">Costo </t>
  </si>
  <si>
    <t>Consulta general</t>
  </si>
  <si>
    <t>Vacuna</t>
  </si>
  <si>
    <t xml:space="preserve">Desparacitación </t>
  </si>
  <si>
    <t xml:space="preserve">Cirugías </t>
  </si>
  <si>
    <t xml:space="preserve">Estética </t>
  </si>
  <si>
    <t xml:space="preserve">Pensión </t>
  </si>
  <si>
    <t>Subtotal</t>
  </si>
  <si>
    <t>Decuento aplicado</t>
  </si>
  <si>
    <t>Total</t>
  </si>
  <si>
    <t>Servicio</t>
  </si>
  <si>
    <t>Pensión</t>
  </si>
  <si>
    <t>Datos Cliente</t>
  </si>
  <si>
    <t>Si</t>
  </si>
  <si>
    <t xml:space="preserve">No </t>
  </si>
  <si>
    <t>Número de Mascotas</t>
  </si>
  <si>
    <t>Nombre</t>
  </si>
  <si>
    <t>Teléfono</t>
  </si>
  <si>
    <t>No de factura</t>
  </si>
  <si>
    <t xml:space="preserve">Mascotas </t>
  </si>
  <si>
    <t>Juan Carlos De la Costa</t>
  </si>
  <si>
    <t>Oscar Alejandro Ruiz Castellanos</t>
  </si>
  <si>
    <t>Ramses Mesino Blanco</t>
  </si>
  <si>
    <t>Perro</t>
  </si>
  <si>
    <t>Golden Retriever</t>
  </si>
  <si>
    <t>gato</t>
  </si>
  <si>
    <t>calico color gris oscuro</t>
  </si>
  <si>
    <t>conejo</t>
  </si>
  <si>
    <t>blanco</t>
  </si>
  <si>
    <t>hamster</t>
  </si>
  <si>
    <t>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</si>
</sst>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44" fontId="0" fillId="0" borderId="0" xfId="1" applyFo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44" fontId="0" fillId="0" borderId="1" xfId="1" applyFont="1" applyBorder="1"/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1" xfId="2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2</xdr:col>
      <xdr:colOff>1668780</xdr:colOff>
      <xdr:row>2</xdr:row>
      <xdr:rowOff>847725</xdr:rowOff>
    </xdr:to>
    <xdr:pic>
      <xdr:nvPicPr>
        <xdr:cNvPr id="2" name="Imagen 1" descr="https://seeklogo.com/images/H/happy-dog-logo-938340362C-seeklogo.com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28575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6" workbookViewId="0">
      <selection activeCell="E24" sqref="E24"/>
    </sheetView>
  </sheetViews>
  <sheetFormatPr baseColWidth="10" defaultRowHeight="14.4" x14ac:dyDescent="0.3"/>
  <cols>
    <col min="1" max="1" width="5.33203125" customWidth="1"/>
    <col min="2" max="2" width="14.88671875" customWidth="1"/>
    <col min="3" max="3" width="27.77734375" bestFit="1" customWidth="1"/>
    <col min="4" max="4" width="17.5546875" bestFit="1" customWidth="1"/>
    <col min="5" max="5" width="19.5546875" customWidth="1"/>
    <col min="6" max="6" width="13.44140625" customWidth="1"/>
  </cols>
  <sheetData>
    <row r="1" spans="1:7" x14ac:dyDescent="0.3">
      <c r="A1" s="18"/>
      <c r="B1" s="18"/>
      <c r="C1" s="18"/>
      <c r="D1" s="18"/>
      <c r="E1" s="18"/>
    </row>
    <row r="2" spans="1:7" x14ac:dyDescent="0.3">
      <c r="A2" s="18"/>
      <c r="B2" s="18"/>
      <c r="C2" s="18"/>
      <c r="D2" s="18"/>
      <c r="E2" s="18"/>
    </row>
    <row r="3" spans="1:7" ht="69" customHeight="1" x14ac:dyDescent="0.3">
      <c r="A3" s="18"/>
      <c r="B3" s="18"/>
      <c r="C3" s="18"/>
      <c r="D3" s="18"/>
      <c r="E3" s="18"/>
    </row>
    <row r="4" spans="1:7" x14ac:dyDescent="0.3">
      <c r="A4" s="21" t="s">
        <v>20</v>
      </c>
      <c r="B4" s="21"/>
      <c r="C4" s="21"/>
      <c r="D4" s="21"/>
      <c r="E4" s="22"/>
      <c r="F4" s="7"/>
      <c r="G4" s="7"/>
    </row>
    <row r="5" spans="1:7" x14ac:dyDescent="0.3">
      <c r="A5" s="6" t="s">
        <v>1</v>
      </c>
      <c r="B5" s="6"/>
      <c r="C5" s="6" t="str">
        <f>VLOOKUP(E5,Clientes,2,0)</f>
        <v>Juan Carlos De la Costa</v>
      </c>
      <c r="D5" s="6" t="s">
        <v>3</v>
      </c>
      <c r="E5" s="6">
        <v>111</v>
      </c>
    </row>
    <row r="6" spans="1:7" x14ac:dyDescent="0.3">
      <c r="A6" s="6" t="s">
        <v>0</v>
      </c>
      <c r="B6" s="6"/>
      <c r="C6" s="6">
        <f>VLOOKUP(E5,Clientes,3,0)</f>
        <v>3322983728</v>
      </c>
      <c r="D6" s="6" t="s">
        <v>2</v>
      </c>
      <c r="E6" s="15">
        <f ca="1">TODAY()</f>
        <v>45006</v>
      </c>
    </row>
    <row r="7" spans="1:7" x14ac:dyDescent="0.3">
      <c r="A7" s="6" t="s">
        <v>19</v>
      </c>
      <c r="B7" s="6"/>
      <c r="C7" s="10" t="s">
        <v>21</v>
      </c>
      <c r="D7" s="9" t="s">
        <v>22</v>
      </c>
      <c r="E7" s="6"/>
    </row>
    <row r="8" spans="1:7" x14ac:dyDescent="0.3">
      <c r="A8" s="11"/>
      <c r="B8" s="12"/>
      <c r="C8" s="12"/>
      <c r="D8" s="12"/>
      <c r="E8" s="13"/>
    </row>
    <row r="9" spans="1:7" x14ac:dyDescent="0.3">
      <c r="A9" s="19" t="s">
        <v>4</v>
      </c>
      <c r="B9" s="20"/>
      <c r="C9" s="8" t="s">
        <v>5</v>
      </c>
      <c r="D9" s="8" t="s">
        <v>18</v>
      </c>
      <c r="E9" s="4" t="s">
        <v>6</v>
      </c>
    </row>
    <row r="10" spans="1:7" x14ac:dyDescent="0.3">
      <c r="A10" s="16" t="s">
        <v>31</v>
      </c>
      <c r="B10" s="17"/>
      <c r="C10" s="6" t="s">
        <v>32</v>
      </c>
      <c r="D10" s="6" t="s">
        <v>9</v>
      </c>
      <c r="E10" s="14">
        <f>IFERROR(VLOOKUP(D10,servicios_costo,2,0),0)</f>
        <v>120</v>
      </c>
    </row>
    <row r="11" spans="1:7" x14ac:dyDescent="0.3">
      <c r="A11" s="16" t="s">
        <v>33</v>
      </c>
      <c r="B11" s="17"/>
      <c r="C11" s="6" t="s">
        <v>34</v>
      </c>
      <c r="D11" s="6" t="s">
        <v>11</v>
      </c>
      <c r="E11" s="14">
        <f>IFERROR(VLOOKUP(D11,servicios_costo,2,0),0)</f>
        <v>400</v>
      </c>
    </row>
    <row r="12" spans="1:7" x14ac:dyDescent="0.3">
      <c r="A12" s="16" t="s">
        <v>35</v>
      </c>
      <c r="B12" s="17"/>
      <c r="C12" s="6" t="s">
        <v>36</v>
      </c>
      <c r="D12" s="6" t="s">
        <v>10</v>
      </c>
      <c r="E12" s="14">
        <f>IFERROR(VLOOKUP(D12,servicios_costo,2,0),0)</f>
        <v>350</v>
      </c>
    </row>
    <row r="13" spans="1:7" x14ac:dyDescent="0.3">
      <c r="A13" s="16" t="s">
        <v>37</v>
      </c>
      <c r="B13" s="17"/>
      <c r="C13" s="6" t="s">
        <v>38</v>
      </c>
      <c r="D13" s="6" t="s">
        <v>14</v>
      </c>
      <c r="E13" s="14">
        <f>IFERROR(VLOOKUP(D13,servicios_costo,2,0),0)</f>
        <v>800</v>
      </c>
    </row>
    <row r="14" spans="1:7" x14ac:dyDescent="0.3">
      <c r="A14" s="16"/>
      <c r="B14" s="17"/>
      <c r="C14" s="6"/>
      <c r="D14" s="6"/>
      <c r="E14" s="14">
        <f>IFERROR(VLOOKUP(D14,servicios_costo,2,0),0)</f>
        <v>0</v>
      </c>
    </row>
    <row r="15" spans="1:7" x14ac:dyDescent="0.3">
      <c r="A15" s="16"/>
      <c r="B15" s="17"/>
      <c r="C15" s="6"/>
      <c r="D15" s="6"/>
      <c r="E15" s="14">
        <f>IFERROR(VLOOKUP(D15,servicios_costo,2,0),0)</f>
        <v>0</v>
      </c>
    </row>
    <row r="16" spans="1:7" x14ac:dyDescent="0.3">
      <c r="A16" s="16"/>
      <c r="B16" s="17"/>
      <c r="C16" s="6"/>
      <c r="D16" s="6"/>
      <c r="E16" s="14">
        <f>IFERROR(VLOOKUP(D16,servicios_costo,2,0),0)</f>
        <v>0</v>
      </c>
    </row>
    <row r="17" spans="1:5" x14ac:dyDescent="0.3">
      <c r="A17" s="16"/>
      <c r="B17" s="17"/>
      <c r="C17" s="6"/>
      <c r="D17" s="6"/>
      <c r="E17" s="14">
        <f>IFERROR(VLOOKUP(D17,servicios_costo,2,0),0)</f>
        <v>0</v>
      </c>
    </row>
    <row r="18" spans="1:5" x14ac:dyDescent="0.3">
      <c r="A18" s="16"/>
      <c r="B18" s="17"/>
      <c r="C18" s="6"/>
      <c r="D18" s="6"/>
      <c r="E18" s="14">
        <f>IFERROR(VLOOKUP(D18,servicios_costo,2,0),0)</f>
        <v>0</v>
      </c>
    </row>
    <row r="19" spans="1:5" x14ac:dyDescent="0.3">
      <c r="A19" s="16"/>
      <c r="B19" s="17"/>
      <c r="C19" s="6"/>
      <c r="D19" s="6"/>
      <c r="E19" s="14">
        <f>IFERROR(VLOOKUP(D19,servicios_costo,2,0),0)</f>
        <v>0</v>
      </c>
    </row>
    <row r="20" spans="1:5" x14ac:dyDescent="0.3">
      <c r="A20" s="16"/>
      <c r="B20" s="17"/>
      <c r="C20" s="6"/>
      <c r="D20" s="6"/>
      <c r="E20" s="14">
        <f>IFERROR(VLOOKUP(D20,servicios_costo,2,0),0)</f>
        <v>0</v>
      </c>
    </row>
    <row r="21" spans="1:5" x14ac:dyDescent="0.3">
      <c r="A21" s="16"/>
      <c r="B21" s="17"/>
      <c r="C21" s="6"/>
      <c r="D21" s="6"/>
      <c r="E21" s="14">
        <f>IFERROR(VLOOKUP(D21,servicios_costo,2,0),0)</f>
        <v>0</v>
      </c>
    </row>
    <row r="22" spans="1:5" x14ac:dyDescent="0.3">
      <c r="A22" s="16"/>
      <c r="B22" s="17"/>
      <c r="C22" s="6"/>
      <c r="D22" s="6"/>
      <c r="E22" s="14">
        <f>IFERROR(VLOOKUP(D22,servicios_costo,2,0),0)</f>
        <v>0</v>
      </c>
    </row>
    <row r="23" spans="1:5" x14ac:dyDescent="0.3">
      <c r="A23" s="16"/>
      <c r="B23" s="17"/>
      <c r="C23" s="6"/>
      <c r="D23" s="6"/>
      <c r="E23" s="14">
        <f>IFERROR(VLOOKUP(D23,servicios_costo,2,0),0)</f>
        <v>0</v>
      </c>
    </row>
    <row r="24" spans="1:5" x14ac:dyDescent="0.3">
      <c r="A24" s="23" t="s">
        <v>23</v>
      </c>
      <c r="B24" s="23"/>
      <c r="D24" s="5" t="s">
        <v>15</v>
      </c>
      <c r="E24" s="14">
        <f>IFERROR(SUM(E10:E23), "  ")</f>
        <v>1670</v>
      </c>
    </row>
    <row r="25" spans="1:5" x14ac:dyDescent="0.3">
      <c r="A25" s="18">
        <v>4</v>
      </c>
      <c r="B25" s="18"/>
      <c r="D25" s="3" t="s">
        <v>16</v>
      </c>
      <c r="E25" s="24">
        <f>IF(A25=2,0.15,IF(A25&gt;=3,0.25, "  "))</f>
        <v>0.25</v>
      </c>
    </row>
    <row r="26" spans="1:5" x14ac:dyDescent="0.3">
      <c r="D26" s="3" t="s">
        <v>17</v>
      </c>
      <c r="E26" s="14">
        <f>E24 - (E24 *E25)</f>
        <v>1252.5</v>
      </c>
    </row>
  </sheetData>
  <mergeCells count="19">
    <mergeCell ref="A24:B24"/>
    <mergeCell ref="A25:B25"/>
    <mergeCell ref="A19:B19"/>
    <mergeCell ref="A20:B20"/>
    <mergeCell ref="A21:B21"/>
    <mergeCell ref="A22:B22"/>
    <mergeCell ref="A23:B23"/>
    <mergeCell ref="A15:B15"/>
    <mergeCell ref="A16:B16"/>
    <mergeCell ref="A17:B17"/>
    <mergeCell ref="A18:B18"/>
    <mergeCell ref="A1:E3"/>
    <mergeCell ref="A9:B9"/>
    <mergeCell ref="A4:E4"/>
    <mergeCell ref="A10:B10"/>
    <mergeCell ref="A11:B11"/>
    <mergeCell ref="A12:B12"/>
    <mergeCell ref="A13:B13"/>
    <mergeCell ref="A14:B1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5A5254-6935-40D0-B246-E4EACD227509}">
          <x14:formula1>
            <xm:f>Hoja2!$B$2:$B$7</xm:f>
          </x14:formula1>
          <xm:sqref>D10:D23</xm:sqref>
        </x14:dataValidation>
        <x14:dataValidation type="list" allowBlank="1" showInputMessage="1" showErrorMessage="1" xr:uid="{00000000-0002-0000-0000-000000000000}">
          <x14:formula1>
            <xm:f>Hoja3!$A$2:$A$4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11" sqref="B11"/>
    </sheetView>
  </sheetViews>
  <sheetFormatPr baseColWidth="10" defaultRowHeight="14.4" x14ac:dyDescent="0.3"/>
  <cols>
    <col min="1" max="1" width="12" customWidth="1"/>
    <col min="2" max="2" width="27.77734375" bestFit="1" customWidth="1"/>
    <col min="3" max="4" width="12.88671875" bestFit="1" customWidth="1"/>
    <col min="7" max="7" width="11.33203125" bestFit="1" customWidth="1"/>
  </cols>
  <sheetData>
    <row r="1" spans="1:7" x14ac:dyDescent="0.3">
      <c r="A1" t="s">
        <v>26</v>
      </c>
      <c r="B1" t="s">
        <v>24</v>
      </c>
      <c r="C1" t="s">
        <v>25</v>
      </c>
      <c r="F1" t="s">
        <v>27</v>
      </c>
      <c r="G1" t="s">
        <v>5</v>
      </c>
    </row>
    <row r="2" spans="1:7" x14ac:dyDescent="0.3">
      <c r="A2">
        <v>111</v>
      </c>
      <c r="B2" t="s">
        <v>28</v>
      </c>
      <c r="C2">
        <v>3322983728</v>
      </c>
    </row>
    <row r="3" spans="1:7" x14ac:dyDescent="0.3">
      <c r="A3">
        <v>112</v>
      </c>
      <c r="B3" t="s">
        <v>30</v>
      </c>
      <c r="C3">
        <v>3434344868</v>
      </c>
    </row>
    <row r="4" spans="1:7" x14ac:dyDescent="0.3">
      <c r="A4">
        <v>113</v>
      </c>
      <c r="B4" t="s">
        <v>29</v>
      </c>
      <c r="C4">
        <v>3348374398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7"/>
  <sheetViews>
    <sheetView workbookViewId="0">
      <selection activeCell="C7" sqref="B1:C7"/>
    </sheetView>
  </sheetViews>
  <sheetFormatPr baseColWidth="10" defaultRowHeight="14.4" x14ac:dyDescent="0.3"/>
  <sheetData>
    <row r="1" spans="2:3" x14ac:dyDescent="0.3">
      <c r="B1" s="1" t="s">
        <v>7</v>
      </c>
      <c r="C1" s="1" t="s">
        <v>8</v>
      </c>
    </row>
    <row r="2" spans="2:3" x14ac:dyDescent="0.3">
      <c r="B2" t="s">
        <v>9</v>
      </c>
      <c r="C2" s="2">
        <v>120</v>
      </c>
    </row>
    <row r="3" spans="2:3" x14ac:dyDescent="0.3">
      <c r="B3" t="s">
        <v>10</v>
      </c>
      <c r="C3" s="2">
        <v>350</v>
      </c>
    </row>
    <row r="4" spans="2:3" x14ac:dyDescent="0.3">
      <c r="B4" t="s">
        <v>11</v>
      </c>
      <c r="C4" s="2">
        <v>400</v>
      </c>
    </row>
    <row r="5" spans="2:3" x14ac:dyDescent="0.3">
      <c r="B5" t="s">
        <v>12</v>
      </c>
      <c r="C5" s="2">
        <v>1500</v>
      </c>
    </row>
    <row r="6" spans="2:3" x14ac:dyDescent="0.3">
      <c r="B6" t="s">
        <v>13</v>
      </c>
      <c r="C6" s="2">
        <v>500</v>
      </c>
    </row>
    <row r="7" spans="2:3" x14ac:dyDescent="0.3">
      <c r="B7" t="s">
        <v>14</v>
      </c>
      <c r="C7" s="2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Hoja1</vt:lpstr>
      <vt:lpstr>Hoja3</vt:lpstr>
      <vt:lpstr>Hoja2</vt:lpstr>
      <vt:lpstr>Clientes</vt:lpstr>
      <vt:lpstr>Datos_cliente</vt:lpstr>
      <vt:lpstr>Nombre</vt:lpstr>
      <vt:lpstr>servicios_costo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Guzman Mendoza</dc:creator>
  <cp:lastModifiedBy>Miguel Huizar</cp:lastModifiedBy>
  <dcterms:created xsi:type="dcterms:W3CDTF">2023-03-18T23:24:32Z</dcterms:created>
  <dcterms:modified xsi:type="dcterms:W3CDTF">2023-03-21T17:20:39Z</dcterms:modified>
</cp:coreProperties>
</file>