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babyl\OneDrive\Documents\SchoolFiles\2024\Fall 2024\Senior Design 1\"/>
    </mc:Choice>
  </mc:AlternateContent>
  <xr:revisionPtr revIDLastSave="0" documentId="13_ncr:1_{76D8DD35-4C1A-409E-A396-FF7F2C6CED74}" xr6:coauthVersionLast="47" xr6:coauthVersionMax="47" xr10:uidLastSave="{00000000-0000-0000-0000-000000000000}"/>
  <bookViews>
    <workbookView xWindow="-108" yWindow="-108" windowWidth="23256" windowHeight="12720" xr2:uid="{9C107049-ECFA-4CD5-80D5-387CCB8B6F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H28" i="1"/>
  <c r="H29" i="1"/>
  <c r="H30" i="1"/>
  <c r="H31" i="1"/>
  <c r="H36" i="1"/>
  <c r="H37" i="1"/>
  <c r="H38" i="1"/>
  <c r="H39" i="1"/>
  <c r="H40" i="1"/>
  <c r="H41" i="1"/>
  <c r="H42" i="1"/>
  <c r="H43" i="1"/>
  <c r="H44" i="1"/>
  <c r="H45" i="1"/>
  <c r="H46" i="1"/>
  <c r="H47" i="1"/>
  <c r="H48" i="1"/>
  <c r="H49" i="1"/>
  <c r="H54" i="1"/>
  <c r="H55" i="1"/>
  <c r="D56" i="1" s="1"/>
  <c r="D32" i="1" l="1"/>
  <c r="D50" i="1"/>
</calcChain>
</file>

<file path=xl/sharedStrings.xml><?xml version="1.0" encoding="utf-8"?>
<sst xmlns="http://schemas.openxmlformats.org/spreadsheetml/2006/main" count="152" uniqueCount="105">
  <si>
    <t>Title</t>
  </si>
  <si>
    <t>Cost Analysis of the PLC Trainer Platform Design Concept 1</t>
  </si>
  <si>
    <t>Author</t>
  </si>
  <si>
    <t>Brandon Lim</t>
  </si>
  <si>
    <t xml:space="preserve">Project </t>
  </si>
  <si>
    <t xml:space="preserve">ME EN 4000: Assignment 4 </t>
  </si>
  <si>
    <t xml:space="preserve">Date </t>
  </si>
  <si>
    <t xml:space="preserve">Version </t>
  </si>
  <si>
    <t>QA/QC</t>
  </si>
  <si>
    <t>Overview</t>
  </si>
  <si>
    <t>The goal of this analysis is to find the price to produce one unit of the PLC Trainer Platform design concept. This design is made of 80/20 aluminum extruded parts and hardware, acrylic panels, wiring ducts, and various PLC field devices. This will help to investigate the cost effectiveness of this particular design where my team has created multiple concepts with similar components but different means of accomplishment.</t>
  </si>
  <si>
    <t>Cost Analysis Assumptions/Simplifications</t>
  </si>
  <si>
    <t>2. All prices and calculations are without taxes and or shipping fees</t>
  </si>
  <si>
    <t>3. Component prices are listed at the time of the analysis and have not been updated (unless stated otherwise) to current market value</t>
  </si>
  <si>
    <t>Structural Components</t>
  </si>
  <si>
    <t>Item</t>
  </si>
  <si>
    <t>Vendor</t>
  </si>
  <si>
    <t>Quantity</t>
  </si>
  <si>
    <t>Cost Per Unit</t>
  </si>
  <si>
    <t>Dimensions</t>
  </si>
  <si>
    <t xml:space="preserve">80/20 Extruded Aluminium </t>
  </si>
  <si>
    <t>1.5" X 1.5" X 25"</t>
  </si>
  <si>
    <t>80/20</t>
  </si>
  <si>
    <t>Acrylic Panel</t>
  </si>
  <si>
    <t>1.5" X 1.5" X 8"</t>
  </si>
  <si>
    <t>1.5" X 1.5" X 17"</t>
  </si>
  <si>
    <t>Web-Link</t>
  </si>
  <si>
    <t>Purpose</t>
  </si>
  <si>
    <t>X-axis frame</t>
  </si>
  <si>
    <t>Z-axis frame</t>
  </si>
  <si>
    <t>Y-axis frame</t>
  </si>
  <si>
    <t>0.25" X 24" X 18"</t>
  </si>
  <si>
    <t>https://8020.net/2601.html</t>
  </si>
  <si>
    <t>https://8020.net/1515.html</t>
  </si>
  <si>
    <t>Total Cost of Structural Components :</t>
  </si>
  <si>
    <t xml:space="preserve">External Devices </t>
  </si>
  <si>
    <t>BX-DM1E-10ER3-D</t>
  </si>
  <si>
    <t>PLC CPU</t>
  </si>
  <si>
    <t>2.41" X 4.25" X 3.59"</t>
  </si>
  <si>
    <t>Automation Direct</t>
  </si>
  <si>
    <t>https://www.automationdirect.com/adc/shopping/catalog/programmable_controllers/brx_plcs_(stackable_micro_brick)/plcs_-a-_cpus/bx-dm1-10er-d</t>
  </si>
  <si>
    <t>DR16F0N-E3G</t>
  </si>
  <si>
    <t>N/A</t>
  </si>
  <si>
    <t>https://www.automationdirect.com/adc/shopping/catalog/pushbuttons_-z-_switches_-z-_indicators/indicating_lights/dr16f0n-e3g</t>
  </si>
  <si>
    <t>LED indicators</t>
  </si>
  <si>
    <t>Front control panel</t>
  </si>
  <si>
    <t>AR16F0N-C2E3G</t>
  </si>
  <si>
    <t>Push button</t>
  </si>
  <si>
    <t>https://www.automationdirect.com/adc/shopping/catalog/pushbuttons_-z-_switches_-z-_indicators/pushbuttons/ar16f0n-c2e3g</t>
  </si>
  <si>
    <t>1. All structural material (i.e  80/20 extrusion, acrylic, hardware) are used/built without error or extra material</t>
  </si>
  <si>
    <t>AF16PR-2C1B</t>
  </si>
  <si>
    <t>Selector Switches</t>
  </si>
  <si>
    <t>https://www.automationdirect.com/adc/shopping/catalog/pushbuttons_-z-_switches_-z-_indicators/selector_switches/af16pr-2c1b</t>
  </si>
  <si>
    <t>ECX2300-10K</t>
  </si>
  <si>
    <t>Potentiometer Dial</t>
  </si>
  <si>
    <t>https://www.automationdirect.com/adc/shopping/catalog/pushbuttons_-z-_switches_-z-_indicators/potentiometers/ecx2300-10k</t>
  </si>
  <si>
    <t>GCX1131</t>
  </si>
  <si>
    <t xml:space="preserve">Emergency Stop </t>
  </si>
  <si>
    <t>https://www.automationdirect.com/adc/shopping/catalog/pushbuttons_-z-_switches_-z-_indicators/emergency_stop_pushbuttons/gcx1131</t>
  </si>
  <si>
    <t>https://www.automationdirect.com/adc/shopping/catalog/power_products_(electrical)/dc_power_supplies/din_rail_mount/2787-2144</t>
  </si>
  <si>
    <t>2787-2144</t>
  </si>
  <si>
    <t>120VAC to 24VDC Converter</t>
  </si>
  <si>
    <t>BX-4AD4DA-3</t>
  </si>
  <si>
    <t>Analog I/O module</t>
  </si>
  <si>
    <t>https://www.automationdirect.com/adc/shopping/catalog/programmable_controllers/brx_plcs_(stackable_micro_brick)/analog_i-z-o/bx-4ad4da-3?_gl=1*1drpykc*_up*MQ..&amp;gclid=Cj0KCQjw6oi4BhD1ARIsAL6pox1asPPnva1b8WEFFdhDwEHlsKTxBfCpjn8lT1bh0qMw16HWsjh9LnIaAkbjEALw_wcB</t>
  </si>
  <si>
    <t>BX-08CD3R</t>
  </si>
  <si>
    <t>Digital I/O module</t>
  </si>
  <si>
    <t>https://www.automationdirect.com/adc/shopping/catalog/programmable_controllers/brx_plcs_(stackable_micro_brick)/dc_i-z-o/bx-08cd3r?_gl=1*pjmuqp*_up*MQ..&amp;gclid=Cj0KCQjw6oi4BhD1ARIsAL6pox1asPPnva1b8WEFFdhDwEHlsKTxBfCpjn8lT1bh0qMw16HWsjh9LnIaAkbjEALw_wcB</t>
  </si>
  <si>
    <t>KN-T12GRY-100</t>
  </si>
  <si>
    <t>Power Terminal Block</t>
  </si>
  <si>
    <t>Pack of 100</t>
  </si>
  <si>
    <t>https://www.automationdirect.com/adc/shopping/catalog/wiring_solutions/terminal_blocks/single-level_feedthrough_terminal_blocks/kn-t12gry-100?_gl=1*xcot7p*_up*MQ..&amp;gclid=Cj0KCQjw6oi4BhD1ARIsAL6pox1asPPnva1b8WEFFdhDwEHlsKTxBfCpjn8lT1bh0qMw16HWsjh9LnIaAkbjEALw_wcB</t>
  </si>
  <si>
    <t>CM5-T10W</t>
  </si>
  <si>
    <t>HMI</t>
  </si>
  <si>
    <t>https://www.automationdirect.com/adc/shopping/catalog/hmi_(human_machine_interface)/graphical_hmi_devices/hmi_panels/cm5-t10w?_gl=1*y7hv23*_up*MQ..&amp;gclid=Cj0KCQjw6oi4BhD1ARIsAL6pox1asPPnva1b8WEFFdhDwEHlsKTxBfCpjn8lT1bh0qMw16HWsjh9LnIaAkbjEALw_wcB</t>
  </si>
  <si>
    <t>10" Screen</t>
  </si>
  <si>
    <t>4. Hardware components for assembly have been neglected due to their small relative price and uknown quantities at the time of the analysis</t>
  </si>
  <si>
    <t>FAZ-B1P5-1-NA-L-SP</t>
  </si>
  <si>
    <t>1.5 amp circuit breaker</t>
  </si>
  <si>
    <t>https://www.automationdirect.com/adc/shopping/catalog/circuit_protection_-z-_fuses_-z-_disconnects/circuit_breakers_-a-_circuit_protectors/miniature_circuit_breakers_(mcb)/faz-b1p5-1-na-l-sp?_gl=1*mwl3ja*_up*MQ..&amp;gclid=Cj0KCQjw6oi4BhD1ARIsAL6pox1asPPnva1b8WEFFdhDwEHlsKTxBfCpjn8lT1bh0qMw16HWsjh9LnIaAkbjEALw_wcB</t>
  </si>
  <si>
    <t>Total Cost of External Devices:</t>
  </si>
  <si>
    <t>Auxillary Device Components</t>
  </si>
  <si>
    <t>https://www.automationdirect.com/adc/shopping/catalog/wiring_solutions/ziplink_pre-wired_connection_cables_-a-_modules/connector_-a-_communications_modules_(complete_list)/zl-rtb20?_gl=1*ck8uhv*_up*MQ..&amp;gclid=Cj0KCQjw6oi4BhD1ARIsAL6pox1asPPnva1b8WEFFdhDwEHlsKTxBfCpjn8lT1bh0qMw16HWsjh9LnIaAkbjEALw_wcB</t>
  </si>
  <si>
    <t>ZL-RTB20</t>
  </si>
  <si>
    <t>I/O Terminal Block</t>
  </si>
  <si>
    <t>ZL-BX-CBL15</t>
  </si>
  <si>
    <t>I/O Terminal Block Cable</t>
  </si>
  <si>
    <t>0.5 meters</t>
  </si>
  <si>
    <t>https://www.automationdirect.com/adc/shopping/catalog/wiring_solutions/ziplink_pre-wired_connection_cables_-a-_modules/connector_cables_(complete_list)/zl-bx-cbl15</t>
  </si>
  <si>
    <t>DN-R35S1-2</t>
  </si>
  <si>
    <t>Din Rail</t>
  </si>
  <si>
    <t>https://www.automationdirect.com/adc/shopping/catalog/wiring_solutions/din_rail/din_rail/dn-r35s1-2</t>
  </si>
  <si>
    <t>35mm X 7.5 mm X 1 m (Pack of 2)</t>
  </si>
  <si>
    <t>T1E-1015G-1</t>
  </si>
  <si>
    <t>Wire Duct</t>
  </si>
  <si>
    <t>1" X 1.5" X 2m (Narrow finger duct)</t>
  </si>
  <si>
    <t>https://www.automationdirect.com/adc/shopping/catalog/wiring_solutions/wire_duct/narrow_finger_wall/t1e-1015g-1</t>
  </si>
  <si>
    <t>5. Wire has been negelected due to its small relative price and unknown power requirmenets with module interaction (Other parts of the design not included in this analysis)</t>
  </si>
  <si>
    <t>Calculation Explanations</t>
  </si>
  <si>
    <t>Total Cost of Component</t>
  </si>
  <si>
    <r>
      <rPr>
        <sz val="11"/>
        <color theme="1"/>
        <rFont val="Aptos Narrow"/>
        <family val="2"/>
        <scheme val="minor"/>
      </rPr>
      <t>The total cost of the external devices, auxillary devices , and structural components was calculated with the formula:</t>
    </r>
    <r>
      <rPr>
        <b/>
        <sz val="11"/>
        <color theme="1"/>
        <rFont val="Aptos Narrow"/>
        <family val="2"/>
        <scheme val="minor"/>
      </rPr>
      <t xml:space="preserve">  "Total Cost of "…" = sum (Total Cost of Component Column)</t>
    </r>
  </si>
  <si>
    <r>
      <t xml:space="preserve">The" Total Cost of Component" was calculated  with the formula:  </t>
    </r>
    <r>
      <rPr>
        <b/>
        <sz val="11"/>
        <color theme="1"/>
        <rFont val="Aptos Narrow"/>
        <family val="2"/>
        <scheme val="minor"/>
      </rPr>
      <t>Total Cost of Component = Item Quantity x Cost Per Unit</t>
    </r>
  </si>
  <si>
    <t>Total Cost of Auxillary  Components:</t>
  </si>
  <si>
    <r>
      <rPr>
        <sz val="11"/>
        <color theme="1"/>
        <rFont val="Aptos Narrow"/>
        <family val="2"/>
        <scheme val="minor"/>
      </rPr>
      <t xml:space="preserve">The PLC Trainer Platform Single Unit Price was calculated with the formula: </t>
    </r>
    <r>
      <rPr>
        <b/>
        <sz val="11"/>
        <color theme="1"/>
        <rFont val="Aptos Narrow"/>
        <family val="2"/>
        <scheme val="minor"/>
      </rPr>
      <t>PLC Trainer Platform Single Unit Price = Total Cost of Structural Components + Total Cost of External Devices +  Total Cost of Auxillary Components</t>
    </r>
  </si>
  <si>
    <t>PLC Trainer Platform Single 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</si>
</sst>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Aptos Narrow"/>
      <family val="2"/>
      <scheme val="minor"/>
    </font>
    <font>
      <b/>
      <sz val="11"/>
      <color theme="1"/>
      <name val="Aptos Narrow"/>
      <family val="2"/>
      <scheme val="minor"/>
    </font>
    <font>
      <u/>
      <sz val="11"/>
      <color theme="10"/>
      <name val="Aptos Narrow"/>
      <family val="2"/>
      <scheme val="minor"/>
    </font>
    <font>
      <b/>
      <sz val="20"/>
      <color theme="1"/>
      <name val="Aptos Narrow"/>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00B050"/>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14"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1" fillId="0" borderId="0" xfId="0" applyFont="1"/>
    <xf numFmtId="0" fontId="0" fillId="0" borderId="7" xfId="0" applyBorder="1"/>
    <xf numFmtId="0" fontId="2" fillId="0" borderId="7" xfId="1" applyBorder="1"/>
    <xf numFmtId="8" fontId="0" fillId="0" borderId="7" xfId="0" applyNumberFormat="1" applyBorder="1"/>
    <xf numFmtId="0" fontId="0" fillId="0" borderId="11" xfId="0" applyBorder="1"/>
    <xf numFmtId="0" fontId="0" fillId="0" borderId="13" xfId="0" applyBorder="1"/>
    <xf numFmtId="0" fontId="0" fillId="0" borderId="14" xfId="0" applyBorder="1"/>
    <xf numFmtId="0" fontId="2" fillId="0" borderId="14" xfId="1" applyBorder="1"/>
    <xf numFmtId="8" fontId="0" fillId="0" borderId="14" xfId="0" applyNumberFormat="1" applyBorder="1"/>
    <xf numFmtId="0" fontId="1" fillId="2" borderId="8" xfId="0" applyFont="1" applyFill="1" applyBorder="1"/>
    <xf numFmtId="0" fontId="1" fillId="2" borderId="9" xfId="0" applyFont="1" applyFill="1" applyBorder="1"/>
    <xf numFmtId="0" fontId="1" fillId="2" borderId="10" xfId="0" applyFont="1" applyFill="1" applyBorder="1"/>
    <xf numFmtId="8" fontId="0" fillId="0" borderId="12" xfId="0" applyNumberFormat="1" applyBorder="1"/>
    <xf numFmtId="8" fontId="0" fillId="0" borderId="15" xfId="0" applyNumberFormat="1" applyBorder="1"/>
    <xf numFmtId="0" fontId="1" fillId="2" borderId="16" xfId="0" applyFont="1" applyFill="1" applyBorder="1"/>
    <xf numFmtId="0" fontId="1" fillId="2" borderId="17" xfId="0" applyFont="1" applyFill="1" applyBorder="1"/>
    <xf numFmtId="0" fontId="1" fillId="2" borderId="18" xfId="0" applyFont="1" applyFill="1" applyBorder="1"/>
    <xf numFmtId="6" fontId="0" fillId="0" borderId="7" xfId="0" applyNumberFormat="1" applyBorder="1"/>
    <xf numFmtId="0" fontId="0" fillId="0" borderId="8" xfId="0" applyBorder="1"/>
    <xf numFmtId="0" fontId="0" fillId="0" borderId="9" xfId="0" applyBorder="1"/>
    <xf numFmtId="0" fontId="2" fillId="0" borderId="9" xfId="1" applyBorder="1"/>
    <xf numFmtId="6" fontId="0" fillId="0" borderId="9" xfId="0" applyNumberFormat="1" applyBorder="1"/>
    <xf numFmtId="6" fontId="0" fillId="0" borderId="10" xfId="0" applyNumberFormat="1" applyBorder="1"/>
    <xf numFmtId="6" fontId="0" fillId="0" borderId="12" xfId="0" applyNumberFormat="1" applyBorder="1"/>
    <xf numFmtId="0" fontId="0" fillId="0" borderId="19" xfId="0" applyBorder="1"/>
    <xf numFmtId="0" fontId="0" fillId="0" borderId="20" xfId="0" applyBorder="1"/>
    <xf numFmtId="0" fontId="2" fillId="0" borderId="20" xfId="1" applyBorder="1"/>
    <xf numFmtId="8" fontId="0" fillId="0" borderId="20" xfId="0" applyNumberFormat="1" applyBorder="1"/>
    <xf numFmtId="6" fontId="0" fillId="0" borderId="21" xfId="0" applyNumberFormat="1" applyBorder="1"/>
    <xf numFmtId="8" fontId="0" fillId="0" borderId="9" xfId="0" applyNumberFormat="1" applyBorder="1"/>
    <xf numFmtId="8" fontId="0" fillId="0" borderId="10" xfId="0" applyNumberFormat="1" applyBorder="1"/>
    <xf numFmtId="8" fontId="0" fillId="0" borderId="21" xfId="0" applyNumberFormat="1" applyBorder="1"/>
    <xf numFmtId="0" fontId="3" fillId="3" borderId="0" xfId="0" applyFont="1" applyFill="1" applyAlignment="1">
      <alignment horizontal="center"/>
    </xf>
    <xf numFmtId="0" fontId="0" fillId="0" borderId="0" xfId="0" applyAlignment="1">
      <alignment horizontal="center" vertical="center" wrapText="1"/>
    </xf>
    <xf numFmtId="0" fontId="0" fillId="3" borderId="4" xfId="0" applyFill="1" applyBorder="1" applyAlignment="1">
      <alignment horizontal="right"/>
    </xf>
    <xf numFmtId="0" fontId="0" fillId="3" borderId="5" xfId="0" applyFill="1" applyBorder="1" applyAlignment="1">
      <alignment horizontal="right"/>
    </xf>
    <xf numFmtId="0" fontId="0" fillId="3" borderId="23" xfId="0" applyFill="1" applyBorder="1" applyAlignment="1">
      <alignment horizontal="right"/>
    </xf>
    <xf numFmtId="6" fontId="0" fillId="3" borderId="22" xfId="0" applyNumberFormat="1" applyFill="1" applyBorder="1" applyAlignment="1">
      <alignment horizontal="left"/>
    </xf>
    <xf numFmtId="6" fontId="0" fillId="3" borderId="5" xfId="0" applyNumberFormat="1" applyFill="1" applyBorder="1" applyAlignment="1">
      <alignment horizontal="left"/>
    </xf>
    <xf numFmtId="6" fontId="0" fillId="3" borderId="6" xfId="0" applyNumberFormat="1" applyFill="1" applyBorder="1" applyAlignment="1">
      <alignment horizontal="left"/>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0" xfId="0" applyAlignment="1">
      <alignment horizontal="left" wrapText="1" indent="1"/>
    </xf>
    <xf numFmtId="0" fontId="0" fillId="0" borderId="0" xfId="0" applyAlignment="1">
      <alignment horizontal="left" inden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8" fontId="0" fillId="3" borderId="5" xfId="0" applyNumberFormat="1"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0" fillId="0" borderId="5" xfId="0" applyBorder="1" applyAlignment="1">
      <alignment horizontal="center"/>
    </xf>
    <xf numFmtId="0" fontId="0" fillId="0" borderId="6" xfId="0" applyBorder="1" applyAlignment="1">
      <alignment horizontal="center"/>
    </xf>
    <xf numFmtId="0" fontId="1" fillId="0" borderId="0" xfId="0" applyFont="1" applyAlignment="1">
      <alignment horizontal="left" indent="1"/>
    </xf>
    <xf numFmtId="8" fontId="3" fillId="3" borderId="0" xfId="0" applyNumberFormat="1"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utomationdirect.com/adc/shopping/catalog/programmable_controllers/brx_plcs_(stackable_micro_brick)/analog_i-z-o/bx-4ad4da-3?_gl=1*1drpykc*_up*MQ..&amp;gclid=Cj0KCQjw6oi4BhD1ARIsAL6pox1asPPnva1b8WEFFdhDwEHlsKTxBfCpjn8lT1bh0qMw16HWsjh9LnIaAkbjEALw_wcB" TargetMode="External"/><Relationship Id="rId13" Type="http://schemas.openxmlformats.org/officeDocument/2006/relationships/hyperlink" Target="https://www.automationdirect.com/adc/shopping/catalog/pushbuttons_-z-_switches_-z-_indicators/pushbuttons/ar16f0n-c2e3g" TargetMode="External"/><Relationship Id="rId18" Type="http://schemas.openxmlformats.org/officeDocument/2006/relationships/hyperlink" Target="https://8020.net/1515.html" TargetMode="External"/><Relationship Id="rId3" Type="http://schemas.openxmlformats.org/officeDocument/2006/relationships/hyperlink" Target="https://www.automationdirect.com/adc/shopping/catalog/wiring_solutions/ziplink_pre-wired_connection_cables_-a-_modules/connector_cables_(complete_list)/zl-bx-cbl15" TargetMode="External"/><Relationship Id="rId21" Type="http://schemas.openxmlformats.org/officeDocument/2006/relationships/printerSettings" Target="../printerSettings/printerSettings1.bin"/><Relationship Id="rId7" Type="http://schemas.openxmlformats.org/officeDocument/2006/relationships/hyperlink" Target="https://www.automationdirect.com/adc/shopping/catalog/programmable_controllers/brx_plcs_(stackable_micro_brick)/dc_i-z-o/bx-08cd3r?_gl=1*pjmuqp*_up*MQ..&amp;gclid=Cj0KCQjw6oi4BhD1ARIsAL6pox1asPPnva1b8WEFFdhDwEHlsKTxBfCpjn8lT1bh0qMw16HWsjh9LnIaAkbjEALw_wcB" TargetMode="External"/><Relationship Id="rId12" Type="http://schemas.openxmlformats.org/officeDocument/2006/relationships/hyperlink" Target="https://www.automationdirect.com/adc/shopping/catalog/pushbuttons_-z-_switches_-z-_indicators/selector_switches/af16pr-2c1b" TargetMode="External"/><Relationship Id="rId17" Type="http://schemas.openxmlformats.org/officeDocument/2006/relationships/hyperlink" Target="https://8020.net/1515.html" TargetMode="External"/><Relationship Id="rId2" Type="http://schemas.openxmlformats.org/officeDocument/2006/relationships/hyperlink" Target="https://www.automationdirect.com/adc/shopping/catalog/wiring_solutions/din_rail/din_rail/dn-r35s1-2" TargetMode="External"/><Relationship Id="rId16" Type="http://schemas.openxmlformats.org/officeDocument/2006/relationships/hyperlink" Target="https://8020.net/1515.html" TargetMode="External"/><Relationship Id="rId20" Type="http://schemas.openxmlformats.org/officeDocument/2006/relationships/hyperlink" Target="https://www.automationdirect.com/adc/shopping/catalog/wiring_solutions/ziplink_pre-wired_connection_cables_-a-_modules/connector_-a-_communications_modules_(complete_list)/zl-rtb20?_gl=1*ck8uhv*_up*MQ..&amp;gclid=Cj0KCQjw6oi4BhD1ARIsAL6pox1asPPnva1b8WEFFdhDwEHlsKTxBfCpjn8lT1bh0qMw16HWsjh9LnIaAkbjEALw_wcB" TargetMode="External"/><Relationship Id="rId1" Type="http://schemas.openxmlformats.org/officeDocument/2006/relationships/hyperlink" Target="https://www.automationdirect.com/adc/shopping/catalog/wiring_solutions/wire_duct/narrow_finger_wall/t1e-1015g-1" TargetMode="External"/><Relationship Id="rId6" Type="http://schemas.openxmlformats.org/officeDocument/2006/relationships/hyperlink" Target="https://www.automationdirect.com/adc/shopping/catalog/wiring_solutions/terminal_blocks/single-level_feedthrough_terminal_blocks/kn-t12gry-100?_gl=1*xcot7p*_up*MQ..&amp;gclid=Cj0KCQjw6oi4BhD1ARIsAL6pox1asPPnva1b8WEFFdhDwEHlsKTxBfCpjn8lT1bh0qMw16HWsjh9LnIaAkbjEALw_wcB" TargetMode="External"/><Relationship Id="rId11" Type="http://schemas.openxmlformats.org/officeDocument/2006/relationships/hyperlink" Target="https://www.automationdirect.com/adc/shopping/catalog/pushbuttons_-z-_switches_-z-_indicators/potentiometers/ecx2300-10k" TargetMode="External"/><Relationship Id="rId5" Type="http://schemas.openxmlformats.org/officeDocument/2006/relationships/hyperlink" Target="https://www.automationdirect.com/adc/shopping/catalog/hmi_(human_machine_interface)/graphical_hmi_devices/hmi_panels/cm5-t10w?_gl=1*y7hv23*_up*MQ..&amp;gclid=Cj0KCQjw6oi4BhD1ARIsAL6pox1asPPnva1b8WEFFdhDwEHlsKTxBfCpjn8lT1bh0qMw16HWsjh9LnIaAkbjEALw_wcB" TargetMode="External"/><Relationship Id="rId15" Type="http://schemas.openxmlformats.org/officeDocument/2006/relationships/hyperlink" Target="https://www.automationdirect.com/adc/shopping/catalog/programmable_controllers/brx_plcs_(stackable_micro_brick)/plcs_-a-_cpus/bx-dm1-10er-d" TargetMode="External"/><Relationship Id="rId10" Type="http://schemas.openxmlformats.org/officeDocument/2006/relationships/hyperlink" Target="https://www.automationdirect.com/adc/shopping/catalog/pushbuttons_-z-_switches_-z-_indicators/emergency_stop_pushbuttons/gcx1131" TargetMode="External"/><Relationship Id="rId19" Type="http://schemas.openxmlformats.org/officeDocument/2006/relationships/hyperlink" Target="https://8020.net/2601.html" TargetMode="External"/><Relationship Id="rId4" Type="http://schemas.openxmlformats.org/officeDocument/2006/relationships/hyperlink" Target="https://www.automationdirect.com/adc/shopping/catalog/circuit_protection_-z-_fuses_-z-_disconnects/circuit_breakers_-a-_circuit_protectors/miniature_circuit_breakers_(mcb)/faz-b1p5-1-na-l-sp?_gl=1*mwl3ja*_up*MQ..&amp;gclid=Cj0KCQjw6oi4BhD1ARIsAL6pox1asPPnva1b8WEFFdhDwEHlsKTxBfCpjn8lT1bh0qMw16HWsjh9LnIaAkbjEALw_wcB" TargetMode="External"/><Relationship Id="rId9" Type="http://schemas.openxmlformats.org/officeDocument/2006/relationships/hyperlink" Target="https://www.automationdirect.com/adc/shopping/catalog/power_products_(electrical)/dc_power_supplies/din_rail_mount/2787-2144" TargetMode="External"/><Relationship Id="rId14" Type="http://schemas.openxmlformats.org/officeDocument/2006/relationships/hyperlink" Target="https://www.automationdirect.com/adc/shopping/catalog/pushbuttons_-z-_switches_-z-_indicators/indicating_lights/dr16f0n-e3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60F79-6C37-4E0C-99B9-6F0772994666}">
  <dimension ref="A1:K59"/>
  <sheetViews>
    <sheetView tabSelected="1" topLeftCell="A19" zoomScale="70" zoomScaleNormal="70" workbookViewId="0">
      <selection activeCell="E48" sqref="E48"/>
    </sheetView>
  </sheetViews>
  <sheetFormatPr defaultRowHeight="14.4" x14ac:dyDescent="0.3"/>
  <cols>
    <col min="1" max="1" width="40.5546875" bestFit="1" customWidth="1"/>
    <col min="2" max="2" width="53.109375" bestFit="1" customWidth="1"/>
    <col min="3" max="3" width="31.5546875" bestFit="1" customWidth="1"/>
    <col min="4" max="4" width="24.6640625" bestFit="1" customWidth="1"/>
    <col min="5" max="5" width="24.6640625" customWidth="1"/>
    <col min="6" max="6" width="8.6640625" bestFit="1" customWidth="1"/>
    <col min="7" max="7" width="12.88671875" bestFit="1" customWidth="1"/>
    <col min="8" max="8" width="24" bestFit="1" customWidth="1"/>
    <col min="9" max="9" width="8.44140625" bestFit="1" customWidth="1"/>
    <col min="10" max="10" width="12.109375" bestFit="1" customWidth="1"/>
    <col min="11" max="11" width="24" bestFit="1" customWidth="1"/>
  </cols>
  <sheetData>
    <row r="1" spans="1:7" x14ac:dyDescent="0.3">
      <c r="A1" s="4" t="s">
        <v>0</v>
      </c>
      <c r="B1" t="s">
        <v>1</v>
      </c>
    </row>
    <row r="2" spans="1:7" ht="26.25" customHeight="1" x14ac:dyDescent="0.5">
      <c r="A2" s="4" t="s">
        <v>2</v>
      </c>
      <c r="B2" t="s">
        <v>3</v>
      </c>
      <c r="D2" s="36" t="s">
        <v>104</v>
      </c>
      <c r="E2" s="36"/>
      <c r="F2" s="36"/>
      <c r="G2" s="36"/>
    </row>
    <row r="3" spans="1:7" ht="26.25" customHeight="1" x14ac:dyDescent="0.5">
      <c r="A3" s="4" t="s">
        <v>4</v>
      </c>
      <c r="B3" t="s">
        <v>5</v>
      </c>
      <c r="D3" s="58">
        <f xml:space="preserve"> SUM(D32,D50,D56)</f>
        <v>2417.48</v>
      </c>
      <c r="E3" s="58"/>
      <c r="F3" s="58"/>
      <c r="G3" s="58"/>
    </row>
    <row r="4" spans="1:7" x14ac:dyDescent="0.3">
      <c r="A4" s="4" t="s">
        <v>6</v>
      </c>
      <c r="B4" s="1">
        <v>45571</v>
      </c>
    </row>
    <row r="5" spans="1:7" x14ac:dyDescent="0.3">
      <c r="A5" s="4" t="s">
        <v>7</v>
      </c>
      <c r="B5" s="2">
        <v>1</v>
      </c>
    </row>
    <row r="6" spans="1:7" x14ac:dyDescent="0.3">
      <c r="A6" s="4" t="s">
        <v>8</v>
      </c>
    </row>
    <row r="7" spans="1:7" x14ac:dyDescent="0.3">
      <c r="A7" s="4"/>
    </row>
    <row r="8" spans="1:7" x14ac:dyDescent="0.3">
      <c r="A8" s="4" t="s">
        <v>9</v>
      </c>
    </row>
    <row r="9" spans="1:7" ht="20.25" customHeight="1" x14ac:dyDescent="0.3">
      <c r="A9" s="37" t="s">
        <v>10</v>
      </c>
      <c r="B9" s="37"/>
      <c r="C9" s="37"/>
    </row>
    <row r="10" spans="1:7" ht="15" customHeight="1" x14ac:dyDescent="0.3">
      <c r="A10" s="37"/>
      <c r="B10" s="37"/>
      <c r="C10" s="37"/>
    </row>
    <row r="11" spans="1:7" x14ac:dyDescent="0.3">
      <c r="A11" s="37"/>
      <c r="B11" s="37"/>
      <c r="C11" s="37"/>
    </row>
    <row r="12" spans="1:7" x14ac:dyDescent="0.3">
      <c r="A12" s="37"/>
      <c r="B12" s="37"/>
      <c r="C12" s="37"/>
    </row>
    <row r="14" spans="1:7" x14ac:dyDescent="0.3">
      <c r="A14" s="4" t="s">
        <v>11</v>
      </c>
    </row>
    <row r="15" spans="1:7" ht="15" customHeight="1" x14ac:dyDescent="0.3">
      <c r="A15" s="47" t="s">
        <v>49</v>
      </c>
      <c r="B15" s="47"/>
      <c r="C15" s="47"/>
      <c r="D15" s="47"/>
      <c r="E15" s="47"/>
    </row>
    <row r="16" spans="1:7" x14ac:dyDescent="0.3">
      <c r="A16" s="48" t="s">
        <v>12</v>
      </c>
      <c r="B16" s="48"/>
      <c r="C16" s="48"/>
      <c r="D16" s="48"/>
      <c r="E16" s="48"/>
    </row>
    <row r="17" spans="1:11" ht="15" customHeight="1" x14ac:dyDescent="0.3">
      <c r="A17" s="47" t="s">
        <v>13</v>
      </c>
      <c r="B17" s="47"/>
      <c r="C17" s="47"/>
      <c r="D17" s="47"/>
      <c r="E17" s="47"/>
    </row>
    <row r="18" spans="1:11" x14ac:dyDescent="0.3">
      <c r="A18" s="48" t="s">
        <v>76</v>
      </c>
      <c r="B18" s="48"/>
      <c r="C18" s="48"/>
      <c r="D18" s="48"/>
      <c r="E18" s="48"/>
    </row>
    <row r="19" spans="1:11" x14ac:dyDescent="0.3">
      <c r="A19" s="48" t="s">
        <v>97</v>
      </c>
      <c r="B19" s="48"/>
      <c r="C19" s="48"/>
      <c r="D19" s="48"/>
      <c r="E19" s="48"/>
    </row>
    <row r="20" spans="1:11" x14ac:dyDescent="0.3">
      <c r="B20" s="3"/>
    </row>
    <row r="21" spans="1:11" x14ac:dyDescent="0.3">
      <c r="A21" s="4" t="s">
        <v>98</v>
      </c>
    </row>
    <row r="22" spans="1:11" x14ac:dyDescent="0.3">
      <c r="A22" s="48" t="s">
        <v>101</v>
      </c>
      <c r="B22" s="48"/>
      <c r="C22" s="48"/>
      <c r="D22" s="48"/>
    </row>
    <row r="23" spans="1:11" x14ac:dyDescent="0.3">
      <c r="A23" s="57" t="s">
        <v>100</v>
      </c>
      <c r="B23" s="57"/>
      <c r="C23" s="57"/>
      <c r="D23" s="57"/>
      <c r="E23" s="57"/>
      <c r="F23" s="57"/>
      <c r="G23" s="57"/>
      <c r="H23" s="57"/>
      <c r="I23" s="57"/>
      <c r="J23" s="57"/>
      <c r="K23" s="57"/>
    </row>
    <row r="24" spans="1:11" x14ac:dyDescent="0.3">
      <c r="A24" s="57" t="s">
        <v>103</v>
      </c>
      <c r="B24" s="57"/>
      <c r="C24" s="57"/>
      <c r="D24" s="57"/>
      <c r="E24" s="57"/>
      <c r="F24" s="57"/>
      <c r="G24" s="57"/>
      <c r="H24" s="57"/>
      <c r="I24" s="57"/>
      <c r="J24" s="57"/>
    </row>
    <row r="25" spans="1:11" ht="15" thickBot="1" x14ac:dyDescent="0.35"/>
    <row r="26" spans="1:11" ht="15" thickBot="1" x14ac:dyDescent="0.35">
      <c r="A26" s="49" t="s">
        <v>14</v>
      </c>
      <c r="B26" s="50"/>
      <c r="C26" s="50"/>
      <c r="D26" s="50"/>
      <c r="E26" s="50"/>
      <c r="F26" s="50"/>
      <c r="G26" s="50"/>
      <c r="H26" s="51"/>
    </row>
    <row r="27" spans="1:11" x14ac:dyDescent="0.3">
      <c r="A27" s="13" t="s">
        <v>15</v>
      </c>
      <c r="B27" s="14" t="s">
        <v>27</v>
      </c>
      <c r="C27" s="14" t="s">
        <v>19</v>
      </c>
      <c r="D27" s="14" t="s">
        <v>16</v>
      </c>
      <c r="E27" s="14" t="s">
        <v>26</v>
      </c>
      <c r="F27" s="14" t="s">
        <v>17</v>
      </c>
      <c r="G27" s="14" t="s">
        <v>18</v>
      </c>
      <c r="H27" s="15" t="s">
        <v>99</v>
      </c>
    </row>
    <row r="28" spans="1:11" x14ac:dyDescent="0.3">
      <c r="A28" s="8" t="s">
        <v>20</v>
      </c>
      <c r="B28" s="5" t="s">
        <v>28</v>
      </c>
      <c r="C28" s="5" t="s">
        <v>21</v>
      </c>
      <c r="D28" s="5" t="s">
        <v>22</v>
      </c>
      <c r="E28" s="6" t="s">
        <v>33</v>
      </c>
      <c r="F28" s="5">
        <v>4</v>
      </c>
      <c r="G28" s="7">
        <v>22.04</v>
      </c>
      <c r="H28" s="16">
        <f>F28 * G28</f>
        <v>88.16</v>
      </c>
    </row>
    <row r="29" spans="1:11" x14ac:dyDescent="0.3">
      <c r="A29" s="8" t="s">
        <v>20</v>
      </c>
      <c r="B29" s="5" t="s">
        <v>29</v>
      </c>
      <c r="C29" s="5" t="s">
        <v>24</v>
      </c>
      <c r="D29" s="5" t="s">
        <v>22</v>
      </c>
      <c r="E29" s="6" t="s">
        <v>33</v>
      </c>
      <c r="F29" s="5">
        <v>4</v>
      </c>
      <c r="G29" s="7">
        <v>8.9499999999999993</v>
      </c>
      <c r="H29" s="16">
        <f t="shared" ref="H29:H31" si="0">F29 * G29</f>
        <v>35.799999999999997</v>
      </c>
    </row>
    <row r="30" spans="1:11" x14ac:dyDescent="0.3">
      <c r="A30" s="8" t="s">
        <v>20</v>
      </c>
      <c r="B30" s="5" t="s">
        <v>30</v>
      </c>
      <c r="C30" s="5" t="s">
        <v>25</v>
      </c>
      <c r="D30" s="5" t="s">
        <v>22</v>
      </c>
      <c r="E30" s="6" t="s">
        <v>33</v>
      </c>
      <c r="F30" s="5">
        <v>4</v>
      </c>
      <c r="G30" s="7">
        <v>15.88</v>
      </c>
      <c r="H30" s="16">
        <f t="shared" si="0"/>
        <v>63.52</v>
      </c>
    </row>
    <row r="31" spans="1:11" ht="15" thickBot="1" x14ac:dyDescent="0.35">
      <c r="A31" s="9" t="s">
        <v>23</v>
      </c>
      <c r="B31" s="10" t="s">
        <v>45</v>
      </c>
      <c r="C31" s="10" t="s">
        <v>31</v>
      </c>
      <c r="D31" s="10" t="s">
        <v>22</v>
      </c>
      <c r="E31" s="11" t="s">
        <v>32</v>
      </c>
      <c r="F31" s="10">
        <v>1</v>
      </c>
      <c r="G31" s="12">
        <v>43</v>
      </c>
      <c r="H31" s="17">
        <f t="shared" si="0"/>
        <v>43</v>
      </c>
    </row>
    <row r="32" spans="1:11" ht="15" thickBot="1" x14ac:dyDescent="0.35">
      <c r="A32" s="38" t="s">
        <v>34</v>
      </c>
      <c r="B32" s="39"/>
      <c r="C32" s="39"/>
      <c r="D32" s="52">
        <f>SUM(H28:H31)</f>
        <v>230.48</v>
      </c>
      <c r="E32" s="53"/>
      <c r="F32" s="53"/>
      <c r="G32" s="53"/>
      <c r="H32" s="54"/>
    </row>
    <row r="33" spans="1:8" ht="15" thickBot="1" x14ac:dyDescent="0.35"/>
    <row r="34" spans="1:8" ht="15" thickBot="1" x14ac:dyDescent="0.35">
      <c r="A34" s="44" t="s">
        <v>35</v>
      </c>
      <c r="B34" s="55"/>
      <c r="C34" s="55"/>
      <c r="D34" s="55"/>
      <c r="E34" s="55"/>
      <c r="F34" s="55"/>
      <c r="G34" s="55"/>
      <c r="H34" s="56"/>
    </row>
    <row r="35" spans="1:8" ht="15" thickBot="1" x14ac:dyDescent="0.35">
      <c r="A35" s="18" t="s">
        <v>15</v>
      </c>
      <c r="B35" s="19" t="s">
        <v>27</v>
      </c>
      <c r="C35" s="19" t="s">
        <v>19</v>
      </c>
      <c r="D35" s="19" t="s">
        <v>16</v>
      </c>
      <c r="E35" s="19" t="s">
        <v>26</v>
      </c>
      <c r="F35" s="19" t="s">
        <v>17</v>
      </c>
      <c r="G35" s="19" t="s">
        <v>18</v>
      </c>
      <c r="H35" s="20" t="s">
        <v>99</v>
      </c>
    </row>
    <row r="36" spans="1:8" x14ac:dyDescent="0.3">
      <c r="A36" s="22" t="s">
        <v>36</v>
      </c>
      <c r="B36" s="23" t="s">
        <v>37</v>
      </c>
      <c r="C36" s="23" t="s">
        <v>38</v>
      </c>
      <c r="D36" s="23" t="s">
        <v>39</v>
      </c>
      <c r="E36" s="24" t="s">
        <v>40</v>
      </c>
      <c r="F36" s="23">
        <v>1</v>
      </c>
      <c r="G36" s="25">
        <v>307</v>
      </c>
      <c r="H36" s="26">
        <f xml:space="preserve">  F36 * G36</f>
        <v>307</v>
      </c>
    </row>
    <row r="37" spans="1:8" x14ac:dyDescent="0.3">
      <c r="A37" s="8" t="s">
        <v>41</v>
      </c>
      <c r="B37" s="5" t="s">
        <v>44</v>
      </c>
      <c r="C37" s="5" t="s">
        <v>42</v>
      </c>
      <c r="D37" s="5" t="s">
        <v>39</v>
      </c>
      <c r="E37" s="6" t="s">
        <v>43</v>
      </c>
      <c r="F37" s="5">
        <v>4</v>
      </c>
      <c r="G37" s="21">
        <v>13</v>
      </c>
      <c r="H37" s="27">
        <f t="shared" ref="H37:H49" si="1" xml:space="preserve">  F37 * G37</f>
        <v>52</v>
      </c>
    </row>
    <row r="38" spans="1:8" x14ac:dyDescent="0.3">
      <c r="A38" s="8" t="s">
        <v>46</v>
      </c>
      <c r="B38" s="5" t="s">
        <v>47</v>
      </c>
      <c r="C38" s="5" t="s">
        <v>42</v>
      </c>
      <c r="D38" s="5" t="s">
        <v>39</v>
      </c>
      <c r="E38" s="6" t="s">
        <v>48</v>
      </c>
      <c r="F38" s="5">
        <v>4</v>
      </c>
      <c r="G38" s="7">
        <v>17.5</v>
      </c>
      <c r="H38" s="27">
        <f t="shared" si="1"/>
        <v>70</v>
      </c>
    </row>
    <row r="39" spans="1:8" x14ac:dyDescent="0.3">
      <c r="A39" s="8" t="s">
        <v>50</v>
      </c>
      <c r="B39" s="5" t="s">
        <v>51</v>
      </c>
      <c r="C39" s="5" t="s">
        <v>42</v>
      </c>
      <c r="D39" s="5" t="s">
        <v>39</v>
      </c>
      <c r="E39" s="6" t="s">
        <v>52</v>
      </c>
      <c r="F39" s="5">
        <v>2</v>
      </c>
      <c r="G39" s="7">
        <v>18.5</v>
      </c>
      <c r="H39" s="27">
        <f t="shared" si="1"/>
        <v>37</v>
      </c>
    </row>
    <row r="40" spans="1:8" x14ac:dyDescent="0.3">
      <c r="A40" s="8" t="s">
        <v>53</v>
      </c>
      <c r="B40" s="5" t="s">
        <v>54</v>
      </c>
      <c r="C40" s="5" t="s">
        <v>42</v>
      </c>
      <c r="D40" s="5" t="s">
        <v>39</v>
      </c>
      <c r="E40" s="6" t="s">
        <v>55</v>
      </c>
      <c r="F40" s="5">
        <v>2</v>
      </c>
      <c r="G40" s="7">
        <v>41.5</v>
      </c>
      <c r="H40" s="27">
        <f t="shared" si="1"/>
        <v>83</v>
      </c>
    </row>
    <row r="41" spans="1:8" x14ac:dyDescent="0.3">
      <c r="A41" s="8" t="s">
        <v>56</v>
      </c>
      <c r="B41" s="5" t="s">
        <v>57</v>
      </c>
      <c r="C41" s="5" t="s">
        <v>42</v>
      </c>
      <c r="D41" s="5" t="s">
        <v>39</v>
      </c>
      <c r="E41" s="6" t="s">
        <v>58</v>
      </c>
      <c r="F41" s="5">
        <v>1</v>
      </c>
      <c r="G41" s="7">
        <v>14.5</v>
      </c>
      <c r="H41" s="27">
        <f t="shared" si="1"/>
        <v>14.5</v>
      </c>
    </row>
    <row r="42" spans="1:8" x14ac:dyDescent="0.3">
      <c r="A42" s="8" t="s">
        <v>60</v>
      </c>
      <c r="B42" s="5" t="s">
        <v>61</v>
      </c>
      <c r="C42" s="5" t="s">
        <v>42</v>
      </c>
      <c r="D42" s="5" t="s">
        <v>39</v>
      </c>
      <c r="E42" s="6" t="s">
        <v>59</v>
      </c>
      <c r="F42" s="5">
        <v>1</v>
      </c>
      <c r="G42" s="7">
        <v>179</v>
      </c>
      <c r="H42" s="27">
        <f t="shared" si="1"/>
        <v>179</v>
      </c>
    </row>
    <row r="43" spans="1:8" x14ac:dyDescent="0.3">
      <c r="A43" s="8" t="s">
        <v>62</v>
      </c>
      <c r="B43" s="5" t="s">
        <v>63</v>
      </c>
      <c r="C43" s="5" t="s">
        <v>42</v>
      </c>
      <c r="D43" s="5" t="s">
        <v>39</v>
      </c>
      <c r="E43" s="6" t="s">
        <v>64</v>
      </c>
      <c r="F43" s="5">
        <v>1</v>
      </c>
      <c r="G43" s="7">
        <v>330</v>
      </c>
      <c r="H43" s="27">
        <f t="shared" si="1"/>
        <v>330</v>
      </c>
    </row>
    <row r="44" spans="1:8" x14ac:dyDescent="0.3">
      <c r="A44" s="8" t="s">
        <v>65</v>
      </c>
      <c r="B44" s="5" t="s">
        <v>66</v>
      </c>
      <c r="C44" s="5" t="s">
        <v>42</v>
      </c>
      <c r="D44" s="5" t="s">
        <v>39</v>
      </c>
      <c r="E44" s="6" t="s">
        <v>67</v>
      </c>
      <c r="F44" s="5">
        <v>1</v>
      </c>
      <c r="G44" s="7">
        <v>69</v>
      </c>
      <c r="H44" s="27">
        <f t="shared" si="1"/>
        <v>69</v>
      </c>
    </row>
    <row r="45" spans="1:8" x14ac:dyDescent="0.3">
      <c r="A45" s="8" t="s">
        <v>68</v>
      </c>
      <c r="B45" s="5" t="s">
        <v>69</v>
      </c>
      <c r="C45" s="5" t="s">
        <v>70</v>
      </c>
      <c r="D45" s="5" t="s">
        <v>39</v>
      </c>
      <c r="E45" s="6" t="s">
        <v>71</v>
      </c>
      <c r="F45" s="5">
        <v>1</v>
      </c>
      <c r="G45" s="7">
        <v>34.5</v>
      </c>
      <c r="H45" s="27">
        <f t="shared" si="1"/>
        <v>34.5</v>
      </c>
    </row>
    <row r="46" spans="1:8" x14ac:dyDescent="0.3">
      <c r="A46" s="8" t="s">
        <v>72</v>
      </c>
      <c r="B46" s="5" t="s">
        <v>73</v>
      </c>
      <c r="C46" s="5" t="s">
        <v>75</v>
      </c>
      <c r="D46" s="5" t="s">
        <v>39</v>
      </c>
      <c r="E46" s="6" t="s">
        <v>74</v>
      </c>
      <c r="F46" s="5">
        <v>1</v>
      </c>
      <c r="G46" s="7">
        <v>769</v>
      </c>
      <c r="H46" s="27">
        <f t="shared" si="1"/>
        <v>769</v>
      </c>
    </row>
    <row r="47" spans="1:8" x14ac:dyDescent="0.3">
      <c r="A47" s="28" t="s">
        <v>85</v>
      </c>
      <c r="B47" s="29" t="s">
        <v>86</v>
      </c>
      <c r="C47" s="29" t="s">
        <v>87</v>
      </c>
      <c r="D47" s="29" t="s">
        <v>39</v>
      </c>
      <c r="E47" s="30" t="s">
        <v>88</v>
      </c>
      <c r="F47" s="29">
        <v>3</v>
      </c>
      <c r="G47" s="31">
        <v>30.5</v>
      </c>
      <c r="H47" s="32">
        <f t="shared" si="1"/>
        <v>91.5</v>
      </c>
    </row>
    <row r="48" spans="1:8" x14ac:dyDescent="0.3">
      <c r="A48" s="28" t="s">
        <v>83</v>
      </c>
      <c r="B48" s="29" t="s">
        <v>84</v>
      </c>
      <c r="C48" s="29" t="s">
        <v>42</v>
      </c>
      <c r="D48" s="29" t="s">
        <v>39</v>
      </c>
      <c r="E48" s="30" t="s">
        <v>82</v>
      </c>
      <c r="F48" s="29">
        <v>3</v>
      </c>
      <c r="G48" s="31">
        <v>31.5</v>
      </c>
      <c r="H48" s="32">
        <f t="shared" si="1"/>
        <v>94.5</v>
      </c>
    </row>
    <row r="49" spans="1:8" ht="15" thickBot="1" x14ac:dyDescent="0.35">
      <c r="A49" s="28" t="s">
        <v>77</v>
      </c>
      <c r="B49" s="29" t="s">
        <v>78</v>
      </c>
      <c r="C49" s="29" t="s">
        <v>42</v>
      </c>
      <c r="D49" s="29" t="s">
        <v>39</v>
      </c>
      <c r="E49" s="30" t="s">
        <v>79</v>
      </c>
      <c r="F49" s="29">
        <v>1</v>
      </c>
      <c r="G49" s="31">
        <v>23</v>
      </c>
      <c r="H49" s="32">
        <f t="shared" si="1"/>
        <v>23</v>
      </c>
    </row>
    <row r="50" spans="1:8" ht="15" thickBot="1" x14ac:dyDescent="0.35">
      <c r="A50" s="38" t="s">
        <v>80</v>
      </c>
      <c r="B50" s="39"/>
      <c r="C50" s="40"/>
      <c r="D50" s="41">
        <f xml:space="preserve"> SUM(H36:H49)</f>
        <v>2154</v>
      </c>
      <c r="E50" s="42"/>
      <c r="F50" s="42"/>
      <c r="G50" s="42"/>
      <c r="H50" s="43"/>
    </row>
    <row r="51" spans="1:8" ht="15" thickBot="1" x14ac:dyDescent="0.35"/>
    <row r="52" spans="1:8" ht="15" thickBot="1" x14ac:dyDescent="0.35">
      <c r="A52" s="44" t="s">
        <v>81</v>
      </c>
      <c r="B52" s="45"/>
      <c r="C52" s="45"/>
      <c r="D52" s="45"/>
      <c r="E52" s="45"/>
      <c r="F52" s="45"/>
      <c r="G52" s="45"/>
      <c r="H52" s="46"/>
    </row>
    <row r="53" spans="1:8" ht="15" thickBot="1" x14ac:dyDescent="0.35">
      <c r="A53" s="18" t="s">
        <v>15</v>
      </c>
      <c r="B53" s="19" t="s">
        <v>27</v>
      </c>
      <c r="C53" s="19" t="s">
        <v>19</v>
      </c>
      <c r="D53" s="19" t="s">
        <v>16</v>
      </c>
      <c r="E53" s="19" t="s">
        <v>26</v>
      </c>
      <c r="F53" s="19" t="s">
        <v>17</v>
      </c>
      <c r="G53" s="19" t="s">
        <v>18</v>
      </c>
      <c r="H53" s="20" t="s">
        <v>99</v>
      </c>
    </row>
    <row r="54" spans="1:8" x14ac:dyDescent="0.3">
      <c r="A54" s="22" t="s">
        <v>89</v>
      </c>
      <c r="B54" s="23" t="s">
        <v>90</v>
      </c>
      <c r="C54" s="23" t="s">
        <v>92</v>
      </c>
      <c r="D54" s="23" t="s">
        <v>39</v>
      </c>
      <c r="E54" s="24" t="s">
        <v>91</v>
      </c>
      <c r="F54" s="23">
        <v>1</v>
      </c>
      <c r="G54" s="33">
        <v>11</v>
      </c>
      <c r="H54" s="34">
        <f xml:space="preserve"> (F54 *G54)</f>
        <v>11</v>
      </c>
    </row>
    <row r="55" spans="1:8" ht="15" thickBot="1" x14ac:dyDescent="0.35">
      <c r="A55" s="28" t="s">
        <v>93</v>
      </c>
      <c r="B55" s="29" t="s">
        <v>94</v>
      </c>
      <c r="C55" s="29" t="s">
        <v>95</v>
      </c>
      <c r="D55" s="29" t="s">
        <v>39</v>
      </c>
      <c r="E55" s="30" t="s">
        <v>96</v>
      </c>
      <c r="F55" s="29">
        <v>1</v>
      </c>
      <c r="G55" s="31">
        <v>22</v>
      </c>
      <c r="H55" s="35">
        <f xml:space="preserve"> (F55 *G55)</f>
        <v>22</v>
      </c>
    </row>
    <row r="56" spans="1:8" ht="15" thickBot="1" x14ac:dyDescent="0.35">
      <c r="A56" s="38" t="s">
        <v>102</v>
      </c>
      <c r="B56" s="39"/>
      <c r="C56" s="40"/>
      <c r="D56" s="41">
        <f xml:space="preserve"> SUM(H54:H55)</f>
        <v>33</v>
      </c>
      <c r="E56" s="42"/>
      <c r="F56" s="42"/>
      <c r="G56" s="42"/>
      <c r="H56" s="43"/>
    </row>
    <row r="58" spans="1:8" ht="26.25" customHeight="1" x14ac:dyDescent="0.3"/>
    <row r="59" spans="1:8" ht="26.25" customHeight="1" x14ac:dyDescent="0.3"/>
  </sheetData>
  <mergeCells count="20">
    <mergeCell ref="A22:D22"/>
    <mergeCell ref="A23:K23"/>
    <mergeCell ref="A24:J24"/>
    <mergeCell ref="D3:G3"/>
    <mergeCell ref="D2:G2"/>
    <mergeCell ref="A9:C12"/>
    <mergeCell ref="A56:C56"/>
    <mergeCell ref="D56:H56"/>
    <mergeCell ref="A52:H52"/>
    <mergeCell ref="D50:H50"/>
    <mergeCell ref="A50:C50"/>
    <mergeCell ref="A15:E15"/>
    <mergeCell ref="A16:E16"/>
    <mergeCell ref="A17:E17"/>
    <mergeCell ref="A18:E18"/>
    <mergeCell ref="A19:E19"/>
    <mergeCell ref="A26:H26"/>
    <mergeCell ref="A32:C32"/>
    <mergeCell ref="D32:H32"/>
    <mergeCell ref="A34:H34"/>
  </mergeCells>
  <hyperlinks>
    <hyperlink ref="E55" r:id="rId1" xr:uid="{C2FAC443-A83A-4E8B-8C24-D32691A600F8}"/>
    <hyperlink ref="E54" r:id="rId2" xr:uid="{4B8374C4-3E33-4B20-977A-C9ADF3539E5C}"/>
    <hyperlink ref="E47" r:id="rId3" xr:uid="{E802F568-DD90-4C78-A681-BF67B32F359D}"/>
    <hyperlink ref="E49" r:id="rId4" display="https://www.automationdirect.com/adc/shopping/catalog/circuit_protection_-z-_fuses_-z-_disconnects/circuit_breakers_-a-_circuit_protectors/miniature_circuit_breakers_(mcb)/faz-b1p5-1-na-l-sp?_gl=1*mwl3ja*_up*MQ..&amp;gclid=Cj0KCQjw6oi4BhD1ARIsAL6pox1asPPnva1b8WEFFdhDwEHlsKTxBfCpjn8lT1bh0qMw16HWsjh9LnIaAkbjEALw_wcB" xr:uid="{B4E6DF8D-F1F9-4407-893B-851022733B37}"/>
    <hyperlink ref="E46" r:id="rId5" xr:uid="{82DFFA26-0544-4646-BC52-3C6E2548EB19}"/>
    <hyperlink ref="E45" r:id="rId6" display="https://www.automationdirect.com/adc/shopping/catalog/wiring_solutions/terminal_blocks/single-level_feedthrough_terminal_blocks/kn-t12gry-100?_gl=1*xcot7p*_up*MQ..&amp;gclid=Cj0KCQjw6oi4BhD1ARIsAL6pox1asPPnva1b8WEFFdhDwEHlsKTxBfCpjn8lT1bh0qMw16HWsjh9LnIaAkbjEALw_wcB" xr:uid="{536224F2-3C15-4076-B3A4-3E42C9434646}"/>
    <hyperlink ref="E44" r:id="rId7" xr:uid="{FA881A9E-8A6D-4005-8474-C0BB01911007}"/>
    <hyperlink ref="E43" r:id="rId8" display="https://www.automationdirect.com/adc/shopping/catalog/programmable_controllers/brx_plcs_(stackable_micro_brick)/analog_i-z-o/bx-4ad4da-3?_gl=1*1drpykc*_up*MQ..&amp;gclid=Cj0KCQjw6oi4BhD1ARIsAL6pox1asPPnva1b8WEFFdhDwEHlsKTxBfCpjn8lT1bh0qMw16HWsjh9LnIaAkbjEALw_wcB" xr:uid="{2D1BDDE8-078A-41EB-BA67-9D1B7AC0A234}"/>
    <hyperlink ref="E42" r:id="rId9" xr:uid="{9E7D7B27-4A25-40CA-A900-0739DE33BA13}"/>
    <hyperlink ref="E41" r:id="rId10" xr:uid="{25C4E0DD-BED3-4AC2-A24C-E5F33C402775}"/>
    <hyperlink ref="E40" r:id="rId11" xr:uid="{C974FE86-76F2-4FC4-801D-7A96BDCF351D}"/>
    <hyperlink ref="E39" r:id="rId12" xr:uid="{7E6BD3CA-D272-4451-A69A-743D4ABEA6CA}"/>
    <hyperlink ref="E38" r:id="rId13" xr:uid="{43500F14-80D0-4685-86AA-99F890A57858}"/>
    <hyperlink ref="E37" r:id="rId14" xr:uid="{AE9F9657-E3D5-47AF-A075-94D13B7010D3}"/>
    <hyperlink ref="E36" r:id="rId15" xr:uid="{22E396E0-CF14-4E94-9E8F-1D459F76D304}"/>
    <hyperlink ref="E30" r:id="rId16" xr:uid="{F455DF65-890C-42F0-9706-752B5E19F0AE}"/>
    <hyperlink ref="E28" r:id="rId17" xr:uid="{1326B7F1-8ECA-436C-9A76-5D4F2F27738A}"/>
    <hyperlink ref="E29" r:id="rId18" xr:uid="{81AD01B5-879E-4810-BAD9-882C22DD6A81}"/>
    <hyperlink ref="E31" r:id="rId19" xr:uid="{9EF19729-1DD8-4877-BFCB-9BE6BD1A0AF9}"/>
    <hyperlink ref="E48" r:id="rId20" display="https://www.automationdirect.com/adc/shopping/catalog/wiring_solutions/ziplink_pre-wired_connection_cables_-a-_modules/connector_-a-_communications_modules_(complete_list)/zl-rtb20?_gl=1*ck8uhv*_up*MQ..&amp;gclid=Cj0KCQjw6oi4BhD1ARIsAL6pox1asPPnva1b8WEFFdhDwEHlsKTxBfCpjn8lT1bh0qMw16HWsjh9LnIaAkbjEALw_wcB" xr:uid="{50345D3D-FF5B-4A16-A4CE-1D90388DEF09}"/>
  </hyperlinks>
  <pageMargins left="0.7" right="0.7" top="0.75" bottom="0.75" header="0.3" footer="0.3"/>
  <pageSetup scale="55" orientation="landscape" horizontalDpi="4294967295" verticalDpi="4294967295"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LIM</dc:creator>
  <cp:lastModifiedBy>BRANDON LIM</cp:lastModifiedBy>
  <cp:lastPrinted>2024-10-07T05:17:00Z</cp:lastPrinted>
  <dcterms:created xsi:type="dcterms:W3CDTF">2024-10-07T02:29:51Z</dcterms:created>
  <dcterms:modified xsi:type="dcterms:W3CDTF">2024-10-15T16:15:56Z</dcterms:modified>
</cp:coreProperties>
</file>