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rand\Documents\RC-Plane\Systems Engineering\Phase B - Preliminary Design and Technology Completition\"/>
    </mc:Choice>
  </mc:AlternateContent>
  <xr:revisionPtr revIDLastSave="0" documentId="13_ncr:1_{272FF56D-4E6C-4BF0-AD7D-9141241C879F}" xr6:coauthVersionLast="47" xr6:coauthVersionMax="47" xr10:uidLastSave="{00000000-0000-0000-0000-000000000000}"/>
  <bookViews>
    <workbookView xWindow="1520" yWindow="1520" windowWidth="14400" windowHeight="7270" xr2:uid="{00000000-000D-0000-FFFF-FFFF00000000}"/>
  </bookViews>
  <sheets>
    <sheet name="Mass Budget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F6" i="1"/>
  <c r="L16" i="1"/>
  <c r="F7" i="1" s="1"/>
  <c r="F16" i="1" s="1"/>
  <c r="J16" i="1"/>
  <c r="F16" i="2"/>
  <c r="D16" i="2"/>
  <c r="B16" i="2"/>
  <c r="D16" i="1"/>
  <c r="B16" i="1"/>
  <c r="B2" i="2" l="1"/>
  <c r="B2" i="1"/>
</calcChain>
</file>

<file path=xl/sharedStrings.xml><?xml version="1.0" encoding="utf-8"?>
<sst xmlns="http://schemas.openxmlformats.org/spreadsheetml/2006/main" count="73" uniqueCount="41">
  <si>
    <t>Object</t>
  </si>
  <si>
    <t>Mass (g)</t>
  </si>
  <si>
    <t>Max Mass (g)</t>
  </si>
  <si>
    <t>Subsystem</t>
  </si>
  <si>
    <t>Avionics</t>
  </si>
  <si>
    <t>Aircraft Frame</t>
  </si>
  <si>
    <t>Power</t>
  </si>
  <si>
    <t>Current Total Mass</t>
  </si>
  <si>
    <t>Total</t>
  </si>
  <si>
    <t>40A RC and 3A UBEC</t>
  </si>
  <si>
    <t>SG90 Servo (4x)</t>
  </si>
  <si>
    <t>Max Cost</t>
  </si>
  <si>
    <t>Total Cost</t>
  </si>
  <si>
    <t>Cost ($)</t>
  </si>
  <si>
    <t xml:space="preserve"> 3S Lipo 2200mAh </t>
  </si>
  <si>
    <t xml:space="preserve">FS-iA6B Receiver </t>
  </si>
  <si>
    <t>3S Lipo 2200mAh </t>
  </si>
  <si>
    <t>Aircraft Frame Part Weight</t>
  </si>
  <si>
    <t>Aircraft Wing</t>
  </si>
  <si>
    <t>Aircraft Fuselage</t>
  </si>
  <si>
    <t>Leading Edge</t>
  </si>
  <si>
    <t>Trailing Edge</t>
  </si>
  <si>
    <t>Aileron</t>
  </si>
  <si>
    <t>Rear Spar</t>
  </si>
  <si>
    <t>Front Spar</t>
  </si>
  <si>
    <t>Ribs</t>
  </si>
  <si>
    <t>End Cap Rib</t>
  </si>
  <si>
    <t>15.7 Inch 3mm Carbon Rod</t>
  </si>
  <si>
    <t>Nose</t>
  </si>
  <si>
    <t>Middle</t>
  </si>
  <si>
    <t>Inner Tail</t>
  </si>
  <si>
    <t>Outer Tail</t>
  </si>
  <si>
    <t>Horizontal Stabilizers</t>
  </si>
  <si>
    <t>Elevator</t>
  </si>
  <si>
    <t>Fin and Rudder</t>
  </si>
  <si>
    <t>1000mm x 8mm Carbon Tube x2</t>
  </si>
  <si>
    <t>Wings</t>
  </si>
  <si>
    <t>Body</t>
  </si>
  <si>
    <t>D2830 1000KV Brushless Motor</t>
  </si>
  <si>
    <t>Landing Gear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</si>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</sst>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9C16D-63CC-4921-A887-BFBDBFE0AAC6}" name="Table2" displayName="Table2" ref="A5:B16" totalsRowShown="0">
  <autoFilter ref="A5:B16" xr:uid="{A1C9C16D-63CC-4921-A887-BFBDBFE0AAC6}"/>
  <tableColumns count="2">
    <tableColumn id="1" xr3:uid="{B3B5CC73-7FC8-4C2B-9B3D-6062A380FDA6}" name="Object"/>
    <tableColumn id="2" xr3:uid="{F0B453FF-DDA5-4D53-9A49-3E28A67081AF}" name="Mass (g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CB5F5-4E55-4707-BDB5-71B6C7F85F15}" name="Table3" displayName="Table3" ref="C5:D16" totalsRowShown="0">
  <autoFilter ref="C5:D16" xr:uid="{CD4CB5F5-4E55-4707-BDB5-71B6C7F85F15}"/>
  <tableColumns count="2">
    <tableColumn id="1" xr3:uid="{5AB93548-F255-49F1-91F9-D4F9A03D7392}" name="Object"/>
    <tableColumn id="2" xr3:uid="{333C35C0-86DE-41B6-B1CE-E424CA1A762A}" name="Mass (g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AAC27-04A9-44F0-826B-B838A7ACBA45}" name="Table4" displayName="Table4" ref="E5:F16" totalsRowShown="0">
  <autoFilter ref="E5:F16" xr:uid="{81EAAC27-04A9-44F0-826B-B838A7ACBA45}"/>
  <tableColumns count="2">
    <tableColumn id="1" xr3:uid="{5451E505-0907-48DC-AD0A-9B0828364266}" name="Object"/>
    <tableColumn id="2" xr3:uid="{F2D9ECFD-0E99-485F-801D-1263CFF350D3}" name="Mass (g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362D5-57C0-4E91-8AFA-EC2DF3D61039}" name="Table1" displayName="Table1" ref="I5:J16" totalsRowShown="0">
  <autoFilter ref="I5:J16" xr:uid="{15E362D5-57C0-4E91-8AFA-EC2DF3D61039}"/>
  <tableColumns count="2">
    <tableColumn id="1" xr3:uid="{E7EF6D11-7729-4889-8A38-F72FDC386635}" name="Object"/>
    <tableColumn id="2" xr3:uid="{89B6D81E-EA41-4834-88E0-39BD414CC2B2}" name="Mass (g)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6544C-8A3B-40A7-B26F-3BA54F3A5318}" name="Table16" displayName="Table16" ref="K5:L16" totalsRowShown="0">
  <autoFilter ref="K5:L16" xr:uid="{0FC6544C-8A3B-40A7-B26F-3BA54F3A5318}"/>
  <tableColumns count="2">
    <tableColumn id="1" xr3:uid="{263B7E5B-2E1A-4DA0-88D9-0A9E2043F126}" name="Object"/>
    <tableColumn id="2" xr3:uid="{92786BF3-1BD5-4F51-889D-ABFAA4B5DF83}" name="Mass (g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EFEA35-DC94-49DB-8F3C-31FA9FEE7EA0}" name="Table29" displayName="Table29" ref="A5:B16" totalsRowShown="0">
  <autoFilter ref="A5:B16" xr:uid="{31EFEA35-DC94-49DB-8F3C-31FA9FEE7EA0}"/>
  <tableColumns count="2">
    <tableColumn id="1" xr3:uid="{252B32B6-6A76-42E1-88D7-9B105DD78EDD}" name="Object"/>
    <tableColumn id="2" xr3:uid="{6185D890-50AD-4614-AC0C-D2BDEE2F07B6}" name="Cost ($)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2C1C97-219D-47EB-BFF4-6B4D16838243}" name="Table310" displayName="Table310" ref="C5:D16" totalsRowShown="0">
  <autoFilter ref="C5:D16" xr:uid="{EE2C1C97-219D-47EB-BFF4-6B4D16838243}"/>
  <tableColumns count="2">
    <tableColumn id="1" xr3:uid="{32AAEC9E-18AA-4FEB-9D7C-E2B8B5117BA8}" name="Object"/>
    <tableColumn id="2" xr3:uid="{37761C63-3D68-4E12-812C-377D98C8FCAE}" name="Cost ($)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788C5E-740A-4939-9C59-B3C2CF35DE48}" name="Table411" displayName="Table411" ref="E5:F16" totalsRowShown="0">
  <autoFilter ref="E5:F16" xr:uid="{A1788C5E-740A-4939-9C59-B3C2CF35DE48}"/>
  <tableColumns count="2">
    <tableColumn id="1" xr3:uid="{E7BA2C23-EE0D-48D0-8DBA-9ECFCDB718E6}" name="Object"/>
    <tableColumn id="2" xr3:uid="{1A2C6144-1E51-4613-A2BF-A592EEF1771F}" name="Cost ($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D6" workbookViewId="0">
      <selection activeCell="L13" sqref="L13"/>
    </sheetView>
  </sheetViews>
  <sheetFormatPr defaultRowHeight="14.5" x14ac:dyDescent="0.35"/>
  <cols>
    <col min="1" max="1" width="17.7265625" bestFit="1" customWidth="1"/>
    <col min="2" max="2" width="10.7265625" bestFit="1" customWidth="1"/>
    <col min="3" max="3" width="27.08984375" bestFit="1" customWidth="1"/>
    <col min="4" max="4" width="10.7265625" bestFit="1" customWidth="1"/>
    <col min="5" max="5" width="11.81640625" bestFit="1" customWidth="1"/>
    <col min="6" max="6" width="13.7265625" bestFit="1" customWidth="1"/>
    <col min="9" max="9" width="23.7265625" bestFit="1" customWidth="1"/>
    <col min="10" max="10" width="10.36328125" bestFit="1" customWidth="1"/>
    <col min="11" max="11" width="28.08984375" bestFit="1" customWidth="1"/>
    <col min="12" max="12" width="10.36328125" bestFit="1" customWidth="1"/>
  </cols>
  <sheetData>
    <row r="1" spans="1:12" x14ac:dyDescent="0.35">
      <c r="A1" t="s">
        <v>2</v>
      </c>
      <c r="B1">
        <v>1000</v>
      </c>
    </row>
    <row r="2" spans="1:12" x14ac:dyDescent="0.35">
      <c r="A2" t="s">
        <v>7</v>
      </c>
      <c r="B2">
        <f>B16+D16+F16</f>
        <v>1069.4000000000001</v>
      </c>
    </row>
    <row r="3" spans="1:12" ht="15" thickBot="1" x14ac:dyDescent="0.4">
      <c r="I3" t="s">
        <v>17</v>
      </c>
    </row>
    <row r="4" spans="1:12" x14ac:dyDescent="0.35">
      <c r="A4" s="1" t="s">
        <v>3</v>
      </c>
      <c r="B4" s="2" t="s">
        <v>4</v>
      </c>
      <c r="C4" s="1" t="s">
        <v>3</v>
      </c>
      <c r="D4" s="2" t="s">
        <v>6</v>
      </c>
      <c r="E4" s="1" t="s">
        <v>3</v>
      </c>
      <c r="F4" s="2" t="s">
        <v>5</v>
      </c>
      <c r="I4" s="7" t="s">
        <v>18</v>
      </c>
      <c r="J4" s="8"/>
      <c r="K4" s="7" t="s">
        <v>19</v>
      </c>
      <c r="L4" s="8"/>
    </row>
    <row r="5" spans="1:12" x14ac:dyDescent="0.35">
      <c r="A5" s="3" t="s">
        <v>0</v>
      </c>
      <c r="B5" s="4" t="s">
        <v>1</v>
      </c>
      <c r="C5" s="3" t="s">
        <v>0</v>
      </c>
      <c r="D5" s="4" t="s">
        <v>1</v>
      </c>
      <c r="E5" s="3" t="s">
        <v>0</v>
      </c>
      <c r="F5" s="4" t="s">
        <v>1</v>
      </c>
      <c r="I5" s="3" t="s">
        <v>0</v>
      </c>
      <c r="J5" s="4" t="s">
        <v>1</v>
      </c>
      <c r="K5" s="3" t="s">
        <v>0</v>
      </c>
      <c r="L5" s="4" t="s">
        <v>1</v>
      </c>
    </row>
    <row r="6" spans="1:12" x14ac:dyDescent="0.35">
      <c r="A6" s="3" t="s">
        <v>15</v>
      </c>
      <c r="B6" s="4">
        <v>14.9</v>
      </c>
      <c r="C6" s="3" t="s">
        <v>38</v>
      </c>
      <c r="D6" s="4">
        <v>52</v>
      </c>
      <c r="E6" s="3" t="s">
        <v>36</v>
      </c>
      <c r="F6" s="4">
        <f>J16</f>
        <v>338.5</v>
      </c>
      <c r="I6" s="3" t="s">
        <v>20</v>
      </c>
      <c r="J6" s="4">
        <v>34</v>
      </c>
      <c r="K6" s="3" t="s">
        <v>28</v>
      </c>
      <c r="L6" s="4">
        <v>67</v>
      </c>
    </row>
    <row r="7" spans="1:12" x14ac:dyDescent="0.35">
      <c r="A7" s="3" t="s">
        <v>10</v>
      </c>
      <c r="B7" s="4">
        <v>36</v>
      </c>
      <c r="C7" s="3" t="s">
        <v>9</v>
      </c>
      <c r="D7" s="4">
        <v>48</v>
      </c>
      <c r="E7" s="3" t="s">
        <v>37</v>
      </c>
      <c r="F7" s="4">
        <f>L16</f>
        <v>460</v>
      </c>
      <c r="I7" s="3" t="s">
        <v>21</v>
      </c>
      <c r="J7" s="4">
        <v>12</v>
      </c>
      <c r="K7" s="3" t="s">
        <v>29</v>
      </c>
      <c r="L7" s="4">
        <v>104</v>
      </c>
    </row>
    <row r="8" spans="1:12" x14ac:dyDescent="0.35">
      <c r="A8" s="3"/>
      <c r="B8" s="4"/>
      <c r="C8" s="3" t="s">
        <v>14</v>
      </c>
      <c r="D8" s="4">
        <v>120</v>
      </c>
      <c r="E8" s="3" t="s">
        <v>39</v>
      </c>
      <c r="F8" s="4" t="s">
        <v>40</v>
      </c>
      <c r="I8" s="3" t="s">
        <v>22</v>
      </c>
      <c r="J8" s="4">
        <v>33</v>
      </c>
      <c r="K8" s="3" t="s">
        <v>30</v>
      </c>
      <c r="L8" s="4">
        <v>64</v>
      </c>
    </row>
    <row r="9" spans="1:12" x14ac:dyDescent="0.35">
      <c r="A9" s="3"/>
      <c r="B9" s="4"/>
      <c r="C9" s="3"/>
      <c r="D9" s="4"/>
      <c r="E9" s="3"/>
      <c r="F9" s="4"/>
      <c r="I9" s="3" t="s">
        <v>23</v>
      </c>
      <c r="J9" s="4">
        <v>17</v>
      </c>
      <c r="K9" s="3" t="s">
        <v>31</v>
      </c>
      <c r="L9" s="4">
        <v>31</v>
      </c>
    </row>
    <row r="10" spans="1:12" x14ac:dyDescent="0.35">
      <c r="A10" s="3"/>
      <c r="B10" s="4"/>
      <c r="C10" s="3"/>
      <c r="D10" s="4"/>
      <c r="E10" s="3"/>
      <c r="F10" s="4"/>
      <c r="I10" s="3" t="s">
        <v>24</v>
      </c>
      <c r="J10" s="4">
        <v>21</v>
      </c>
      <c r="K10" s="3" t="s">
        <v>32</v>
      </c>
      <c r="L10" s="4">
        <v>54</v>
      </c>
    </row>
    <row r="11" spans="1:12" x14ac:dyDescent="0.35">
      <c r="A11" s="3"/>
      <c r="B11" s="4"/>
      <c r="C11" s="3"/>
      <c r="D11" s="4"/>
      <c r="E11" s="3"/>
      <c r="F11" s="4"/>
      <c r="I11" s="3" t="s">
        <v>25</v>
      </c>
      <c r="J11" s="4">
        <v>37</v>
      </c>
      <c r="K11" s="3" t="s">
        <v>33</v>
      </c>
      <c r="L11" s="4">
        <v>21</v>
      </c>
    </row>
    <row r="12" spans="1:12" x14ac:dyDescent="0.35">
      <c r="A12" s="3"/>
      <c r="B12" s="4"/>
      <c r="C12" s="3"/>
      <c r="D12" s="4"/>
      <c r="E12" s="3"/>
      <c r="F12" s="4"/>
      <c r="I12" s="3" t="s">
        <v>26</v>
      </c>
      <c r="J12" s="4">
        <v>11</v>
      </c>
      <c r="K12" s="3" t="s">
        <v>27</v>
      </c>
      <c r="L12" s="4">
        <f>4*4.25</f>
        <v>17</v>
      </c>
    </row>
    <row r="13" spans="1:12" x14ac:dyDescent="0.35">
      <c r="A13" s="3"/>
      <c r="B13" s="4"/>
      <c r="C13" s="3"/>
      <c r="D13" s="4"/>
      <c r="E13" s="3"/>
      <c r="F13" s="4"/>
      <c r="I13" s="3" t="s">
        <v>27</v>
      </c>
      <c r="J13" s="4">
        <v>4.25</v>
      </c>
      <c r="K13" s="3" t="s">
        <v>34</v>
      </c>
      <c r="L13" s="4">
        <v>32</v>
      </c>
    </row>
    <row r="14" spans="1:12" x14ac:dyDescent="0.35">
      <c r="A14" s="3"/>
      <c r="B14" s="4"/>
      <c r="C14" s="3"/>
      <c r="D14" s="4"/>
      <c r="E14" s="3"/>
      <c r="F14" s="4"/>
      <c r="I14" s="3"/>
      <c r="J14" s="4"/>
      <c r="K14" s="3" t="s">
        <v>35</v>
      </c>
      <c r="L14" s="4">
        <v>70</v>
      </c>
    </row>
    <row r="15" spans="1:12" x14ac:dyDescent="0.35">
      <c r="A15" s="3"/>
      <c r="B15" s="4"/>
      <c r="C15" s="3"/>
      <c r="D15" s="4"/>
      <c r="E15" s="3"/>
      <c r="F15" s="4"/>
      <c r="I15" s="3"/>
      <c r="J15" s="4"/>
      <c r="K15" s="3"/>
      <c r="L15" s="4"/>
    </row>
    <row r="16" spans="1:12" ht="15" thickBot="1" x14ac:dyDescent="0.4">
      <c r="A16" s="5" t="s">
        <v>8</v>
      </c>
      <c r="B16" s="6">
        <f>SUM(B6:B15)</f>
        <v>50.9</v>
      </c>
      <c r="C16" s="5" t="s">
        <v>8</v>
      </c>
      <c r="D16" s="6">
        <f>SUM(D6:D15)</f>
        <v>220</v>
      </c>
      <c r="E16" s="5" t="s">
        <v>8</v>
      </c>
      <c r="F16" s="6">
        <f>SUM(F6:F15)</f>
        <v>798.5</v>
      </c>
      <c r="I16" s="5" t="s">
        <v>8</v>
      </c>
      <c r="J16" s="6">
        <f>SUM(J6:J15)*2</f>
        <v>338.5</v>
      </c>
      <c r="K16" s="5" t="s">
        <v>8</v>
      </c>
      <c r="L16" s="6">
        <f>SUM(L6:L15)</f>
        <v>460</v>
      </c>
    </row>
  </sheetData>
  <mergeCells count="2">
    <mergeCell ref="I4:J4"/>
    <mergeCell ref="K4:L4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A39F-1EB6-427B-9329-0D14A0290A39}">
  <dimension ref="A1:F16"/>
  <sheetViews>
    <sheetView workbookViewId="0">
      <selection activeCell="F4" sqref="A4:F16"/>
    </sheetView>
  </sheetViews>
  <sheetFormatPr defaultRowHeight="14.5" x14ac:dyDescent="0.35"/>
  <cols>
    <col min="1" max="1" width="16.453125" bestFit="1" customWidth="1"/>
    <col min="2" max="2" width="10" bestFit="1" customWidth="1"/>
    <col min="3" max="3" width="18.7265625" bestFit="1" customWidth="1"/>
    <col min="4" max="4" width="10" bestFit="1" customWidth="1"/>
    <col min="5" max="5" width="10.54296875" bestFit="1" customWidth="1"/>
    <col min="6" max="6" width="13.7265625" bestFit="1" customWidth="1"/>
  </cols>
  <sheetData>
    <row r="1" spans="1:6" x14ac:dyDescent="0.35">
      <c r="A1" t="s">
        <v>11</v>
      </c>
    </row>
    <row r="2" spans="1:6" x14ac:dyDescent="0.35">
      <c r="A2" t="s">
        <v>12</v>
      </c>
      <c r="B2">
        <f>B16+D16+F16</f>
        <v>66.5</v>
      </c>
    </row>
    <row r="3" spans="1:6" ht="15" thickBot="1" x14ac:dyDescent="0.4"/>
    <row r="4" spans="1:6" x14ac:dyDescent="0.35">
      <c r="A4" s="1" t="s">
        <v>3</v>
      </c>
      <c r="B4" s="2" t="s">
        <v>4</v>
      </c>
      <c r="C4" s="1" t="s">
        <v>3</v>
      </c>
      <c r="D4" s="2" t="s">
        <v>6</v>
      </c>
      <c r="E4" s="1" t="s">
        <v>3</v>
      </c>
      <c r="F4" s="2" t="s">
        <v>5</v>
      </c>
    </row>
    <row r="5" spans="1:6" x14ac:dyDescent="0.35">
      <c r="A5" t="s">
        <v>0</v>
      </c>
      <c r="B5" t="s">
        <v>13</v>
      </c>
      <c r="C5" t="s">
        <v>0</v>
      </c>
      <c r="D5" t="s">
        <v>13</v>
      </c>
      <c r="E5" t="s">
        <v>0</v>
      </c>
      <c r="F5" t="s">
        <v>13</v>
      </c>
    </row>
    <row r="6" spans="1:6" x14ac:dyDescent="0.35">
      <c r="A6" t="s">
        <v>15</v>
      </c>
      <c r="B6">
        <v>17</v>
      </c>
    </row>
    <row r="7" spans="1:6" x14ac:dyDescent="0.35">
      <c r="A7" t="s">
        <v>10</v>
      </c>
      <c r="B7">
        <v>10</v>
      </c>
      <c r="C7" t="s">
        <v>9</v>
      </c>
      <c r="D7">
        <v>22</v>
      </c>
    </row>
    <row r="8" spans="1:6" x14ac:dyDescent="0.35">
      <c r="C8" t="s">
        <v>16</v>
      </c>
      <c r="D8">
        <v>17.5</v>
      </c>
    </row>
    <row r="16" spans="1:6" x14ac:dyDescent="0.35">
      <c r="A16" t="s">
        <v>8</v>
      </c>
      <c r="B16">
        <f>SUM(B6:B15)</f>
        <v>27</v>
      </c>
      <c r="C16" t="s">
        <v>8</v>
      </c>
      <c r="D16">
        <f>SUM(D6:D15)</f>
        <v>39.5</v>
      </c>
      <c r="E16" t="s">
        <v>8</v>
      </c>
      <c r="F16">
        <f>SUM(F6:F15)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Budget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Hickey, Brandon</cp:lastModifiedBy>
  <dcterms:created xsi:type="dcterms:W3CDTF">2015-06-05T18:17:20Z</dcterms:created>
  <dcterms:modified xsi:type="dcterms:W3CDTF">2023-10-06T17:46:51Z</dcterms:modified>
</cp:coreProperties>
</file>