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t/PycharmProjects/SimulinkInterface/"/>
    </mc:Choice>
  </mc:AlternateContent>
  <xr:revisionPtr revIDLastSave="0" documentId="13_ncr:1_{69C9579E-76ED-1946-ACAE-D061265006AE}" xr6:coauthVersionLast="45" xr6:coauthVersionMax="45" xr10:uidLastSave="{00000000-0000-0000-0000-000000000000}"/>
  <bookViews>
    <workbookView xWindow="0" yWindow="0" windowWidth="28800" windowHeight="18000" xr2:uid="{702B85D2-345D-C74F-B174-48AF370D3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1" l="1"/>
  <c r="B33" i="1"/>
  <c r="B32" i="1" l="1"/>
  <c r="B21" i="1"/>
  <c r="B22" i="1"/>
  <c r="B23" i="1"/>
  <c r="B24" i="1"/>
  <c r="B25" i="1"/>
  <c r="B26" i="1"/>
  <c r="B27" i="1"/>
  <c r="B28" i="1"/>
  <c r="B29" i="1"/>
  <c r="B30" i="1"/>
  <c r="B31" i="1"/>
  <c r="A21" i="1" l="1" a="1"/>
  <c r="A21" i="1" s="1"/>
  <c r="A2" i="1" a="1"/>
  <c r="A2" i="1" s="1"/>
  <c r="B4" i="1" l="1"/>
  <c r="B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C2" i="1" l="1"/>
  <c r="D2" i="1" s="1"/>
  <c r="C14" i="1" l="1"/>
  <c r="D14" i="1" s="1"/>
  <c r="C10" i="1"/>
  <c r="D10" i="1" s="1"/>
  <c r="C6" i="1"/>
  <c r="D6" i="1" s="1"/>
  <c r="C17" i="1"/>
  <c r="D17" i="1" s="1"/>
  <c r="C13" i="1"/>
  <c r="D13" i="1" s="1"/>
  <c r="C9" i="1"/>
  <c r="D9" i="1" s="1"/>
  <c r="C5" i="1"/>
  <c r="D5" i="1" s="1"/>
  <c r="C16" i="1"/>
  <c r="D16" i="1" s="1"/>
  <c r="C12" i="1"/>
  <c r="D12" i="1" s="1"/>
  <c r="C8" i="1"/>
  <c r="D8" i="1" s="1"/>
  <c r="C4" i="1"/>
  <c r="D4" i="1" s="1"/>
  <c r="C15" i="1"/>
  <c r="D15" i="1" s="1"/>
  <c r="C11" i="1"/>
  <c r="D11" i="1" s="1"/>
  <c r="C7" i="1"/>
  <c r="D7" i="1" s="1"/>
  <c r="C3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<sst xmlns="http://schemas.openxmlformats.org/spreadsheetml/2006/main" count="8" uniqueCount="8">
  <si>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Pipe Area (m^2)</t>
  </si>
  <si>
    <t>Gas Demand (kg/s)</t>
  </si>
  <si>
    <t>Pipe Diameter (m)</t>
  </si>
  <si>
    <t>Pipe diameter (inches)</t>
  </si>
  <si>
    <t>Natural Gas Heating Values(kJ/kg)</t>
  </si>
  <si>
    <t>Plant Effeciency</t>
  </si>
  <si>
    <t>Plant Power Capacity (MW)</t>
  </si>
  <si>
    <t>Plant Max Gas Load (kg/s)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</si>
</sst>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2" fontId="0" fillId="3" borderId="1" xfId="0" applyNumberFormat="1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64F3-ED1E-8749-8419-DAB53507EAE2}">
  <dimension ref="A1:E34"/>
  <sheetViews>
    <sheetView tabSelected="1" topLeftCell="A8" zoomScale="140" zoomScaleNormal="140" workbookViewId="0">
      <selection activeCell="E15" sqref="E15"/>
    </sheetView>
  </sheetViews>
  <sheetFormatPr baseColWidth="10" defaultRowHeight="16" x14ac:dyDescent="0.2"/>
  <cols>
    <col min="1" max="1" width="29.1640625" customWidth="1"/>
    <col min="2" max="2" width="31.33203125" customWidth="1"/>
    <col min="3" max="3" width="15.5" customWidth="1"/>
    <col min="4" max="4" width="23.1640625" customWidth="1"/>
    <col min="5" max="5" width="22.66406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 cm="1">
        <f t="array" ref="A2:A17">_xlfn.SEQUENCE(16, 1, 0, 10)</f>
        <v>0</v>
      </c>
      <c r="B2" s="3">
        <f xml:space="preserve"> A2 / (33 * 7)</f>
        <v>0</v>
      </c>
      <c r="C2" s="3">
        <f xml:space="preserve"> 2 * SQRT(B2 / PI())</f>
        <v>0</v>
      </c>
      <c r="D2" s="3">
        <f xml:space="preserve"> C2 * 39.3701</f>
        <v>0</v>
      </c>
    </row>
    <row r="3" spans="1:4" x14ac:dyDescent="0.2">
      <c r="A3" s="2">
        <v>10</v>
      </c>
      <c r="B3" s="3">
        <f t="shared" ref="B3:B17" si="0" xml:space="preserve"> A3 / (33 * 7)</f>
        <v>4.3290043290043288E-2</v>
      </c>
      <c r="C3" s="3">
        <f t="shared" ref="C3:C17" si="1" xml:space="preserve"> 2 * SQRT(B3 / PI())</f>
        <v>0.2347734972482631</v>
      </c>
      <c r="D3" s="3">
        <f t="shared" ref="D3:D17" si="2" xml:space="preserve"> C3 * 39.3701</f>
        <v>9.2430560640138442</v>
      </c>
    </row>
    <row r="4" spans="1:4" x14ac:dyDescent="0.2">
      <c r="A4" s="2">
        <v>20</v>
      </c>
      <c r="B4" s="3">
        <f xml:space="preserve"> A4 / (33 * 7)</f>
        <v>8.6580086580086577E-2</v>
      </c>
      <c r="C4" s="3">
        <f t="shared" si="1"/>
        <v>0.3320198638942562</v>
      </c>
      <c r="D4" s="3">
        <f t="shared" si="2"/>
        <v>13.071655243503256</v>
      </c>
    </row>
    <row r="5" spans="1:4" x14ac:dyDescent="0.2">
      <c r="A5" s="2">
        <v>30</v>
      </c>
      <c r="B5" s="3">
        <f t="shared" si="0"/>
        <v>0.12987012987012986</v>
      </c>
      <c r="C5" s="3">
        <f t="shared" si="1"/>
        <v>0.40663962550462368</v>
      </c>
      <c r="D5" s="3">
        <f t="shared" si="2"/>
        <v>16.009442720079583</v>
      </c>
    </row>
    <row r="6" spans="1:4" x14ac:dyDescent="0.2">
      <c r="A6" s="2">
        <v>40</v>
      </c>
      <c r="B6" s="3">
        <f t="shared" si="0"/>
        <v>0.17316017316017315</v>
      </c>
      <c r="C6" s="3">
        <f t="shared" si="1"/>
        <v>0.4695469944965262</v>
      </c>
      <c r="D6" s="3">
        <f t="shared" si="2"/>
        <v>18.486112128027688</v>
      </c>
    </row>
    <row r="7" spans="1:4" x14ac:dyDescent="0.2">
      <c r="A7" s="2">
        <v>50</v>
      </c>
      <c r="B7" s="3">
        <f t="shared" si="0"/>
        <v>0.21645021645021645</v>
      </c>
      <c r="C7" s="3">
        <f t="shared" si="1"/>
        <v>0.52496949916247615</v>
      </c>
      <c r="D7" s="3">
        <f t="shared" si="2"/>
        <v>20.668101678976601</v>
      </c>
    </row>
    <row r="8" spans="1:4" x14ac:dyDescent="0.2">
      <c r="A8" s="2">
        <v>60</v>
      </c>
      <c r="B8" s="3">
        <f t="shared" si="0"/>
        <v>0.25974025974025972</v>
      </c>
      <c r="C8" s="3">
        <f t="shared" si="1"/>
        <v>0.57507527338695519</v>
      </c>
      <c r="D8" s="3">
        <f t="shared" si="2"/>
        <v>22.640771020771766</v>
      </c>
    </row>
    <row r="9" spans="1:4" x14ac:dyDescent="0.2">
      <c r="A9" s="2">
        <v>70</v>
      </c>
      <c r="B9" s="3">
        <f t="shared" si="0"/>
        <v>0.30303030303030304</v>
      </c>
      <c r="C9" s="3">
        <f t="shared" si="1"/>
        <v>0.6211522881478112</v>
      </c>
      <c r="D9" s="3">
        <f t="shared" si="2"/>
        <v>24.454827699608142</v>
      </c>
    </row>
    <row r="10" spans="1:4" x14ac:dyDescent="0.2">
      <c r="A10" s="2">
        <v>80</v>
      </c>
      <c r="B10" s="3">
        <f t="shared" si="0"/>
        <v>0.34632034632034631</v>
      </c>
      <c r="C10" s="3">
        <f t="shared" si="1"/>
        <v>0.66403972778851239</v>
      </c>
      <c r="D10" s="3">
        <f t="shared" si="2"/>
        <v>26.143310487006513</v>
      </c>
    </row>
    <row r="11" spans="1:4" x14ac:dyDescent="0.2">
      <c r="A11" s="2">
        <v>90</v>
      </c>
      <c r="B11" s="3">
        <f t="shared" si="0"/>
        <v>0.38961038961038963</v>
      </c>
      <c r="C11" s="3">
        <f t="shared" si="1"/>
        <v>0.70432049174478939</v>
      </c>
      <c r="D11" s="3">
        <f t="shared" si="2"/>
        <v>27.729168192041534</v>
      </c>
    </row>
    <row r="12" spans="1:4" x14ac:dyDescent="0.2">
      <c r="A12" s="2">
        <v>100</v>
      </c>
      <c r="B12" s="3">
        <f t="shared" si="0"/>
        <v>0.4329004329004329</v>
      </c>
      <c r="C12" s="3">
        <f t="shared" si="1"/>
        <v>0.74241898554778485</v>
      </c>
      <c r="D12" s="3">
        <f t="shared" si="2"/>
        <v>29.229109702914844</v>
      </c>
    </row>
    <row r="13" spans="1:4" x14ac:dyDescent="0.2">
      <c r="A13" s="2">
        <v>110</v>
      </c>
      <c r="B13" s="3">
        <f t="shared" si="0"/>
        <v>0.47619047619047616</v>
      </c>
      <c r="C13" s="3">
        <f t="shared" si="1"/>
        <v>0.77865560109202459</v>
      </c>
      <c r="D13" s="3">
        <f t="shared" si="2"/>
        <v>30.655748880553119</v>
      </c>
    </row>
    <row r="14" spans="1:4" x14ac:dyDescent="0.2">
      <c r="A14" s="2">
        <v>120</v>
      </c>
      <c r="B14" s="3">
        <f t="shared" si="0"/>
        <v>0.51948051948051943</v>
      </c>
      <c r="C14" s="3">
        <f t="shared" si="1"/>
        <v>0.81327925100924736</v>
      </c>
      <c r="D14" s="3">
        <f t="shared" si="2"/>
        <v>32.018885440159167</v>
      </c>
    </row>
    <row r="15" spans="1:4" x14ac:dyDescent="0.2">
      <c r="A15" s="2">
        <v>130</v>
      </c>
      <c r="B15" s="3">
        <f t="shared" si="0"/>
        <v>0.56277056277056281</v>
      </c>
      <c r="C15" s="3">
        <f t="shared" si="1"/>
        <v>0.8464878824486165</v>
      </c>
      <c r="D15" s="3">
        <f t="shared" si="2"/>
        <v>33.32631258079028</v>
      </c>
    </row>
    <row r="16" spans="1:4" x14ac:dyDescent="0.2">
      <c r="A16" s="2">
        <v>140</v>
      </c>
      <c r="B16" s="3">
        <f t="shared" si="0"/>
        <v>0.60606060606060608</v>
      </c>
      <c r="C16" s="3">
        <f t="shared" si="1"/>
        <v>0.87844199019771529</v>
      </c>
      <c r="D16" s="3">
        <f t="shared" si="2"/>
        <v>34.584348998283069</v>
      </c>
    </row>
    <row r="17" spans="1:5" x14ac:dyDescent="0.2">
      <c r="A17" s="2">
        <v>150</v>
      </c>
      <c r="B17" s="3">
        <f t="shared" si="0"/>
        <v>0.64935064935064934</v>
      </c>
      <c r="C17" s="3">
        <f t="shared" si="1"/>
        <v>0.90927384497339581</v>
      </c>
      <c r="D17" s="3">
        <f t="shared" si="2"/>
        <v>35.798202203987088</v>
      </c>
    </row>
    <row r="20" spans="1:5" x14ac:dyDescent="0.2">
      <c r="A20" s="1" t="s">
        <v>6</v>
      </c>
      <c r="B20" s="1" t="s">
        <v>7</v>
      </c>
      <c r="D20" s="5" t="s">
        <v>4</v>
      </c>
      <c r="E20" s="4">
        <v>45357</v>
      </c>
    </row>
    <row r="21" spans="1:5" x14ac:dyDescent="0.2">
      <c r="A21" s="2" cm="1">
        <f t="array" ref="A21:A31">_xlfn.SEQUENCE(11,1,0,100)</f>
        <v>0</v>
      </c>
      <c r="B21" s="3">
        <f t="shared" ref="B21:B34" si="3">(A21 * 1000000) / ($E$20 * 1000 * $E$21)</f>
        <v>0</v>
      </c>
      <c r="D21" s="1" t="s">
        <v>5</v>
      </c>
      <c r="E21" s="2">
        <v>0.15</v>
      </c>
    </row>
    <row r="22" spans="1:5" x14ac:dyDescent="0.2">
      <c r="A22" s="2">
        <v>100</v>
      </c>
      <c r="B22" s="3">
        <f t="shared" si="3"/>
        <v>14.69820902323052</v>
      </c>
    </row>
    <row r="23" spans="1:5" x14ac:dyDescent="0.2">
      <c r="A23" s="2">
        <v>200</v>
      </c>
      <c r="B23" s="3">
        <f t="shared" si="3"/>
        <v>29.39641804646104</v>
      </c>
    </row>
    <row r="24" spans="1:5" x14ac:dyDescent="0.2">
      <c r="A24" s="2">
        <v>300</v>
      </c>
      <c r="B24" s="3">
        <f t="shared" si="3"/>
        <v>44.094627069691555</v>
      </c>
    </row>
    <row r="25" spans="1:5" x14ac:dyDescent="0.2">
      <c r="A25" s="2">
        <v>400</v>
      </c>
      <c r="B25" s="3">
        <f t="shared" si="3"/>
        <v>58.79283609292208</v>
      </c>
    </row>
    <row r="26" spans="1:5" x14ac:dyDescent="0.2">
      <c r="A26" s="2">
        <v>500</v>
      </c>
      <c r="B26" s="3">
        <f t="shared" si="3"/>
        <v>73.491045116152591</v>
      </c>
    </row>
    <row r="27" spans="1:5" x14ac:dyDescent="0.2">
      <c r="A27" s="2">
        <v>600</v>
      </c>
      <c r="B27" s="3">
        <f t="shared" si="3"/>
        <v>88.18925413938311</v>
      </c>
    </row>
    <row r="28" spans="1:5" x14ac:dyDescent="0.2">
      <c r="A28" s="2">
        <v>700</v>
      </c>
      <c r="B28" s="3">
        <f t="shared" si="3"/>
        <v>102.88746316261364</v>
      </c>
    </row>
    <row r="29" spans="1:5" x14ac:dyDescent="0.2">
      <c r="A29" s="2">
        <v>800</v>
      </c>
      <c r="B29" s="3">
        <f t="shared" si="3"/>
        <v>117.58567218584416</v>
      </c>
    </row>
    <row r="30" spans="1:5" x14ac:dyDescent="0.2">
      <c r="A30" s="2">
        <v>900</v>
      </c>
      <c r="B30" s="3">
        <f t="shared" si="3"/>
        <v>132.28388120907468</v>
      </c>
    </row>
    <row r="31" spans="1:5" x14ac:dyDescent="0.2">
      <c r="A31" s="2">
        <v>1000</v>
      </c>
      <c r="B31" s="3">
        <f t="shared" si="3"/>
        <v>146.98209023230518</v>
      </c>
    </row>
    <row r="32" spans="1:5" x14ac:dyDescent="0.2">
      <c r="A32" s="2">
        <v>2600</v>
      </c>
      <c r="B32" s="3">
        <f t="shared" si="3"/>
        <v>382.1534346039935</v>
      </c>
    </row>
    <row r="33" spans="1:2" x14ac:dyDescent="0.2">
      <c r="A33" s="2">
        <v>2800</v>
      </c>
      <c r="B33" s="3">
        <f t="shared" si="3"/>
        <v>411.54985265045457</v>
      </c>
    </row>
    <row r="34" spans="1:2" x14ac:dyDescent="0.2">
      <c r="A34" s="2">
        <v>2900</v>
      </c>
      <c r="B34" s="3">
        <f t="shared" si="3"/>
        <v>426.24806167368507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2020-04-19T23:45:49Z</dcterms:created>
  <dcterms:modified xsi:type="dcterms:W3CDTF">2020-06-15T21:01:43Z</dcterms:modified>
</cp:coreProperties>
</file>