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NSSprojects\low-income-and-elderly-assist-da2redteam\workbooks\"/>
    </mc:Choice>
  </mc:AlternateContent>
  <xr:revisionPtr revIDLastSave="0" documentId="13_ncr:1_{66F2D0C2-FF4D-44B2-B4A5-BC4C25CD3DAE}" xr6:coauthVersionLast="45" xr6:coauthVersionMax="45" xr10:uidLastSave="{00000000-0000-0000-0000-000000000000}"/>
  <bookViews>
    <workbookView xWindow="-108" yWindow="-108" windowWidth="23256" windowHeight="12576" tabRatio="599" activeTab="3" xr2:uid="{4484EB7D-5810-4F3B-BF79-9DDA96ECF428}"/>
  </bookViews>
  <sheets>
    <sheet name="Dashboard_Tinker" sheetId="1" r:id="rId1"/>
    <sheet name="ElderlynIncome" sheetId="5" r:id="rId2"/>
    <sheet name="Q4Toledo" sheetId="6" r:id="rId3"/>
    <sheet name="Liability" sheetId="4" r:id="rId4"/>
  </sheets>
  <definedNames>
    <definedName name="_xlnm._FilterDatabase" localSheetId="3" hidden="1">Liability!$A$1:$E$57</definedName>
    <definedName name="_xlnm._FilterDatabase" localSheetId="2" hidden="1">Q4Toledo!#REF!</definedName>
    <definedName name="_xlchart.v2.10" hidden="1">Liability!$H$42:$H$53</definedName>
    <definedName name="_xlchart.v2.11" hidden="1">Liability!$I$42:$I$53</definedName>
    <definedName name="_xlchart.v2.12" hidden="1">Liability!$J$42:$J$53</definedName>
    <definedName name="_xlchart.v2.8" hidden="1">Liability!$H$2:$H$11</definedName>
    <definedName name="_xlchart.v2.9" hidden="1">Liability!$I$2:$I$11</definedName>
    <definedName name="_xlchart.v5.0" hidden="1">Dashboard_Tinker!$A$1</definedName>
    <definedName name="_xlchart.v5.1" hidden="1">Dashboard_Tinker!$A$2</definedName>
    <definedName name="_xlchart.v5.2" hidden="1">Dashboard_Tinker!$B$1</definedName>
    <definedName name="_xlchart.v5.3" hidden="1">Dashboard_Tinker!$B$2</definedName>
    <definedName name="_xlchart.v5.4" hidden="1">Liability!$A$1</definedName>
    <definedName name="_xlchart.v5.5" hidden="1">Liability!$A$2:$A$53</definedName>
    <definedName name="_xlchart.v5.6" hidden="1">Liability!$D$1</definedName>
    <definedName name="_xlchart.v5.7" hidden="1">Liability!$D$2:$D$53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7" i="1" l="1"/>
  <c r="Q47" i="1"/>
  <c r="N47" i="1"/>
  <c r="VK41" i="5"/>
  <c r="VL41" i="5"/>
  <c r="VM41" i="5"/>
  <c r="VN41" i="5"/>
  <c r="VO41" i="5"/>
  <c r="VP41" i="5"/>
  <c r="VQ41" i="5"/>
  <c r="VR41" i="5"/>
  <c r="VS41" i="5"/>
  <c r="VT41" i="5"/>
  <c r="VJ41" i="5"/>
  <c r="UZ41" i="5"/>
  <c r="VA41" i="5"/>
  <c r="VB41" i="5"/>
  <c r="VC41" i="5"/>
  <c r="VD41" i="5"/>
  <c r="VE41" i="5"/>
  <c r="VF41" i="5"/>
  <c r="VG41" i="5"/>
  <c r="VH41" i="5"/>
  <c r="VI41" i="5"/>
  <c r="UY41" i="5"/>
  <c r="UO41" i="5"/>
  <c r="UP41" i="5"/>
  <c r="UQ41" i="5"/>
  <c r="UR41" i="5"/>
  <c r="US41" i="5"/>
  <c r="UT41" i="5"/>
  <c r="UU41" i="5"/>
  <c r="UV41" i="5"/>
  <c r="UW41" i="5"/>
  <c r="UX41" i="5"/>
  <c r="UN41" i="5"/>
  <c r="UD41" i="5"/>
  <c r="UE41" i="5"/>
  <c r="UF41" i="5"/>
  <c r="UG41" i="5"/>
  <c r="UH41" i="5"/>
  <c r="UI41" i="5"/>
  <c r="UJ41" i="5"/>
  <c r="UK41" i="5"/>
  <c r="UL41" i="5"/>
  <c r="UM41" i="5"/>
  <c r="UC41" i="5"/>
  <c r="TS41" i="5"/>
  <c r="TT41" i="5"/>
  <c r="TU41" i="5"/>
  <c r="TV41" i="5"/>
  <c r="TW41" i="5"/>
  <c r="TX41" i="5"/>
  <c r="TY41" i="5"/>
  <c r="TZ41" i="5"/>
  <c r="UA41" i="5"/>
  <c r="UB41" i="5"/>
  <c r="TR41" i="5"/>
  <c r="TH41" i="5"/>
  <c r="TI41" i="5"/>
  <c r="TJ41" i="5"/>
  <c r="TK41" i="5"/>
  <c r="TL41" i="5"/>
  <c r="TM41" i="5"/>
  <c r="TN41" i="5"/>
  <c r="TO41" i="5"/>
  <c r="TP41" i="5"/>
  <c r="TQ41" i="5"/>
  <c r="TG41" i="5"/>
  <c r="SW41" i="5"/>
  <c r="SX41" i="5"/>
  <c r="SY41" i="5"/>
  <c r="SZ41" i="5"/>
  <c r="TA41" i="5"/>
  <c r="TB41" i="5"/>
  <c r="TC41" i="5"/>
  <c r="TD41" i="5"/>
  <c r="TE41" i="5"/>
  <c r="TF41" i="5"/>
  <c r="SV41" i="5"/>
  <c r="SL41" i="5"/>
  <c r="SM41" i="5"/>
  <c r="SN41" i="5"/>
  <c r="SO41" i="5"/>
  <c r="SP41" i="5"/>
  <c r="SQ41" i="5"/>
  <c r="SR41" i="5"/>
  <c r="SS41" i="5"/>
  <c r="ST41" i="5"/>
  <c r="SU41" i="5"/>
  <c r="SK41" i="5"/>
  <c r="SA41" i="5"/>
  <c r="SB41" i="5"/>
  <c r="SC41" i="5"/>
  <c r="SD41" i="5"/>
  <c r="SE41" i="5"/>
  <c r="SF41" i="5"/>
  <c r="SG41" i="5"/>
  <c r="SH41" i="5"/>
  <c r="SI41" i="5"/>
  <c r="SJ41" i="5"/>
  <c r="RZ41" i="5"/>
  <c r="RP41" i="5"/>
  <c r="RQ41" i="5"/>
  <c r="RR41" i="5"/>
  <c r="RS41" i="5"/>
  <c r="RT41" i="5"/>
  <c r="RU41" i="5"/>
  <c r="RV41" i="5"/>
  <c r="RW41" i="5"/>
  <c r="RX41" i="5"/>
  <c r="RY41" i="5"/>
  <c r="RO41" i="5"/>
  <c r="RE41" i="5"/>
  <c r="RF41" i="5"/>
  <c r="RG41" i="5"/>
  <c r="RH41" i="5"/>
  <c r="RI41" i="5"/>
  <c r="RJ41" i="5"/>
  <c r="RK41" i="5"/>
  <c r="RL41" i="5"/>
  <c r="RM41" i="5"/>
  <c r="RN41" i="5"/>
  <c r="RD41" i="5"/>
  <c r="QT41" i="5"/>
  <c r="QU41" i="5"/>
  <c r="QV41" i="5"/>
  <c r="QW41" i="5"/>
  <c r="QX41" i="5"/>
  <c r="QY41" i="5"/>
  <c r="QZ41" i="5"/>
  <c r="RA41" i="5"/>
  <c r="RB41" i="5"/>
  <c r="RC41" i="5"/>
  <c r="QS41" i="5"/>
  <c r="QI41" i="5"/>
  <c r="QJ41" i="5"/>
  <c r="QK41" i="5"/>
  <c r="QL41" i="5"/>
  <c r="QM41" i="5"/>
  <c r="QN41" i="5"/>
  <c r="QO41" i="5"/>
  <c r="QP41" i="5"/>
  <c r="QQ41" i="5"/>
  <c r="QR41" i="5"/>
  <c r="QH41" i="5"/>
  <c r="PX41" i="5"/>
  <c r="PY41" i="5"/>
  <c r="PZ41" i="5"/>
  <c r="QA41" i="5"/>
  <c r="QB41" i="5"/>
  <c r="QC41" i="5"/>
  <c r="QD41" i="5"/>
  <c r="QE41" i="5"/>
  <c r="QF41" i="5"/>
  <c r="QG41" i="5"/>
  <c r="PW41" i="5"/>
  <c r="PM41" i="5"/>
  <c r="PN41" i="5"/>
  <c r="PO41" i="5"/>
  <c r="PP41" i="5"/>
  <c r="PQ41" i="5"/>
  <c r="PR41" i="5"/>
  <c r="PS41" i="5"/>
  <c r="PT41" i="5"/>
  <c r="PU41" i="5"/>
  <c r="PV41" i="5"/>
  <c r="PL41" i="5"/>
  <c r="PB41" i="5"/>
  <c r="PC41" i="5"/>
  <c r="PD41" i="5"/>
  <c r="PE41" i="5"/>
  <c r="PF41" i="5"/>
  <c r="PG41" i="5"/>
  <c r="PH41" i="5"/>
  <c r="PI41" i="5"/>
  <c r="PJ41" i="5"/>
  <c r="PK41" i="5"/>
  <c r="PA41" i="5"/>
  <c r="OQ41" i="5"/>
  <c r="OR41" i="5"/>
  <c r="OS41" i="5"/>
  <c r="OT41" i="5"/>
  <c r="OU41" i="5"/>
  <c r="OV41" i="5"/>
  <c r="OW41" i="5"/>
  <c r="OX41" i="5"/>
  <c r="OY41" i="5"/>
  <c r="OZ41" i="5"/>
  <c r="OP41" i="5"/>
  <c r="OF41" i="5"/>
  <c r="OG41" i="5"/>
  <c r="OH41" i="5"/>
  <c r="OI41" i="5"/>
  <c r="OJ41" i="5"/>
  <c r="OK41" i="5"/>
  <c r="OL41" i="5"/>
  <c r="OM41" i="5"/>
  <c r="ON41" i="5"/>
  <c r="OO41" i="5"/>
  <c r="OE41" i="5"/>
  <c r="NU41" i="5"/>
  <c r="NV41" i="5"/>
  <c r="NW41" i="5"/>
  <c r="NX41" i="5"/>
  <c r="NY41" i="5"/>
  <c r="NZ41" i="5"/>
  <c r="OA41" i="5"/>
  <c r="OB41" i="5"/>
  <c r="OC41" i="5"/>
  <c r="OD41" i="5"/>
  <c r="NT41" i="5"/>
  <c r="NJ41" i="5"/>
  <c r="NK41" i="5"/>
  <c r="NL41" i="5"/>
  <c r="NM41" i="5"/>
  <c r="NN41" i="5"/>
  <c r="NO41" i="5"/>
  <c r="NP41" i="5"/>
  <c r="NQ41" i="5"/>
  <c r="NR41" i="5"/>
  <c r="NS41" i="5"/>
  <c r="NI41" i="5"/>
  <c r="MY41" i="5"/>
  <c r="MZ41" i="5"/>
  <c r="NA41" i="5"/>
  <c r="NB41" i="5"/>
  <c r="NC41" i="5"/>
  <c r="ND41" i="5"/>
  <c r="NE41" i="5"/>
  <c r="NF41" i="5"/>
  <c r="NG41" i="5"/>
  <c r="NH41" i="5"/>
  <c r="MX41" i="5"/>
  <c r="MW41" i="5"/>
  <c r="MN41" i="5"/>
  <c r="MO41" i="5"/>
  <c r="MP41" i="5"/>
  <c r="MQ41" i="5"/>
  <c r="MR41" i="5"/>
  <c r="MS41" i="5"/>
  <c r="MT41" i="5"/>
  <c r="MU41" i="5"/>
  <c r="MV41" i="5"/>
  <c r="MM41" i="5"/>
  <c r="MC41" i="5"/>
  <c r="MD41" i="5"/>
  <c r="ME41" i="5"/>
  <c r="MF41" i="5"/>
  <c r="MG41" i="5"/>
  <c r="MH41" i="5"/>
  <c r="MI41" i="5"/>
  <c r="MJ41" i="5"/>
  <c r="MK41" i="5"/>
  <c r="ML41" i="5"/>
  <c r="MB41" i="5"/>
  <c r="LR41" i="5"/>
  <c r="LS41" i="5"/>
  <c r="LT41" i="5"/>
  <c r="LU41" i="5"/>
  <c r="LV41" i="5"/>
  <c r="LW41" i="5"/>
  <c r="LX41" i="5"/>
  <c r="LY41" i="5"/>
  <c r="LZ41" i="5"/>
  <c r="MA41" i="5"/>
  <c r="LQ41" i="5"/>
  <c r="LG41" i="5"/>
  <c r="LH41" i="5"/>
  <c r="LI41" i="5"/>
  <c r="LJ41" i="5"/>
  <c r="LK41" i="5"/>
  <c r="LL41" i="5"/>
  <c r="LM41" i="5"/>
  <c r="LN41" i="5"/>
  <c r="LO41" i="5"/>
  <c r="LP41" i="5"/>
  <c r="LF41" i="5"/>
  <c r="KV41" i="5"/>
  <c r="KW41" i="5"/>
  <c r="KX41" i="5"/>
  <c r="KY41" i="5"/>
  <c r="KZ41" i="5"/>
  <c r="LA41" i="5"/>
  <c r="LB41" i="5"/>
  <c r="LC41" i="5"/>
  <c r="LD41" i="5"/>
  <c r="LE41" i="5"/>
  <c r="KU41" i="5"/>
  <c r="KK41" i="5"/>
  <c r="KL41" i="5"/>
  <c r="KM41" i="5"/>
  <c r="KN41" i="5"/>
  <c r="KO41" i="5"/>
  <c r="KP41" i="5"/>
  <c r="KQ41" i="5"/>
  <c r="KR41" i="5"/>
  <c r="KS41" i="5"/>
  <c r="KT41" i="5"/>
  <c r="KJ41" i="5"/>
  <c r="JZ41" i="5"/>
  <c r="KA41" i="5"/>
  <c r="KB41" i="5"/>
  <c r="KC41" i="5"/>
  <c r="KD41" i="5"/>
  <c r="KE41" i="5"/>
  <c r="KF41" i="5"/>
  <c r="KG41" i="5"/>
  <c r="KH41" i="5"/>
  <c r="KI41" i="5"/>
  <c r="JY41" i="5"/>
  <c r="JO41" i="5"/>
  <c r="JP41" i="5"/>
  <c r="JQ41" i="5"/>
  <c r="JR41" i="5"/>
  <c r="JS41" i="5"/>
  <c r="JT41" i="5"/>
  <c r="JU41" i="5"/>
  <c r="JV41" i="5"/>
  <c r="JW41" i="5"/>
  <c r="JX41" i="5"/>
  <c r="JN41" i="5"/>
  <c r="JD41" i="5"/>
  <c r="JE41" i="5"/>
  <c r="JF41" i="5"/>
  <c r="JG41" i="5"/>
  <c r="JH41" i="5"/>
  <c r="JI41" i="5"/>
  <c r="JJ41" i="5"/>
  <c r="JK41" i="5"/>
  <c r="JL41" i="5"/>
  <c r="JM41" i="5"/>
  <c r="JC41" i="5"/>
  <c r="IS41" i="5"/>
  <c r="IT41" i="5"/>
  <c r="IU41" i="5"/>
  <c r="IV41" i="5"/>
  <c r="IW41" i="5"/>
  <c r="IX41" i="5"/>
  <c r="IY41" i="5"/>
  <c r="IZ41" i="5"/>
  <c r="JA41" i="5"/>
  <c r="JB41" i="5"/>
  <c r="IR41" i="5"/>
  <c r="IH41" i="5"/>
  <c r="II41" i="5"/>
  <c r="IJ41" i="5"/>
  <c r="IK41" i="5"/>
  <c r="IL41" i="5"/>
  <c r="IM41" i="5"/>
  <c r="IN41" i="5"/>
  <c r="IO41" i="5"/>
  <c r="IP41" i="5"/>
  <c r="IQ41" i="5"/>
  <c r="IG41" i="5"/>
  <c r="HW41" i="5"/>
  <c r="HX41" i="5"/>
  <c r="HY41" i="5"/>
  <c r="HZ41" i="5"/>
  <c r="IA41" i="5"/>
  <c r="IB41" i="5"/>
  <c r="IC41" i="5"/>
  <c r="ID41" i="5"/>
  <c r="IE41" i="5"/>
  <c r="IF41" i="5"/>
  <c r="HV41" i="5"/>
  <c r="HL41" i="5"/>
  <c r="HM41" i="5"/>
  <c r="HN41" i="5"/>
  <c r="HO41" i="5"/>
  <c r="HP41" i="5"/>
  <c r="HQ41" i="5"/>
  <c r="HR41" i="5"/>
  <c r="HS41" i="5"/>
  <c r="HT41" i="5"/>
  <c r="HU41" i="5"/>
  <c r="HK41" i="5"/>
  <c r="HA41" i="5"/>
  <c r="HB41" i="5"/>
  <c r="HC41" i="5"/>
  <c r="HD41" i="5"/>
  <c r="HE41" i="5"/>
  <c r="HF41" i="5"/>
  <c r="HG41" i="5"/>
  <c r="HH41" i="5"/>
  <c r="HI41" i="5"/>
  <c r="HJ41" i="5"/>
  <c r="GZ41" i="5"/>
  <c r="GP41" i="5"/>
  <c r="GQ41" i="5"/>
  <c r="GR41" i="5"/>
  <c r="GS41" i="5"/>
  <c r="GT41" i="5"/>
  <c r="GU41" i="5"/>
  <c r="GV41" i="5"/>
  <c r="GW41" i="5"/>
  <c r="GX41" i="5"/>
  <c r="GY41" i="5"/>
  <c r="GO41" i="5"/>
  <c r="GE41" i="5"/>
  <c r="GF41" i="5"/>
  <c r="GG41" i="5"/>
  <c r="GH41" i="5"/>
  <c r="GI41" i="5"/>
  <c r="GJ41" i="5"/>
  <c r="GK41" i="5"/>
  <c r="GL41" i="5"/>
  <c r="GM41" i="5"/>
  <c r="GN41" i="5"/>
  <c r="GD41" i="5"/>
  <c r="FT41" i="5"/>
  <c r="FU41" i="5"/>
  <c r="FV41" i="5"/>
  <c r="FW41" i="5"/>
  <c r="FX41" i="5"/>
  <c r="FY41" i="5"/>
  <c r="FZ41" i="5"/>
  <c r="GA41" i="5"/>
  <c r="GB41" i="5"/>
  <c r="GC41" i="5"/>
  <c r="FS41" i="5"/>
  <c r="FI41" i="5"/>
  <c r="FJ41" i="5"/>
  <c r="FK41" i="5"/>
  <c r="FL41" i="5"/>
  <c r="FM41" i="5"/>
  <c r="FN41" i="5"/>
  <c r="FO41" i="5"/>
  <c r="FP41" i="5"/>
  <c r="FQ41" i="5"/>
  <c r="FR41" i="5"/>
  <c r="FH41" i="5"/>
  <c r="EX41" i="5"/>
  <c r="EY41" i="5"/>
  <c r="EZ41" i="5"/>
  <c r="FA41" i="5"/>
  <c r="FB41" i="5"/>
  <c r="FC41" i="5"/>
  <c r="FD41" i="5"/>
  <c r="FE41" i="5"/>
  <c r="FF41" i="5"/>
  <c r="FG41" i="5"/>
  <c r="EW41" i="5"/>
  <c r="EM41" i="5"/>
  <c r="EN41" i="5"/>
  <c r="EO41" i="5"/>
  <c r="EP41" i="5"/>
  <c r="EQ41" i="5"/>
  <c r="ER41" i="5"/>
  <c r="ES41" i="5"/>
  <c r="ET41" i="5"/>
  <c r="EU41" i="5"/>
  <c r="EV41" i="5"/>
  <c r="EL41" i="5"/>
  <c r="EB41" i="5"/>
  <c r="EC41" i="5"/>
  <c r="ED41" i="5"/>
  <c r="EE41" i="5"/>
  <c r="EF41" i="5"/>
  <c r="EG41" i="5"/>
  <c r="EH41" i="5"/>
  <c r="EI41" i="5"/>
  <c r="EJ41" i="5"/>
  <c r="EK41" i="5"/>
  <c r="EA41" i="5"/>
  <c r="DZ41" i="5"/>
  <c r="DY41" i="5"/>
  <c r="DX41" i="5"/>
  <c r="DW41" i="5"/>
  <c r="DV41" i="5"/>
  <c r="DU41" i="5"/>
  <c r="DT41" i="5"/>
  <c r="DS41" i="5"/>
  <c r="DR41" i="5"/>
  <c r="DQ41" i="5"/>
  <c r="DP41" i="5"/>
  <c r="DF41" i="5"/>
  <c r="DG41" i="5"/>
  <c r="DH41" i="5"/>
  <c r="DI41" i="5"/>
  <c r="DJ41" i="5"/>
  <c r="DK41" i="5"/>
  <c r="DL41" i="5"/>
  <c r="DM41" i="5"/>
  <c r="DN41" i="5"/>
  <c r="DO41" i="5"/>
  <c r="DE41" i="5"/>
  <c r="CU41" i="5"/>
  <c r="CV41" i="5"/>
  <c r="CW41" i="5"/>
  <c r="CX41" i="5"/>
  <c r="CY41" i="5"/>
  <c r="CZ41" i="5"/>
  <c r="DA41" i="5"/>
  <c r="DB41" i="5"/>
  <c r="DC41" i="5"/>
  <c r="DD41" i="5"/>
  <c r="CT41" i="5"/>
  <c r="CJ41" i="5"/>
  <c r="CK41" i="5"/>
  <c r="CL41" i="5"/>
  <c r="CM41" i="5"/>
  <c r="CN41" i="5"/>
  <c r="CO41" i="5"/>
  <c r="CP41" i="5"/>
  <c r="CQ41" i="5"/>
  <c r="CR41" i="5"/>
  <c r="CS41" i="5"/>
  <c r="CI41" i="5"/>
  <c r="BY41" i="5"/>
  <c r="BZ41" i="5"/>
  <c r="CA41" i="5"/>
  <c r="CB41" i="5"/>
  <c r="CC41" i="5"/>
  <c r="CD41" i="5"/>
  <c r="CE41" i="5"/>
  <c r="CF41" i="5"/>
  <c r="CG41" i="5"/>
  <c r="CH41" i="5"/>
  <c r="BX41" i="5"/>
  <c r="BN41" i="5"/>
  <c r="BO41" i="5"/>
  <c r="BP41" i="5"/>
  <c r="BQ41" i="5"/>
  <c r="BR41" i="5"/>
  <c r="BS41" i="5"/>
  <c r="BT41" i="5"/>
  <c r="BU41" i="5"/>
  <c r="BV41" i="5"/>
  <c r="BW41" i="5"/>
  <c r="BM41" i="5"/>
  <c r="BC41" i="5"/>
  <c r="BD41" i="5"/>
  <c r="BE41" i="5"/>
  <c r="BF41" i="5"/>
  <c r="BG41" i="5"/>
  <c r="BH41" i="5"/>
  <c r="BI41" i="5"/>
  <c r="BJ41" i="5"/>
  <c r="BK41" i="5"/>
  <c r="BL41" i="5"/>
  <c r="BB41" i="5"/>
  <c r="AR41" i="5"/>
  <c r="AS41" i="5"/>
  <c r="AT41" i="5"/>
  <c r="AU41" i="5"/>
  <c r="AV41" i="5"/>
  <c r="AW41" i="5"/>
  <c r="AX41" i="5"/>
  <c r="AY41" i="5"/>
  <c r="AZ41" i="5"/>
  <c r="BA41" i="5"/>
  <c r="AQ41" i="5"/>
  <c r="AG41" i="5"/>
  <c r="AH41" i="5"/>
  <c r="AI41" i="5"/>
  <c r="AJ41" i="5"/>
  <c r="AK41" i="5"/>
  <c r="AL41" i="5"/>
  <c r="AM41" i="5"/>
  <c r="AN41" i="5"/>
  <c r="AO41" i="5"/>
  <c r="AP41" i="5"/>
  <c r="AF41" i="5"/>
  <c r="V41" i="5"/>
  <c r="W41" i="5"/>
  <c r="X41" i="5"/>
  <c r="Y41" i="5"/>
  <c r="Z41" i="5"/>
  <c r="AA41" i="5"/>
  <c r="AB41" i="5"/>
  <c r="AC41" i="5"/>
  <c r="AD41" i="5"/>
  <c r="AE41" i="5"/>
  <c r="U41" i="5"/>
  <c r="E48" i="5" l="1"/>
  <c r="K41" i="5" l="1"/>
  <c r="L41" i="5"/>
  <c r="M41" i="5"/>
  <c r="N41" i="5"/>
  <c r="O41" i="5"/>
  <c r="P41" i="5"/>
  <c r="Q41" i="5"/>
  <c r="R41" i="5"/>
  <c r="S41" i="5"/>
  <c r="T41" i="5"/>
  <c r="J41" i="5"/>
  <c r="VL35" i="5" l="1"/>
  <c r="VK35" i="5"/>
  <c r="VJ35" i="5"/>
  <c r="VI35" i="5"/>
  <c r="VH35" i="5"/>
  <c r="VG35" i="5"/>
  <c r="VF35" i="5"/>
  <c r="VE35" i="5"/>
  <c r="VD35" i="5"/>
  <c r="VC35" i="5"/>
  <c r="VB35" i="5"/>
  <c r="VA35" i="5"/>
  <c r="UZ35" i="5"/>
  <c r="UY35" i="5"/>
  <c r="UX35" i="5"/>
  <c r="UW35" i="5"/>
  <c r="UV35" i="5"/>
  <c r="UU35" i="5"/>
  <c r="UT35" i="5"/>
  <c r="US35" i="5"/>
  <c r="UR35" i="5"/>
  <c r="UQ35" i="5"/>
  <c r="UP35" i="5"/>
  <c r="UO35" i="5"/>
  <c r="UN35" i="5"/>
  <c r="UM35" i="5"/>
  <c r="UL35" i="5"/>
  <c r="UK35" i="5"/>
  <c r="UJ35" i="5"/>
  <c r="UI35" i="5"/>
  <c r="UH35" i="5"/>
  <c r="UG35" i="5"/>
  <c r="UF35" i="5"/>
  <c r="UE35" i="5"/>
  <c r="UD35" i="5"/>
  <c r="UC35" i="5"/>
  <c r="UB35" i="5"/>
  <c r="UA35" i="5"/>
  <c r="TZ35" i="5"/>
  <c r="TY35" i="5"/>
  <c r="TX35" i="5"/>
  <c r="TW35" i="5"/>
  <c r="TV35" i="5"/>
  <c r="TU35" i="5"/>
  <c r="TT35" i="5"/>
  <c r="TS35" i="5"/>
  <c r="TR35" i="5"/>
  <c r="TQ35" i="5"/>
  <c r="TP35" i="5"/>
  <c r="TO35" i="5"/>
  <c r="TN35" i="5"/>
  <c r="TM35" i="5"/>
  <c r="TL35" i="5"/>
  <c r="TK35" i="5"/>
  <c r="TJ35" i="5"/>
  <c r="TI35" i="5"/>
  <c r="TH35" i="5"/>
  <c r="TG35" i="5"/>
  <c r="TF35" i="5"/>
  <c r="TE35" i="5"/>
  <c r="TD35" i="5"/>
  <c r="TC35" i="5"/>
  <c r="TB35" i="5"/>
  <c r="TA35" i="5"/>
  <c r="SZ35" i="5"/>
  <c r="SY35" i="5"/>
  <c r="SX35" i="5"/>
  <c r="SW35" i="5"/>
  <c r="SV35" i="5"/>
  <c r="SU35" i="5"/>
  <c r="ST35" i="5"/>
  <c r="SS35" i="5"/>
  <c r="SR35" i="5"/>
  <c r="SQ35" i="5"/>
  <c r="SP35" i="5"/>
  <c r="SO35" i="5"/>
  <c r="SN35" i="5"/>
  <c r="SM35" i="5"/>
  <c r="SL35" i="5"/>
  <c r="SK35" i="5"/>
  <c r="SJ35" i="5"/>
  <c r="SI35" i="5"/>
  <c r="SH35" i="5"/>
  <c r="SG35" i="5"/>
  <c r="SF35" i="5"/>
  <c r="SE35" i="5"/>
  <c r="SD35" i="5"/>
  <c r="SC35" i="5"/>
  <c r="SB35" i="5"/>
  <c r="SA35" i="5"/>
  <c r="RZ35" i="5"/>
  <c r="RY35" i="5"/>
  <c r="RX35" i="5"/>
  <c r="RW35" i="5"/>
  <c r="RV35" i="5"/>
  <c r="RU35" i="5"/>
  <c r="RT35" i="5"/>
  <c r="RS35" i="5"/>
  <c r="RR35" i="5"/>
  <c r="RQ35" i="5"/>
  <c r="RP35" i="5"/>
  <c r="RO35" i="5"/>
  <c r="RN35" i="5"/>
  <c r="RM35" i="5"/>
  <c r="RL35" i="5"/>
  <c r="RK35" i="5"/>
  <c r="RJ35" i="5"/>
  <c r="RI35" i="5"/>
  <c r="RH35" i="5"/>
  <c r="RG35" i="5"/>
  <c r="RF35" i="5"/>
  <c r="RE35" i="5"/>
  <c r="RD35" i="5"/>
  <c r="RC35" i="5"/>
  <c r="RB35" i="5"/>
  <c r="RA35" i="5"/>
  <c r="QZ35" i="5"/>
  <c r="QY35" i="5"/>
  <c r="QX35" i="5"/>
  <c r="QW35" i="5"/>
  <c r="QV35" i="5"/>
  <c r="QU35" i="5"/>
  <c r="QT35" i="5"/>
  <c r="QS35" i="5"/>
  <c r="QR35" i="5"/>
  <c r="QQ35" i="5"/>
  <c r="QP35" i="5"/>
  <c r="QO35" i="5"/>
  <c r="QN35" i="5"/>
  <c r="QM35" i="5"/>
  <c r="QL35" i="5"/>
  <c r="QK35" i="5"/>
  <c r="QJ35" i="5"/>
  <c r="QI35" i="5"/>
  <c r="QH35" i="5"/>
  <c r="QG35" i="5"/>
  <c r="QF35" i="5"/>
  <c r="QE35" i="5"/>
  <c r="QD35" i="5"/>
  <c r="QC35" i="5"/>
  <c r="QB35" i="5"/>
  <c r="QA35" i="5"/>
  <c r="PZ35" i="5"/>
  <c r="PY35" i="5"/>
  <c r="PX35" i="5"/>
  <c r="PW35" i="5"/>
  <c r="PV35" i="5"/>
  <c r="PU35" i="5"/>
  <c r="PT35" i="5"/>
  <c r="PS35" i="5"/>
  <c r="PR35" i="5"/>
  <c r="PQ35" i="5"/>
  <c r="PP35" i="5"/>
  <c r="PO35" i="5"/>
  <c r="PN35" i="5"/>
  <c r="PM35" i="5"/>
  <c r="PL35" i="5"/>
  <c r="PK35" i="5"/>
  <c r="PJ35" i="5"/>
  <c r="PI35" i="5"/>
  <c r="PH35" i="5"/>
  <c r="PG35" i="5"/>
  <c r="PF35" i="5"/>
  <c r="PE35" i="5"/>
  <c r="PD35" i="5"/>
  <c r="PC35" i="5"/>
  <c r="PB35" i="5"/>
  <c r="PA35" i="5"/>
  <c r="OZ35" i="5"/>
  <c r="OY35" i="5"/>
  <c r="OX35" i="5"/>
  <c r="OW35" i="5"/>
  <c r="OV35" i="5"/>
  <c r="OU35" i="5"/>
  <c r="OT35" i="5"/>
  <c r="OS35" i="5"/>
  <c r="OR35" i="5"/>
  <c r="OQ35" i="5"/>
  <c r="OP35" i="5"/>
  <c r="OO35" i="5"/>
  <c r="ON35" i="5"/>
  <c r="OM35" i="5"/>
  <c r="OL35" i="5"/>
  <c r="OK35" i="5"/>
  <c r="OJ35" i="5"/>
  <c r="OI35" i="5"/>
  <c r="OH35" i="5"/>
  <c r="OG35" i="5"/>
  <c r="OF35" i="5"/>
  <c r="OE35" i="5"/>
  <c r="OD35" i="5"/>
  <c r="OC35" i="5"/>
  <c r="OB35" i="5"/>
  <c r="OA35" i="5"/>
  <c r="NZ35" i="5"/>
  <c r="NY35" i="5"/>
  <c r="NX35" i="5"/>
  <c r="NW35" i="5"/>
  <c r="NV35" i="5"/>
  <c r="NU35" i="5"/>
  <c r="NT35" i="5"/>
  <c r="NS35" i="5"/>
  <c r="NR35" i="5"/>
  <c r="NQ35" i="5"/>
  <c r="NP35" i="5"/>
  <c r="NO35" i="5"/>
  <c r="NN35" i="5"/>
  <c r="NM35" i="5"/>
  <c r="NL35" i="5"/>
  <c r="NK35" i="5"/>
  <c r="NJ35" i="5"/>
  <c r="NI35" i="5"/>
  <c r="NH35" i="5"/>
  <c r="NG35" i="5"/>
  <c r="NF35" i="5"/>
  <c r="NE35" i="5"/>
  <c r="ND35" i="5"/>
  <c r="NC35" i="5"/>
  <c r="NB35" i="5"/>
  <c r="NA35" i="5"/>
  <c r="MZ35" i="5"/>
  <c r="MY35" i="5"/>
  <c r="MX35" i="5"/>
  <c r="MW35" i="5"/>
  <c r="MV35" i="5"/>
  <c r="MU35" i="5"/>
  <c r="MT35" i="5"/>
  <c r="MS35" i="5"/>
  <c r="MR35" i="5"/>
  <c r="MQ35" i="5"/>
  <c r="MP35" i="5"/>
  <c r="MO35" i="5"/>
  <c r="MN35" i="5"/>
  <c r="MM35" i="5"/>
  <c r="ML35" i="5"/>
  <c r="MK35" i="5"/>
  <c r="MJ35" i="5"/>
  <c r="MI35" i="5"/>
  <c r="MH35" i="5"/>
  <c r="MG35" i="5"/>
  <c r="MF35" i="5"/>
  <c r="ME35" i="5"/>
  <c r="MD35" i="5"/>
  <c r="MC35" i="5"/>
  <c r="MB35" i="5"/>
  <c r="MA35" i="5"/>
  <c r="LZ35" i="5"/>
  <c r="LY35" i="5"/>
  <c r="LX35" i="5"/>
  <c r="LW35" i="5"/>
  <c r="LV35" i="5"/>
  <c r="LU35" i="5"/>
  <c r="LT35" i="5"/>
  <c r="LS35" i="5"/>
  <c r="LR35" i="5"/>
  <c r="LQ35" i="5"/>
  <c r="LP35" i="5"/>
  <c r="LO35" i="5"/>
  <c r="LN35" i="5"/>
  <c r="LM35" i="5"/>
  <c r="LL35" i="5"/>
  <c r="LK35" i="5"/>
  <c r="LJ35" i="5"/>
  <c r="LI35" i="5"/>
  <c r="LH35" i="5"/>
  <c r="LG35" i="5"/>
  <c r="LF35" i="5"/>
  <c r="LE35" i="5"/>
  <c r="LD35" i="5"/>
  <c r="LC35" i="5"/>
  <c r="LB35" i="5"/>
  <c r="LA35" i="5"/>
  <c r="KZ35" i="5"/>
  <c r="KY35" i="5"/>
  <c r="KX35" i="5"/>
  <c r="KW35" i="5"/>
  <c r="KV35" i="5"/>
  <c r="KU35" i="5"/>
  <c r="KT35" i="5"/>
  <c r="KS35" i="5"/>
  <c r="KR35" i="5"/>
  <c r="KQ35" i="5"/>
  <c r="KP35" i="5"/>
  <c r="KO35" i="5"/>
  <c r="KN35" i="5"/>
  <c r="KM35" i="5"/>
  <c r="KL35" i="5"/>
  <c r="KK35" i="5"/>
  <c r="KJ35" i="5"/>
  <c r="KI35" i="5"/>
  <c r="KH35" i="5"/>
  <c r="KG35" i="5"/>
  <c r="KF35" i="5"/>
  <c r="KE35" i="5"/>
  <c r="KD35" i="5"/>
  <c r="KC35" i="5"/>
  <c r="KB35" i="5"/>
  <c r="KA35" i="5"/>
  <c r="JZ35" i="5"/>
  <c r="JY35" i="5"/>
  <c r="JX35" i="5"/>
  <c r="JW35" i="5"/>
  <c r="JV35" i="5"/>
  <c r="JU35" i="5"/>
  <c r="JT35" i="5"/>
  <c r="JS35" i="5"/>
  <c r="JR35" i="5"/>
  <c r="JQ35" i="5"/>
  <c r="JP35" i="5"/>
  <c r="JO35" i="5"/>
  <c r="JN35" i="5"/>
  <c r="JM35" i="5"/>
  <c r="JL35" i="5"/>
  <c r="JK35" i="5"/>
  <c r="JJ35" i="5"/>
  <c r="JI35" i="5"/>
  <c r="JH35" i="5"/>
  <c r="JG35" i="5"/>
  <c r="JF35" i="5"/>
  <c r="JE35" i="5"/>
  <c r="JD35" i="5"/>
  <c r="JC35" i="5"/>
  <c r="JB35" i="5"/>
  <c r="JA35" i="5"/>
  <c r="IZ35" i="5"/>
  <c r="IY35" i="5"/>
  <c r="IX35" i="5"/>
  <c r="IW35" i="5"/>
  <c r="IV35" i="5"/>
  <c r="IU35" i="5"/>
  <c r="IT35" i="5"/>
  <c r="IS35" i="5"/>
  <c r="IR35" i="5"/>
  <c r="IQ35" i="5"/>
  <c r="IP35" i="5"/>
  <c r="IO35" i="5"/>
  <c r="IN35" i="5"/>
  <c r="IM35" i="5"/>
  <c r="IL35" i="5"/>
  <c r="IK35" i="5"/>
  <c r="IJ35" i="5"/>
  <c r="II35" i="5"/>
  <c r="IH35" i="5"/>
  <c r="IG35" i="5"/>
  <c r="IF35" i="5"/>
  <c r="IE35" i="5"/>
  <c r="ID35" i="5"/>
  <c r="IC35" i="5"/>
  <c r="IB35" i="5"/>
  <c r="IA35" i="5"/>
  <c r="HZ35" i="5"/>
  <c r="HY35" i="5"/>
  <c r="HX35" i="5"/>
  <c r="HW35" i="5"/>
  <c r="HV35" i="5"/>
  <c r="HU35" i="5"/>
  <c r="HT35" i="5"/>
  <c r="HS35" i="5"/>
  <c r="HR35" i="5"/>
  <c r="HQ35" i="5"/>
  <c r="HP35" i="5"/>
  <c r="HO35" i="5"/>
  <c r="HN35" i="5"/>
  <c r="HM35" i="5"/>
  <c r="HL35" i="5"/>
  <c r="HK35" i="5"/>
  <c r="HJ35" i="5"/>
  <c r="HI35" i="5"/>
  <c r="HH35" i="5"/>
  <c r="HG35" i="5"/>
  <c r="HF35" i="5"/>
  <c r="HE35" i="5"/>
  <c r="HD35" i="5"/>
  <c r="HC35" i="5"/>
  <c r="HB35" i="5"/>
  <c r="HA35" i="5"/>
  <c r="GZ35" i="5"/>
  <c r="GY35" i="5"/>
  <c r="GX35" i="5"/>
  <c r="GW35" i="5"/>
  <c r="GV35" i="5"/>
  <c r="GU35" i="5"/>
  <c r="GT35" i="5"/>
  <c r="GS35" i="5"/>
  <c r="GR35" i="5"/>
  <c r="GQ35" i="5"/>
  <c r="GP35" i="5"/>
  <c r="GO35" i="5"/>
  <c r="GN35" i="5"/>
  <c r="GM35" i="5"/>
  <c r="GL35" i="5"/>
  <c r="GK35" i="5"/>
  <c r="GJ35" i="5"/>
  <c r="GI35" i="5"/>
  <c r="GH35" i="5"/>
  <c r="GG35" i="5"/>
  <c r="GF35" i="5"/>
  <c r="GE35" i="5"/>
  <c r="GD35" i="5"/>
  <c r="GC35" i="5"/>
  <c r="GB35" i="5"/>
  <c r="GA35" i="5"/>
  <c r="FZ35" i="5"/>
  <c r="FY35" i="5"/>
  <c r="FX35" i="5"/>
  <c r="FW35" i="5"/>
  <c r="FV35" i="5"/>
  <c r="FU35" i="5"/>
  <c r="FT35" i="5"/>
  <c r="FS35" i="5"/>
  <c r="FR35" i="5"/>
  <c r="FQ35" i="5"/>
  <c r="FP35" i="5"/>
  <c r="FO35" i="5"/>
  <c r="FN35" i="5"/>
  <c r="FM35" i="5"/>
  <c r="FL35" i="5"/>
  <c r="FK35" i="5"/>
  <c r="FJ35" i="5"/>
  <c r="FI35" i="5"/>
  <c r="FH35" i="5"/>
  <c r="FG35" i="5"/>
  <c r="FF35" i="5"/>
  <c r="FE35" i="5"/>
  <c r="FD35" i="5"/>
  <c r="FC35" i="5"/>
  <c r="FB35" i="5"/>
  <c r="FA35" i="5"/>
  <c r="EZ35" i="5"/>
  <c r="EY35" i="5"/>
  <c r="EX35" i="5"/>
  <c r="EW35" i="5"/>
  <c r="EV35" i="5"/>
  <c r="EU35" i="5"/>
  <c r="ET35" i="5"/>
  <c r="ES35" i="5"/>
  <c r="ER35" i="5"/>
  <c r="EQ35" i="5"/>
  <c r="EP35" i="5"/>
  <c r="EO35" i="5"/>
  <c r="EN35" i="5"/>
  <c r="EM35" i="5"/>
  <c r="EL35" i="5"/>
  <c r="EK35" i="5"/>
  <c r="EJ35" i="5"/>
  <c r="EI35" i="5"/>
  <c r="EH35" i="5"/>
  <c r="EG35" i="5"/>
  <c r="EF35" i="5"/>
  <c r="EE35" i="5"/>
  <c r="ED35" i="5"/>
  <c r="EC35" i="5"/>
  <c r="EB35" i="5"/>
  <c r="EA35" i="5"/>
  <c r="DZ35" i="5"/>
  <c r="DY35" i="5"/>
  <c r="DX35" i="5"/>
  <c r="DW35" i="5"/>
  <c r="DV35" i="5"/>
  <c r="DU35" i="5"/>
  <c r="DT35" i="5"/>
  <c r="DS35" i="5"/>
  <c r="DR35" i="5"/>
  <c r="DQ35" i="5"/>
  <c r="DP35" i="5"/>
  <c r="DO35" i="5"/>
  <c r="DN35" i="5"/>
  <c r="DM35" i="5"/>
  <c r="DL35" i="5"/>
  <c r="DK35" i="5"/>
  <c r="DJ35" i="5"/>
  <c r="DI35" i="5"/>
  <c r="DH35" i="5"/>
  <c r="DG35" i="5"/>
  <c r="DF35" i="5"/>
  <c r="DE35" i="5"/>
  <c r="DD35" i="5"/>
  <c r="DC35" i="5"/>
  <c r="DB35" i="5"/>
  <c r="DA35" i="5"/>
  <c r="CZ35" i="5"/>
  <c r="CY35" i="5"/>
  <c r="CX35" i="5"/>
  <c r="CW35" i="5"/>
  <c r="CV35" i="5"/>
  <c r="CU35" i="5"/>
  <c r="CT35" i="5"/>
  <c r="CS35" i="5"/>
  <c r="CR35" i="5"/>
  <c r="CQ35" i="5"/>
  <c r="CP35" i="5"/>
  <c r="CO35" i="5"/>
  <c r="CN35" i="5"/>
  <c r="CM35" i="5"/>
  <c r="CL35" i="5"/>
  <c r="CK35" i="5"/>
  <c r="CJ35" i="5"/>
  <c r="CI35" i="5"/>
  <c r="CH35" i="5"/>
  <c r="CG35" i="5"/>
  <c r="CF35" i="5"/>
  <c r="CE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VL34" i="5"/>
  <c r="VK34" i="5"/>
  <c r="VJ34" i="5"/>
  <c r="VI34" i="5"/>
  <c r="VH34" i="5"/>
  <c r="VG34" i="5"/>
  <c r="VF34" i="5"/>
  <c r="VE34" i="5"/>
  <c r="VD34" i="5"/>
  <c r="VC34" i="5"/>
  <c r="VB34" i="5"/>
  <c r="VA34" i="5"/>
  <c r="UZ34" i="5"/>
  <c r="UY34" i="5"/>
  <c r="UX34" i="5"/>
  <c r="UW34" i="5"/>
  <c r="UV34" i="5"/>
  <c r="UU34" i="5"/>
  <c r="UT34" i="5"/>
  <c r="US34" i="5"/>
  <c r="UR34" i="5"/>
  <c r="UQ34" i="5"/>
  <c r="UP34" i="5"/>
  <c r="UO34" i="5"/>
  <c r="UN34" i="5"/>
  <c r="UM34" i="5"/>
  <c r="UL34" i="5"/>
  <c r="UK34" i="5"/>
  <c r="UJ34" i="5"/>
  <c r="UI34" i="5"/>
  <c r="UH34" i="5"/>
  <c r="UG34" i="5"/>
  <c r="UF34" i="5"/>
  <c r="UE34" i="5"/>
  <c r="UD34" i="5"/>
  <c r="UC34" i="5"/>
  <c r="UB34" i="5"/>
  <c r="UA34" i="5"/>
  <c r="TZ34" i="5"/>
  <c r="TY34" i="5"/>
  <c r="TX34" i="5"/>
  <c r="TW34" i="5"/>
  <c r="TV34" i="5"/>
  <c r="TU34" i="5"/>
  <c r="TT34" i="5"/>
  <c r="TS34" i="5"/>
  <c r="TR34" i="5"/>
  <c r="TQ34" i="5"/>
  <c r="TP34" i="5"/>
  <c r="TO34" i="5"/>
  <c r="TN34" i="5"/>
  <c r="TM34" i="5"/>
  <c r="TL34" i="5"/>
  <c r="TK34" i="5"/>
  <c r="TJ34" i="5"/>
  <c r="TI34" i="5"/>
  <c r="TH34" i="5"/>
  <c r="TG34" i="5"/>
  <c r="TF34" i="5"/>
  <c r="TE34" i="5"/>
  <c r="TD34" i="5"/>
  <c r="TC34" i="5"/>
  <c r="TB34" i="5"/>
  <c r="TA34" i="5"/>
  <c r="SZ34" i="5"/>
  <c r="SY34" i="5"/>
  <c r="SX34" i="5"/>
  <c r="SW34" i="5"/>
  <c r="SV34" i="5"/>
  <c r="SU34" i="5"/>
  <c r="ST34" i="5"/>
  <c r="SS34" i="5"/>
  <c r="SR34" i="5"/>
  <c r="SQ34" i="5"/>
  <c r="SP34" i="5"/>
  <c r="SO34" i="5"/>
  <c r="SN34" i="5"/>
  <c r="SM34" i="5"/>
  <c r="SL34" i="5"/>
  <c r="SK34" i="5"/>
  <c r="SJ34" i="5"/>
  <c r="SI34" i="5"/>
  <c r="SH34" i="5"/>
  <c r="SG34" i="5"/>
  <c r="SF34" i="5"/>
  <c r="SE34" i="5"/>
  <c r="SD34" i="5"/>
  <c r="SC34" i="5"/>
  <c r="SB34" i="5"/>
  <c r="SA34" i="5"/>
  <c r="RZ34" i="5"/>
  <c r="RY34" i="5"/>
  <c r="RX34" i="5"/>
  <c r="RW34" i="5"/>
  <c r="RV34" i="5"/>
  <c r="RU34" i="5"/>
  <c r="RT34" i="5"/>
  <c r="RS34" i="5"/>
  <c r="RR34" i="5"/>
  <c r="RQ34" i="5"/>
  <c r="RP34" i="5"/>
  <c r="RO34" i="5"/>
  <c r="RN34" i="5"/>
  <c r="RM34" i="5"/>
  <c r="RL34" i="5"/>
  <c r="RK34" i="5"/>
  <c r="RJ34" i="5"/>
  <c r="RI34" i="5"/>
  <c r="RH34" i="5"/>
  <c r="RG34" i="5"/>
  <c r="RF34" i="5"/>
  <c r="RE34" i="5"/>
  <c r="RD34" i="5"/>
  <c r="RC34" i="5"/>
  <c r="RB34" i="5"/>
  <c r="RA34" i="5"/>
  <c r="QZ34" i="5"/>
  <c r="QY34" i="5"/>
  <c r="QX34" i="5"/>
  <c r="QW34" i="5"/>
  <c r="QV34" i="5"/>
  <c r="QU34" i="5"/>
  <c r="QT34" i="5"/>
  <c r="QS34" i="5"/>
  <c r="QR34" i="5"/>
  <c r="QQ34" i="5"/>
  <c r="QP34" i="5"/>
  <c r="QO34" i="5"/>
  <c r="QN34" i="5"/>
  <c r="QM34" i="5"/>
  <c r="QL34" i="5"/>
  <c r="QK34" i="5"/>
  <c r="QJ34" i="5"/>
  <c r="QI34" i="5"/>
  <c r="QH34" i="5"/>
  <c r="QG34" i="5"/>
  <c r="QF34" i="5"/>
  <c r="QE34" i="5"/>
  <c r="QD34" i="5"/>
  <c r="QC34" i="5"/>
  <c r="QB34" i="5"/>
  <c r="QA34" i="5"/>
  <c r="PZ34" i="5"/>
  <c r="PY34" i="5"/>
  <c r="PX34" i="5"/>
  <c r="PW34" i="5"/>
  <c r="PV34" i="5"/>
  <c r="PU34" i="5"/>
  <c r="PT34" i="5"/>
  <c r="PS34" i="5"/>
  <c r="PR34" i="5"/>
  <c r="PQ34" i="5"/>
  <c r="PP34" i="5"/>
  <c r="PO34" i="5"/>
  <c r="PN34" i="5"/>
  <c r="PM34" i="5"/>
  <c r="PL34" i="5"/>
  <c r="PK34" i="5"/>
  <c r="PJ34" i="5"/>
  <c r="PI34" i="5"/>
  <c r="PH34" i="5"/>
  <c r="PG34" i="5"/>
  <c r="PF34" i="5"/>
  <c r="PE34" i="5"/>
  <c r="PD34" i="5"/>
  <c r="PC34" i="5"/>
  <c r="PB34" i="5"/>
  <c r="PA34" i="5"/>
  <c r="OZ34" i="5"/>
  <c r="OY34" i="5"/>
  <c r="OX34" i="5"/>
  <c r="OW34" i="5"/>
  <c r="OV34" i="5"/>
  <c r="OU34" i="5"/>
  <c r="OT34" i="5"/>
  <c r="OS34" i="5"/>
  <c r="OR34" i="5"/>
  <c r="OQ34" i="5"/>
  <c r="OP34" i="5"/>
  <c r="OO34" i="5"/>
  <c r="ON34" i="5"/>
  <c r="OM34" i="5"/>
  <c r="OL34" i="5"/>
  <c r="OK34" i="5"/>
  <c r="OJ34" i="5"/>
  <c r="OI34" i="5"/>
  <c r="OH34" i="5"/>
  <c r="OG34" i="5"/>
  <c r="OF34" i="5"/>
  <c r="OE34" i="5"/>
  <c r="OD34" i="5"/>
  <c r="OC34" i="5"/>
  <c r="OB34" i="5"/>
  <c r="OA34" i="5"/>
  <c r="NZ34" i="5"/>
  <c r="NY34" i="5"/>
  <c r="NX34" i="5"/>
  <c r="NW34" i="5"/>
  <c r="NV34" i="5"/>
  <c r="NU34" i="5"/>
  <c r="NT34" i="5"/>
  <c r="NS34" i="5"/>
  <c r="NR34" i="5"/>
  <c r="NQ34" i="5"/>
  <c r="NP34" i="5"/>
  <c r="NO34" i="5"/>
  <c r="NN34" i="5"/>
  <c r="NM34" i="5"/>
  <c r="NL34" i="5"/>
  <c r="NK34" i="5"/>
  <c r="NJ34" i="5"/>
  <c r="NI34" i="5"/>
  <c r="NH34" i="5"/>
  <c r="NG34" i="5"/>
  <c r="NF34" i="5"/>
  <c r="NE34" i="5"/>
  <c r="ND34" i="5"/>
  <c r="NC34" i="5"/>
  <c r="NB34" i="5"/>
  <c r="NA34" i="5"/>
  <c r="MZ34" i="5"/>
  <c r="MY34" i="5"/>
  <c r="MX34" i="5"/>
  <c r="MW34" i="5"/>
  <c r="MV34" i="5"/>
  <c r="MU34" i="5"/>
  <c r="MT34" i="5"/>
  <c r="MS34" i="5"/>
  <c r="MR34" i="5"/>
  <c r="MQ34" i="5"/>
  <c r="MP34" i="5"/>
  <c r="MO34" i="5"/>
  <c r="MN34" i="5"/>
  <c r="MM34" i="5"/>
  <c r="ML34" i="5"/>
  <c r="MK34" i="5"/>
  <c r="MJ34" i="5"/>
  <c r="MI34" i="5"/>
  <c r="MH34" i="5"/>
  <c r="MG34" i="5"/>
  <c r="MF34" i="5"/>
  <c r="ME34" i="5"/>
  <c r="MD34" i="5"/>
  <c r="MC34" i="5"/>
  <c r="MB34" i="5"/>
  <c r="MA34" i="5"/>
  <c r="LZ34" i="5"/>
  <c r="LY34" i="5"/>
  <c r="LX34" i="5"/>
  <c r="LW34" i="5"/>
  <c r="LV34" i="5"/>
  <c r="LU34" i="5"/>
  <c r="LT34" i="5"/>
  <c r="LS34" i="5"/>
  <c r="LR34" i="5"/>
  <c r="LQ34" i="5"/>
  <c r="LP34" i="5"/>
  <c r="LO34" i="5"/>
  <c r="LN34" i="5"/>
  <c r="LM34" i="5"/>
  <c r="LL34" i="5"/>
  <c r="LK34" i="5"/>
  <c r="LJ34" i="5"/>
  <c r="LI34" i="5"/>
  <c r="LH34" i="5"/>
  <c r="LG34" i="5"/>
  <c r="LF34" i="5"/>
  <c r="LE34" i="5"/>
  <c r="LD34" i="5"/>
  <c r="LC34" i="5"/>
  <c r="LB34" i="5"/>
  <c r="LA34" i="5"/>
  <c r="KZ34" i="5"/>
  <c r="KY34" i="5"/>
  <c r="KX34" i="5"/>
  <c r="KW34" i="5"/>
  <c r="KV34" i="5"/>
  <c r="KU34" i="5"/>
  <c r="KT34" i="5"/>
  <c r="KS34" i="5"/>
  <c r="KR34" i="5"/>
  <c r="KQ34" i="5"/>
  <c r="KP34" i="5"/>
  <c r="KO34" i="5"/>
  <c r="KN34" i="5"/>
  <c r="KM34" i="5"/>
  <c r="KL34" i="5"/>
  <c r="KK34" i="5"/>
  <c r="KJ34" i="5"/>
  <c r="KI34" i="5"/>
  <c r="KH34" i="5"/>
  <c r="KG34" i="5"/>
  <c r="KF34" i="5"/>
  <c r="KE34" i="5"/>
  <c r="KD34" i="5"/>
  <c r="KC34" i="5"/>
  <c r="KB34" i="5"/>
  <c r="KA34" i="5"/>
  <c r="JZ34" i="5"/>
  <c r="JY34" i="5"/>
  <c r="JX34" i="5"/>
  <c r="JW34" i="5"/>
  <c r="JV34" i="5"/>
  <c r="JU34" i="5"/>
  <c r="JT34" i="5"/>
  <c r="JS34" i="5"/>
  <c r="JR34" i="5"/>
  <c r="JQ34" i="5"/>
  <c r="JP34" i="5"/>
  <c r="JO34" i="5"/>
  <c r="JN34" i="5"/>
  <c r="JM34" i="5"/>
  <c r="JL34" i="5"/>
  <c r="JK34" i="5"/>
  <c r="JJ34" i="5"/>
  <c r="JI34" i="5"/>
  <c r="JH34" i="5"/>
  <c r="JG34" i="5"/>
  <c r="JF34" i="5"/>
  <c r="JE34" i="5"/>
  <c r="JD34" i="5"/>
  <c r="JC34" i="5"/>
  <c r="JB34" i="5"/>
  <c r="JA34" i="5"/>
  <c r="IZ34" i="5"/>
  <c r="IY34" i="5"/>
  <c r="IX34" i="5"/>
  <c r="IW34" i="5"/>
  <c r="IV34" i="5"/>
  <c r="IU34" i="5"/>
  <c r="IT34" i="5"/>
  <c r="IS34" i="5"/>
  <c r="IR34" i="5"/>
  <c r="IQ34" i="5"/>
  <c r="IP34" i="5"/>
  <c r="IO34" i="5"/>
  <c r="IN34" i="5"/>
  <c r="IM34" i="5"/>
  <c r="IL34" i="5"/>
  <c r="IK34" i="5"/>
  <c r="IJ34" i="5"/>
  <c r="II34" i="5"/>
  <c r="IH34" i="5"/>
  <c r="IG34" i="5"/>
  <c r="IF34" i="5"/>
  <c r="IE34" i="5"/>
  <c r="ID34" i="5"/>
  <c r="IC34" i="5"/>
  <c r="IB34" i="5"/>
  <c r="IA34" i="5"/>
  <c r="HZ34" i="5"/>
  <c r="HY34" i="5"/>
  <c r="HX34" i="5"/>
  <c r="HW34" i="5"/>
  <c r="HV34" i="5"/>
  <c r="HU34" i="5"/>
  <c r="HT34" i="5"/>
  <c r="HS34" i="5"/>
  <c r="HR34" i="5"/>
  <c r="HQ34" i="5"/>
  <c r="HP34" i="5"/>
  <c r="HO34" i="5"/>
  <c r="HN34" i="5"/>
  <c r="HM34" i="5"/>
  <c r="HL34" i="5"/>
  <c r="HK34" i="5"/>
  <c r="HJ34" i="5"/>
  <c r="HI34" i="5"/>
  <c r="HH34" i="5"/>
  <c r="HG34" i="5"/>
  <c r="HF34" i="5"/>
  <c r="HE34" i="5"/>
  <c r="HD34" i="5"/>
  <c r="HC34" i="5"/>
  <c r="HB34" i="5"/>
  <c r="HA34" i="5"/>
  <c r="GZ34" i="5"/>
  <c r="GY34" i="5"/>
  <c r="GX34" i="5"/>
  <c r="GW34" i="5"/>
  <c r="GV34" i="5"/>
  <c r="GU34" i="5"/>
  <c r="GT34" i="5"/>
  <c r="GS34" i="5"/>
  <c r="GR34" i="5"/>
  <c r="GQ34" i="5"/>
  <c r="GP34" i="5"/>
  <c r="GO34" i="5"/>
  <c r="GN34" i="5"/>
  <c r="GM34" i="5"/>
  <c r="GL34" i="5"/>
  <c r="GK34" i="5"/>
  <c r="GJ34" i="5"/>
  <c r="GI34" i="5"/>
  <c r="GH34" i="5"/>
  <c r="GG34" i="5"/>
  <c r="GF34" i="5"/>
  <c r="GE34" i="5"/>
  <c r="GD34" i="5"/>
  <c r="GC34" i="5"/>
  <c r="GB34" i="5"/>
  <c r="GA34" i="5"/>
  <c r="FZ34" i="5"/>
  <c r="FY34" i="5"/>
  <c r="FX34" i="5"/>
  <c r="FW34" i="5"/>
  <c r="FV34" i="5"/>
  <c r="FU34" i="5"/>
  <c r="FT34" i="5"/>
  <c r="FS34" i="5"/>
  <c r="FR34" i="5"/>
  <c r="FQ34" i="5"/>
  <c r="FP34" i="5"/>
  <c r="FO34" i="5"/>
  <c r="FN34" i="5"/>
  <c r="FM34" i="5"/>
  <c r="FL34" i="5"/>
  <c r="FK34" i="5"/>
  <c r="FJ34" i="5"/>
  <c r="FI34" i="5"/>
  <c r="FH34" i="5"/>
  <c r="FG34" i="5"/>
  <c r="FF34" i="5"/>
  <c r="FE34" i="5"/>
  <c r="FD34" i="5"/>
  <c r="FC34" i="5"/>
  <c r="FB34" i="5"/>
  <c r="FA34" i="5"/>
  <c r="EZ34" i="5"/>
  <c r="EY34" i="5"/>
  <c r="EX34" i="5"/>
  <c r="EW34" i="5"/>
  <c r="EV34" i="5"/>
  <c r="EU34" i="5"/>
  <c r="ET34" i="5"/>
  <c r="ES34" i="5"/>
  <c r="ER34" i="5"/>
  <c r="EQ34" i="5"/>
  <c r="EP34" i="5"/>
  <c r="EO34" i="5"/>
  <c r="EN34" i="5"/>
  <c r="EM34" i="5"/>
  <c r="EL34" i="5"/>
  <c r="EK34" i="5"/>
  <c r="EJ34" i="5"/>
  <c r="EI34" i="5"/>
  <c r="EH34" i="5"/>
  <c r="EG34" i="5"/>
  <c r="EF34" i="5"/>
  <c r="EE34" i="5"/>
  <c r="ED34" i="5"/>
  <c r="EC34" i="5"/>
  <c r="EB34" i="5"/>
  <c r="EA34" i="5"/>
  <c r="DZ34" i="5"/>
  <c r="DY34" i="5"/>
  <c r="DX34" i="5"/>
  <c r="DW34" i="5"/>
  <c r="DV34" i="5"/>
  <c r="DU34" i="5"/>
  <c r="DT34" i="5"/>
  <c r="DS34" i="5"/>
  <c r="DR34" i="5"/>
  <c r="DQ34" i="5"/>
  <c r="DP34" i="5"/>
  <c r="DO34" i="5"/>
  <c r="DN34" i="5"/>
  <c r="DM34" i="5"/>
  <c r="DL34" i="5"/>
  <c r="DK34" i="5"/>
  <c r="DJ34" i="5"/>
  <c r="DI34" i="5"/>
  <c r="DH34" i="5"/>
  <c r="DG34" i="5"/>
  <c r="DF34" i="5"/>
  <c r="DE34" i="5"/>
  <c r="DD34" i="5"/>
  <c r="DC34" i="5"/>
  <c r="DB34" i="5"/>
  <c r="DA34" i="5"/>
  <c r="CZ34" i="5"/>
  <c r="CY34" i="5"/>
  <c r="CX34" i="5"/>
  <c r="CW34" i="5"/>
  <c r="CV34" i="5"/>
  <c r="CU34" i="5"/>
  <c r="CT34" i="5"/>
  <c r="CS34" i="5"/>
  <c r="CR34" i="5"/>
  <c r="CQ34" i="5"/>
  <c r="CP34" i="5"/>
  <c r="CO34" i="5"/>
  <c r="CN34" i="5"/>
  <c r="CM34" i="5"/>
  <c r="CL34" i="5"/>
  <c r="CK34" i="5"/>
  <c r="CJ34" i="5"/>
  <c r="CI34" i="5"/>
  <c r="CH34" i="5"/>
  <c r="CG34" i="5"/>
  <c r="CF34" i="5"/>
  <c r="CE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VL33" i="5"/>
  <c r="VK33" i="5"/>
  <c r="VJ33" i="5"/>
  <c r="VI33" i="5"/>
  <c r="VH33" i="5"/>
  <c r="VG33" i="5"/>
  <c r="VF33" i="5"/>
  <c r="VE33" i="5"/>
  <c r="VD33" i="5"/>
  <c r="VC33" i="5"/>
  <c r="VB33" i="5"/>
  <c r="VA33" i="5"/>
  <c r="UZ33" i="5"/>
  <c r="UY33" i="5"/>
  <c r="UX33" i="5"/>
  <c r="UW33" i="5"/>
  <c r="UV33" i="5"/>
  <c r="UU33" i="5"/>
  <c r="UT33" i="5"/>
  <c r="US33" i="5"/>
  <c r="UR33" i="5"/>
  <c r="UQ33" i="5"/>
  <c r="UP33" i="5"/>
  <c r="UO33" i="5"/>
  <c r="UN33" i="5"/>
  <c r="UM33" i="5"/>
  <c r="UL33" i="5"/>
  <c r="UK33" i="5"/>
  <c r="UJ33" i="5"/>
  <c r="UI33" i="5"/>
  <c r="UH33" i="5"/>
  <c r="UG33" i="5"/>
  <c r="UF33" i="5"/>
  <c r="UE33" i="5"/>
  <c r="UD33" i="5"/>
  <c r="UC33" i="5"/>
  <c r="UB33" i="5"/>
  <c r="UA33" i="5"/>
  <c r="TZ33" i="5"/>
  <c r="TY33" i="5"/>
  <c r="TX33" i="5"/>
  <c r="TW33" i="5"/>
  <c r="TV33" i="5"/>
  <c r="TU33" i="5"/>
  <c r="TT33" i="5"/>
  <c r="TS33" i="5"/>
  <c r="TR33" i="5"/>
  <c r="TQ33" i="5"/>
  <c r="TP33" i="5"/>
  <c r="TO33" i="5"/>
  <c r="TN33" i="5"/>
  <c r="TM33" i="5"/>
  <c r="TL33" i="5"/>
  <c r="TK33" i="5"/>
  <c r="TJ33" i="5"/>
  <c r="TI33" i="5"/>
  <c r="TH33" i="5"/>
  <c r="TG33" i="5"/>
  <c r="TF33" i="5"/>
  <c r="TE33" i="5"/>
  <c r="TD33" i="5"/>
  <c r="TC33" i="5"/>
  <c r="TB33" i="5"/>
  <c r="TA33" i="5"/>
  <c r="SZ33" i="5"/>
  <c r="SY33" i="5"/>
  <c r="SX33" i="5"/>
  <c r="SW33" i="5"/>
  <c r="SV33" i="5"/>
  <c r="SU33" i="5"/>
  <c r="ST33" i="5"/>
  <c r="SS33" i="5"/>
  <c r="SR33" i="5"/>
  <c r="SQ33" i="5"/>
  <c r="SP33" i="5"/>
  <c r="SO33" i="5"/>
  <c r="SN33" i="5"/>
  <c r="SM33" i="5"/>
  <c r="SL33" i="5"/>
  <c r="SK33" i="5"/>
  <c r="SJ33" i="5"/>
  <c r="SI33" i="5"/>
  <c r="SH33" i="5"/>
  <c r="SG33" i="5"/>
  <c r="SF33" i="5"/>
  <c r="SE33" i="5"/>
  <c r="SD33" i="5"/>
  <c r="SC33" i="5"/>
  <c r="SB33" i="5"/>
  <c r="SA33" i="5"/>
  <c r="RZ33" i="5"/>
  <c r="RY33" i="5"/>
  <c r="RX33" i="5"/>
  <c r="RW33" i="5"/>
  <c r="RV33" i="5"/>
  <c r="RU33" i="5"/>
  <c r="RT33" i="5"/>
  <c r="RS33" i="5"/>
  <c r="RR33" i="5"/>
  <c r="RQ33" i="5"/>
  <c r="RP33" i="5"/>
  <c r="RO33" i="5"/>
  <c r="RN33" i="5"/>
  <c r="RM33" i="5"/>
  <c r="RL33" i="5"/>
  <c r="RK33" i="5"/>
  <c r="RJ33" i="5"/>
  <c r="RI33" i="5"/>
  <c r="RH33" i="5"/>
  <c r="RG33" i="5"/>
  <c r="RF33" i="5"/>
  <c r="RE33" i="5"/>
  <c r="RD33" i="5"/>
  <c r="RC33" i="5"/>
  <c r="RB33" i="5"/>
  <c r="RA33" i="5"/>
  <c r="QZ33" i="5"/>
  <c r="QY33" i="5"/>
  <c r="QX33" i="5"/>
  <c r="QW33" i="5"/>
  <c r="QV33" i="5"/>
  <c r="QU33" i="5"/>
  <c r="QT33" i="5"/>
  <c r="QS33" i="5"/>
  <c r="QR33" i="5"/>
  <c r="QQ33" i="5"/>
  <c r="QP33" i="5"/>
  <c r="QO33" i="5"/>
  <c r="QN33" i="5"/>
  <c r="QM33" i="5"/>
  <c r="QL33" i="5"/>
  <c r="QK33" i="5"/>
  <c r="QJ33" i="5"/>
  <c r="QI33" i="5"/>
  <c r="QH33" i="5"/>
  <c r="QG33" i="5"/>
  <c r="QF33" i="5"/>
  <c r="QE33" i="5"/>
  <c r="QD33" i="5"/>
  <c r="QC33" i="5"/>
  <c r="QB33" i="5"/>
  <c r="QA33" i="5"/>
  <c r="PZ33" i="5"/>
  <c r="PY33" i="5"/>
  <c r="PX33" i="5"/>
  <c r="PW33" i="5"/>
  <c r="PV33" i="5"/>
  <c r="PU33" i="5"/>
  <c r="PT33" i="5"/>
  <c r="PS33" i="5"/>
  <c r="PR33" i="5"/>
  <c r="PQ33" i="5"/>
  <c r="PP33" i="5"/>
  <c r="PO33" i="5"/>
  <c r="PN33" i="5"/>
  <c r="PM33" i="5"/>
  <c r="PL33" i="5"/>
  <c r="PK33" i="5"/>
  <c r="PJ33" i="5"/>
  <c r="PI33" i="5"/>
  <c r="PH33" i="5"/>
  <c r="PG33" i="5"/>
  <c r="PF33" i="5"/>
  <c r="PE33" i="5"/>
  <c r="PD33" i="5"/>
  <c r="PC33" i="5"/>
  <c r="PB33" i="5"/>
  <c r="PA33" i="5"/>
  <c r="OZ33" i="5"/>
  <c r="OY33" i="5"/>
  <c r="OX33" i="5"/>
  <c r="OW33" i="5"/>
  <c r="OV33" i="5"/>
  <c r="OU33" i="5"/>
  <c r="OT33" i="5"/>
  <c r="OS33" i="5"/>
  <c r="OR33" i="5"/>
  <c r="OQ33" i="5"/>
  <c r="OP33" i="5"/>
  <c r="OO33" i="5"/>
  <c r="ON33" i="5"/>
  <c r="OM33" i="5"/>
  <c r="OL33" i="5"/>
  <c r="OK33" i="5"/>
  <c r="OJ33" i="5"/>
  <c r="OI33" i="5"/>
  <c r="OH33" i="5"/>
  <c r="OG33" i="5"/>
  <c r="OF33" i="5"/>
  <c r="OE33" i="5"/>
  <c r="OD33" i="5"/>
  <c r="OC33" i="5"/>
  <c r="OB33" i="5"/>
  <c r="OA33" i="5"/>
  <c r="NZ33" i="5"/>
  <c r="NY33" i="5"/>
  <c r="NX33" i="5"/>
  <c r="NW33" i="5"/>
  <c r="NV33" i="5"/>
  <c r="NU33" i="5"/>
  <c r="NT33" i="5"/>
  <c r="NS33" i="5"/>
  <c r="NR33" i="5"/>
  <c r="NQ33" i="5"/>
  <c r="NP33" i="5"/>
  <c r="NO33" i="5"/>
  <c r="NN33" i="5"/>
  <c r="NM33" i="5"/>
  <c r="NL33" i="5"/>
  <c r="NK33" i="5"/>
  <c r="NJ33" i="5"/>
  <c r="NI33" i="5"/>
  <c r="NH33" i="5"/>
  <c r="NG33" i="5"/>
  <c r="NF33" i="5"/>
  <c r="NE33" i="5"/>
  <c r="ND33" i="5"/>
  <c r="NC33" i="5"/>
  <c r="NB33" i="5"/>
  <c r="NA33" i="5"/>
  <c r="MZ33" i="5"/>
  <c r="MY33" i="5"/>
  <c r="MX33" i="5"/>
  <c r="MW33" i="5"/>
  <c r="MV33" i="5"/>
  <c r="MU33" i="5"/>
  <c r="MT33" i="5"/>
  <c r="MS33" i="5"/>
  <c r="MR33" i="5"/>
  <c r="MQ33" i="5"/>
  <c r="MP33" i="5"/>
  <c r="MO33" i="5"/>
  <c r="MN33" i="5"/>
  <c r="MM33" i="5"/>
  <c r="ML33" i="5"/>
  <c r="MK33" i="5"/>
  <c r="MJ33" i="5"/>
  <c r="MI33" i="5"/>
  <c r="MH33" i="5"/>
  <c r="MG33" i="5"/>
  <c r="MF33" i="5"/>
  <c r="ME33" i="5"/>
  <c r="MD33" i="5"/>
  <c r="MC33" i="5"/>
  <c r="MB33" i="5"/>
  <c r="MA33" i="5"/>
  <c r="LZ33" i="5"/>
  <c r="LY33" i="5"/>
  <c r="LX33" i="5"/>
  <c r="LW33" i="5"/>
  <c r="LV33" i="5"/>
  <c r="LU33" i="5"/>
  <c r="LT33" i="5"/>
  <c r="LS33" i="5"/>
  <c r="LR33" i="5"/>
  <c r="LQ33" i="5"/>
  <c r="LP33" i="5"/>
  <c r="LO33" i="5"/>
  <c r="LN33" i="5"/>
  <c r="LM33" i="5"/>
  <c r="LL33" i="5"/>
  <c r="LK33" i="5"/>
  <c r="LJ33" i="5"/>
  <c r="LI33" i="5"/>
  <c r="LH33" i="5"/>
  <c r="LG33" i="5"/>
  <c r="LF33" i="5"/>
  <c r="LE33" i="5"/>
  <c r="LD33" i="5"/>
  <c r="LC33" i="5"/>
  <c r="LB33" i="5"/>
  <c r="LA33" i="5"/>
  <c r="KZ33" i="5"/>
  <c r="KY33" i="5"/>
  <c r="KX33" i="5"/>
  <c r="KW33" i="5"/>
  <c r="KV33" i="5"/>
  <c r="KU33" i="5"/>
  <c r="KT33" i="5"/>
  <c r="KS33" i="5"/>
  <c r="KR33" i="5"/>
  <c r="KQ33" i="5"/>
  <c r="KP33" i="5"/>
  <c r="KO33" i="5"/>
  <c r="KN33" i="5"/>
  <c r="KM33" i="5"/>
  <c r="KL33" i="5"/>
  <c r="KK33" i="5"/>
  <c r="KJ33" i="5"/>
  <c r="KI33" i="5"/>
  <c r="KH33" i="5"/>
  <c r="KG33" i="5"/>
  <c r="KF33" i="5"/>
  <c r="KE33" i="5"/>
  <c r="KD33" i="5"/>
  <c r="KC33" i="5"/>
  <c r="KB33" i="5"/>
  <c r="KA33" i="5"/>
  <c r="JZ33" i="5"/>
  <c r="JY33" i="5"/>
  <c r="JX33" i="5"/>
  <c r="JW33" i="5"/>
  <c r="JV33" i="5"/>
  <c r="JU33" i="5"/>
  <c r="JT33" i="5"/>
  <c r="JS33" i="5"/>
  <c r="JR33" i="5"/>
  <c r="JQ33" i="5"/>
  <c r="JP33" i="5"/>
  <c r="JO33" i="5"/>
  <c r="JN33" i="5"/>
  <c r="JM33" i="5"/>
  <c r="JL33" i="5"/>
  <c r="JK33" i="5"/>
  <c r="JJ33" i="5"/>
  <c r="JI33" i="5"/>
  <c r="JH33" i="5"/>
  <c r="JG33" i="5"/>
  <c r="JF33" i="5"/>
  <c r="JE33" i="5"/>
  <c r="JD33" i="5"/>
  <c r="JC33" i="5"/>
  <c r="JB33" i="5"/>
  <c r="JA33" i="5"/>
  <c r="IZ33" i="5"/>
  <c r="IY33" i="5"/>
  <c r="IX33" i="5"/>
  <c r="IW33" i="5"/>
  <c r="IV33" i="5"/>
  <c r="IU33" i="5"/>
  <c r="IT33" i="5"/>
  <c r="IS33" i="5"/>
  <c r="IR33" i="5"/>
  <c r="IQ33" i="5"/>
  <c r="IP33" i="5"/>
  <c r="IO33" i="5"/>
  <c r="IN33" i="5"/>
  <c r="IM33" i="5"/>
  <c r="IL33" i="5"/>
  <c r="IK33" i="5"/>
  <c r="IJ33" i="5"/>
  <c r="II33" i="5"/>
  <c r="IH33" i="5"/>
  <c r="IG33" i="5"/>
  <c r="IF33" i="5"/>
  <c r="IE33" i="5"/>
  <c r="ID33" i="5"/>
  <c r="IC33" i="5"/>
  <c r="IB33" i="5"/>
  <c r="IA33" i="5"/>
  <c r="HZ33" i="5"/>
  <c r="HY33" i="5"/>
  <c r="HX33" i="5"/>
  <c r="HW33" i="5"/>
  <c r="HV33" i="5"/>
  <c r="HU33" i="5"/>
  <c r="HT33" i="5"/>
  <c r="HS33" i="5"/>
  <c r="HR33" i="5"/>
  <c r="HQ33" i="5"/>
  <c r="HP33" i="5"/>
  <c r="HO33" i="5"/>
  <c r="HN33" i="5"/>
  <c r="HM33" i="5"/>
  <c r="HL33" i="5"/>
  <c r="HK33" i="5"/>
  <c r="HJ33" i="5"/>
  <c r="HI33" i="5"/>
  <c r="HH33" i="5"/>
  <c r="HG33" i="5"/>
  <c r="HF33" i="5"/>
  <c r="HE33" i="5"/>
  <c r="HD33" i="5"/>
  <c r="HC33" i="5"/>
  <c r="HB33" i="5"/>
  <c r="HA33" i="5"/>
  <c r="GZ33" i="5"/>
  <c r="GY33" i="5"/>
  <c r="GX33" i="5"/>
  <c r="GW33" i="5"/>
  <c r="GV33" i="5"/>
  <c r="GU33" i="5"/>
  <c r="GT33" i="5"/>
  <c r="GS33" i="5"/>
  <c r="GR33" i="5"/>
  <c r="GQ33" i="5"/>
  <c r="GP33" i="5"/>
  <c r="GO33" i="5"/>
  <c r="GN33" i="5"/>
  <c r="GM33" i="5"/>
  <c r="GL33" i="5"/>
  <c r="GK33" i="5"/>
  <c r="GJ33" i="5"/>
  <c r="GI33" i="5"/>
  <c r="GH33" i="5"/>
  <c r="GG33" i="5"/>
  <c r="GF33" i="5"/>
  <c r="GE33" i="5"/>
  <c r="GD33" i="5"/>
  <c r="GC33" i="5"/>
  <c r="GB33" i="5"/>
  <c r="GA33" i="5"/>
  <c r="FZ33" i="5"/>
  <c r="FY33" i="5"/>
  <c r="FX33" i="5"/>
  <c r="FW33" i="5"/>
  <c r="FV33" i="5"/>
  <c r="FU33" i="5"/>
  <c r="FT33" i="5"/>
  <c r="FS33" i="5"/>
  <c r="FR33" i="5"/>
  <c r="FQ33" i="5"/>
  <c r="FP33" i="5"/>
  <c r="FO33" i="5"/>
  <c r="FN33" i="5"/>
  <c r="FM33" i="5"/>
  <c r="FL33" i="5"/>
  <c r="FK33" i="5"/>
  <c r="FJ33" i="5"/>
  <c r="FI33" i="5"/>
  <c r="FH33" i="5"/>
  <c r="FG33" i="5"/>
  <c r="FF33" i="5"/>
  <c r="FE33" i="5"/>
  <c r="FD33" i="5"/>
  <c r="FC33" i="5"/>
  <c r="FB33" i="5"/>
  <c r="FA33" i="5"/>
  <c r="EZ33" i="5"/>
  <c r="EY33" i="5"/>
  <c r="EX33" i="5"/>
  <c r="EW33" i="5"/>
  <c r="EV33" i="5"/>
  <c r="EU33" i="5"/>
  <c r="ET33" i="5"/>
  <c r="ES33" i="5"/>
  <c r="ER33" i="5"/>
  <c r="EQ33" i="5"/>
  <c r="EP33" i="5"/>
  <c r="EO33" i="5"/>
  <c r="EN33" i="5"/>
  <c r="EM33" i="5"/>
  <c r="EL33" i="5"/>
  <c r="EK33" i="5"/>
  <c r="EJ33" i="5"/>
  <c r="EI33" i="5"/>
  <c r="EH33" i="5"/>
  <c r="EG33" i="5"/>
  <c r="EF33" i="5"/>
  <c r="EE33" i="5"/>
  <c r="ED33" i="5"/>
  <c r="EC33" i="5"/>
  <c r="EB33" i="5"/>
  <c r="EA33" i="5"/>
  <c r="DZ33" i="5"/>
  <c r="DY33" i="5"/>
  <c r="DX33" i="5"/>
  <c r="DW33" i="5"/>
  <c r="DV33" i="5"/>
  <c r="DU33" i="5"/>
  <c r="DT33" i="5"/>
  <c r="DS33" i="5"/>
  <c r="DR33" i="5"/>
  <c r="DQ33" i="5"/>
  <c r="DP33" i="5"/>
  <c r="DO33" i="5"/>
  <c r="DN33" i="5"/>
  <c r="DM33" i="5"/>
  <c r="DL33" i="5"/>
  <c r="DK33" i="5"/>
  <c r="DJ33" i="5"/>
  <c r="DI33" i="5"/>
  <c r="DH33" i="5"/>
  <c r="DG33" i="5"/>
  <c r="DF33" i="5"/>
  <c r="DE33" i="5"/>
  <c r="DD33" i="5"/>
  <c r="DC33" i="5"/>
  <c r="DB33" i="5"/>
  <c r="DA33" i="5"/>
  <c r="CZ33" i="5"/>
  <c r="CY33" i="5"/>
  <c r="CX33" i="5"/>
  <c r="CW33" i="5"/>
  <c r="CV33" i="5"/>
  <c r="CU33" i="5"/>
  <c r="CT33" i="5"/>
  <c r="CS33" i="5"/>
  <c r="CR33" i="5"/>
  <c r="CQ33" i="5"/>
  <c r="CP33" i="5"/>
  <c r="CO33" i="5"/>
  <c r="CN33" i="5"/>
  <c r="CM33" i="5"/>
  <c r="CL33" i="5"/>
  <c r="CK33" i="5"/>
  <c r="CJ33" i="5"/>
  <c r="CI33" i="5"/>
  <c r="CH33" i="5"/>
  <c r="CG33" i="5"/>
  <c r="CF33" i="5"/>
  <c r="CE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C45" i="5" s="1"/>
  <c r="L33" i="5"/>
  <c r="K33" i="5"/>
  <c r="J33" i="5"/>
  <c r="I33" i="5"/>
  <c r="H33" i="5"/>
  <c r="G33" i="5"/>
  <c r="F33" i="5"/>
  <c r="E33" i="5"/>
  <c r="D33" i="5"/>
  <c r="C33" i="5"/>
  <c r="B33" i="5"/>
  <c r="UU39" i="5" l="1" a="1"/>
  <c r="UU39" i="5" s="1"/>
  <c r="VC39" i="5" a="1"/>
  <c r="VC39" i="5" s="1"/>
  <c r="VK39" i="5" a="1"/>
  <c r="VK39" i="5" s="1"/>
  <c r="G37" i="5" a="1"/>
  <c r="G37" i="5" s="1"/>
  <c r="AE37" i="5" a="1"/>
  <c r="AE37" i="5" s="1"/>
  <c r="BC37" i="5" a="1"/>
  <c r="BC37" i="5" s="1"/>
  <c r="CA37" i="5" a="1"/>
  <c r="CA37" i="5" s="1"/>
  <c r="CI37" i="5" a="1"/>
  <c r="CI37" i="5" s="1"/>
  <c r="CY37" i="5" a="1"/>
  <c r="CY37" i="5" s="1"/>
  <c r="DO37" i="5" a="1"/>
  <c r="DO37" i="5" s="1"/>
  <c r="DW37" i="5" a="1"/>
  <c r="DW37" i="5" s="1"/>
  <c r="EE37" i="5" a="1"/>
  <c r="EE37" i="5" s="1"/>
  <c r="EM37" i="5" a="1"/>
  <c r="EM37" i="5" s="1"/>
  <c r="EU37" i="5" a="1"/>
  <c r="EU37" i="5" s="1"/>
  <c r="FC37" i="5" a="1"/>
  <c r="FC37" i="5" s="1"/>
  <c r="FK37" i="5" a="1"/>
  <c r="FK37" i="5" s="1"/>
  <c r="FS37" i="5" a="1"/>
  <c r="FS37" i="5" s="1"/>
  <c r="GA37" i="5" a="1"/>
  <c r="GA37" i="5" s="1"/>
  <c r="GI37" i="5" a="1"/>
  <c r="GI37" i="5" s="1"/>
  <c r="GQ37" i="5" a="1"/>
  <c r="GQ37" i="5" s="1"/>
  <c r="GY37" i="5" a="1"/>
  <c r="GY37" i="5" s="1"/>
  <c r="HG37" i="5" a="1"/>
  <c r="HG37" i="5" s="1"/>
  <c r="HO37" i="5" a="1"/>
  <c r="HO37" i="5" s="1"/>
  <c r="HW37" i="5" a="1"/>
  <c r="HW37" i="5" s="1"/>
  <c r="IE37" i="5" a="1"/>
  <c r="IE37" i="5" s="1"/>
  <c r="IM37" i="5" a="1"/>
  <c r="IM37" i="5" s="1"/>
  <c r="IU37" i="5" a="1"/>
  <c r="IU37" i="5" s="1"/>
  <c r="JC37" i="5" a="1"/>
  <c r="JC37" i="5" s="1"/>
  <c r="JK37" i="5" a="1"/>
  <c r="JK37" i="5" s="1"/>
  <c r="JS37" i="5" a="1"/>
  <c r="JS37" i="5" s="1"/>
  <c r="KA37" i="5" a="1"/>
  <c r="KA37" i="5" s="1"/>
  <c r="O37" i="5" a="1"/>
  <c r="O37" i="5" s="1"/>
  <c r="AM37" i="5" a="1"/>
  <c r="AM37" i="5" s="1"/>
  <c r="BK37" i="5" a="1"/>
  <c r="BK37" i="5" s="1"/>
  <c r="DG37" i="5" a="1"/>
  <c r="DG37" i="5" s="1"/>
  <c r="W37" i="5" a="1"/>
  <c r="W37" i="5" s="1"/>
  <c r="AU37" i="5" a="1"/>
  <c r="AU37" i="5" s="1"/>
  <c r="BS37" i="5" a="1"/>
  <c r="BS37" i="5" s="1"/>
  <c r="CQ37" i="5" a="1"/>
  <c r="CQ37" i="5" s="1"/>
  <c r="LO37" i="5" a="1"/>
  <c r="LO37" i="5" s="1"/>
  <c r="NS37" i="5" a="1"/>
  <c r="NS37" i="5" s="1"/>
  <c r="PO37" i="5" a="1"/>
  <c r="PO37" i="5" s="1"/>
  <c r="RS37" i="5" a="1"/>
  <c r="RS37" i="5" s="1"/>
  <c r="TW37" i="5" a="1"/>
  <c r="TW37" i="5" s="1"/>
  <c r="DP38" i="5" a="1"/>
  <c r="DP38" i="5" s="1"/>
  <c r="KI37" i="5" a="1"/>
  <c r="KI37" i="5" s="1"/>
  <c r="ME37" i="5" a="1"/>
  <c r="ME37" i="5" s="1"/>
  <c r="OI37" i="5" a="1"/>
  <c r="OI37" i="5" s="1"/>
  <c r="PW37" i="5" a="1"/>
  <c r="PW37" i="5" s="1"/>
  <c r="RK37" i="5" a="1"/>
  <c r="RK37" i="5" s="1"/>
  <c r="TG37" i="5" a="1"/>
  <c r="TG37" i="5" s="1"/>
  <c r="VC37" i="5" a="1"/>
  <c r="VC37" i="5" s="1"/>
  <c r="AF38" i="5" a="1"/>
  <c r="AF38" i="5" s="1"/>
  <c r="BL38" i="5" a="1"/>
  <c r="BL38" i="5" s="1"/>
  <c r="CR38" i="5" a="1"/>
  <c r="CR38" i="5" s="1"/>
  <c r="EV38" i="5" a="1"/>
  <c r="EV38" i="5" s="1"/>
  <c r="GB38" i="5" a="1"/>
  <c r="GB38" i="5" s="1"/>
  <c r="GZ38" i="5" a="1"/>
  <c r="GZ38" i="5" s="1"/>
  <c r="IF38" i="5" a="1"/>
  <c r="IF38" i="5" s="1"/>
  <c r="JL38" i="5" a="1"/>
  <c r="JL38" i="5" s="1"/>
  <c r="KR38" i="5" a="1"/>
  <c r="KR38" i="5" s="1"/>
  <c r="LX38" i="5" a="1"/>
  <c r="LX38" i="5" s="1"/>
  <c r="ND38" i="5" a="1"/>
  <c r="ND38" i="5" s="1"/>
  <c r="OR38" i="5" a="1"/>
  <c r="OR38" i="5" s="1"/>
  <c r="KY37" i="5" a="1"/>
  <c r="KY37" i="5" s="1"/>
  <c r="MU37" i="5" a="1"/>
  <c r="MU37" i="5" s="1"/>
  <c r="OQ37" i="5" a="1"/>
  <c r="OQ37" i="5" s="1"/>
  <c r="QM37" i="5" a="1"/>
  <c r="QM37" i="5" s="1"/>
  <c r="SA37" i="5" a="1"/>
  <c r="SA37" i="5" s="1"/>
  <c r="TO37" i="5" a="1"/>
  <c r="TO37" i="5" s="1"/>
  <c r="VK37" i="5" a="1"/>
  <c r="VK37" i="5" s="1"/>
  <c r="X38" i="5" a="1"/>
  <c r="X38" i="5" s="1"/>
  <c r="BD38" i="5" a="1"/>
  <c r="BD38" i="5" s="1"/>
  <c r="CJ38" i="5" a="1"/>
  <c r="CJ38" i="5" s="1"/>
  <c r="EF38" i="5" a="1"/>
  <c r="EF38" i="5" s="1"/>
  <c r="FL38" i="5" a="1"/>
  <c r="FL38" i="5" s="1"/>
  <c r="GR38" i="5" a="1"/>
  <c r="GR38" i="5" s="1"/>
  <c r="HX38" i="5" a="1"/>
  <c r="HX38" i="5" s="1"/>
  <c r="JD38" i="5" a="1"/>
  <c r="JD38" i="5" s="1"/>
  <c r="KB38" i="5" a="1"/>
  <c r="KB38" i="5" s="1"/>
  <c r="LH38" i="5" a="1"/>
  <c r="LH38" i="5" s="1"/>
  <c r="MF38" i="5" a="1"/>
  <c r="MF38" i="5" s="1"/>
  <c r="NL38" i="5" a="1"/>
  <c r="NL38" i="5" s="1"/>
  <c r="OJ38" i="5" a="1"/>
  <c r="OJ38" i="5" s="1"/>
  <c r="LW37" i="5" a="1"/>
  <c r="LW37" i="5" s="1"/>
  <c r="OA37" i="5" a="1"/>
  <c r="OA37" i="5" s="1"/>
  <c r="QE37" i="5" a="1"/>
  <c r="QE37" i="5" s="1"/>
  <c r="SQ37" i="5" a="1"/>
  <c r="SQ37" i="5" s="1"/>
  <c r="UM37" i="5" a="1"/>
  <c r="UM37" i="5" s="1"/>
  <c r="H38" i="5" a="1"/>
  <c r="H38" i="5" s="1"/>
  <c r="AN38" i="5" a="1"/>
  <c r="AN38" i="5" s="1"/>
  <c r="BT38" i="5" a="1"/>
  <c r="BT38" i="5" s="1"/>
  <c r="CZ38" i="5" a="1"/>
  <c r="CZ38" i="5" s="1"/>
  <c r="EN38" i="5" a="1"/>
  <c r="EN38" i="5" s="1"/>
  <c r="FT38" i="5" a="1"/>
  <c r="FT38" i="5" s="1"/>
  <c r="HH38" i="5" a="1"/>
  <c r="HH38" i="5" s="1"/>
  <c r="IN38" i="5" a="1"/>
  <c r="IN38" i="5" s="1"/>
  <c r="JT38" i="5" a="1"/>
  <c r="JT38" i="5" s="1"/>
  <c r="KZ38" i="5" a="1"/>
  <c r="KZ38" i="5" s="1"/>
  <c r="MN38" i="5" a="1"/>
  <c r="MN38" i="5" s="1"/>
  <c r="NT38" i="5" a="1"/>
  <c r="NT38" i="5" s="1"/>
  <c r="VF38" i="5" a="1"/>
  <c r="VF38" i="5" s="1"/>
  <c r="K39" i="5" a="1"/>
  <c r="K39" i="5" s="1"/>
  <c r="S39" i="5" a="1"/>
  <c r="S39" i="5" s="1"/>
  <c r="AA39" i="5" a="1"/>
  <c r="AA39" i="5" s="1"/>
  <c r="AI39" i="5" a="1"/>
  <c r="AI39" i="5" s="1"/>
  <c r="AQ39" i="5" a="1"/>
  <c r="AQ39" i="5" s="1"/>
  <c r="AY39" i="5" a="1"/>
  <c r="AY39" i="5" s="1"/>
  <c r="BG39" i="5" a="1"/>
  <c r="BG39" i="5" s="1"/>
  <c r="BO39" i="5" a="1"/>
  <c r="BO39" i="5" s="1"/>
  <c r="BW39" i="5" a="1"/>
  <c r="BW39" i="5" s="1"/>
  <c r="CE39" i="5" a="1"/>
  <c r="CE39" i="5" s="1"/>
  <c r="CM39" i="5" a="1"/>
  <c r="CM39" i="5" s="1"/>
  <c r="CU39" i="5" a="1"/>
  <c r="CU39" i="5" s="1"/>
  <c r="DC39" i="5" a="1"/>
  <c r="DC39" i="5" s="1"/>
  <c r="DK39" i="5" a="1"/>
  <c r="DK39" i="5" s="1"/>
  <c r="DS39" i="5" a="1"/>
  <c r="DS39" i="5" s="1"/>
  <c r="EA39" i="5" a="1"/>
  <c r="EA39" i="5" s="1"/>
  <c r="EI39" i="5" a="1"/>
  <c r="EI39" i="5" s="1"/>
  <c r="EQ39" i="5" a="1"/>
  <c r="EQ39" i="5" s="1"/>
  <c r="EY39" i="5" a="1"/>
  <c r="EY39" i="5" s="1"/>
  <c r="FG39" i="5" a="1"/>
  <c r="FG39" i="5" s="1"/>
  <c r="FO39" i="5" a="1"/>
  <c r="FO39" i="5" s="1"/>
  <c r="FW39" i="5" a="1"/>
  <c r="FW39" i="5" s="1"/>
  <c r="GE39" i="5" a="1"/>
  <c r="GE39" i="5" s="1"/>
  <c r="GM39" i="5" a="1"/>
  <c r="GM39" i="5" s="1"/>
  <c r="GU39" i="5" a="1"/>
  <c r="GU39" i="5" s="1"/>
  <c r="HC39" i="5" a="1"/>
  <c r="HC39" i="5" s="1"/>
  <c r="HK39" i="5" a="1"/>
  <c r="HK39" i="5" s="1"/>
  <c r="HS39" i="5" a="1"/>
  <c r="HS39" i="5" s="1"/>
  <c r="IA39" i="5" a="1"/>
  <c r="IA39" i="5" s="1"/>
  <c r="II39" i="5" a="1"/>
  <c r="II39" i="5" s="1"/>
  <c r="IQ39" i="5" a="1"/>
  <c r="IQ39" i="5" s="1"/>
  <c r="IY39" i="5" a="1"/>
  <c r="IY39" i="5" s="1"/>
  <c r="JG39" i="5" a="1"/>
  <c r="JG39" i="5" s="1"/>
  <c r="LG37" i="5" a="1"/>
  <c r="LG37" i="5" s="1"/>
  <c r="NC37" i="5" a="1"/>
  <c r="NC37" i="5" s="1"/>
  <c r="PG37" i="5" a="1"/>
  <c r="PG37" i="5" s="1"/>
  <c r="RC37" i="5" a="1"/>
  <c r="RC37" i="5" s="1"/>
  <c r="SY37" i="5" a="1"/>
  <c r="SY37" i="5" s="1"/>
  <c r="UU37" i="5" a="1"/>
  <c r="UU37" i="5" s="1"/>
  <c r="P38" i="5" a="1"/>
  <c r="P38" i="5" s="1"/>
  <c r="AV38" i="5" a="1"/>
  <c r="AV38" i="5" s="1"/>
  <c r="CB38" i="5" a="1"/>
  <c r="CB38" i="5" s="1"/>
  <c r="DH38" i="5" a="1"/>
  <c r="DH38" i="5" s="1"/>
  <c r="FD38" i="5" a="1"/>
  <c r="FD38" i="5" s="1"/>
  <c r="GJ38" i="5" a="1"/>
  <c r="GJ38" i="5" s="1"/>
  <c r="HP38" i="5" a="1"/>
  <c r="HP38" i="5" s="1"/>
  <c r="IV38" i="5" a="1"/>
  <c r="IV38" i="5" s="1"/>
  <c r="KJ38" i="5" a="1"/>
  <c r="KJ38" i="5" s="1"/>
  <c r="LP38" i="5" a="1"/>
  <c r="LP38" i="5" s="1"/>
  <c r="MV38" i="5" a="1"/>
  <c r="MV38" i="5" s="1"/>
  <c r="OB38" i="5" a="1"/>
  <c r="OB38" i="5" s="1"/>
  <c r="KQ37" i="5" a="1"/>
  <c r="KQ37" i="5" s="1"/>
  <c r="MM37" i="5" a="1"/>
  <c r="MM37" i="5" s="1"/>
  <c r="NK37" i="5" a="1"/>
  <c r="NK37" i="5" s="1"/>
  <c r="OY37" i="5" a="1"/>
  <c r="OY37" i="5" s="1"/>
  <c r="QU37" i="5" a="1"/>
  <c r="QU37" i="5" s="1"/>
  <c r="SI37" i="5" a="1"/>
  <c r="SI37" i="5" s="1"/>
  <c r="UE37" i="5" a="1"/>
  <c r="UE37" i="5" s="1"/>
  <c r="DX38" i="5" a="1"/>
  <c r="DX38" i="5" s="1"/>
  <c r="D37" i="5" a="1"/>
  <c r="D37" i="5" s="1"/>
  <c r="L37" i="5" a="1"/>
  <c r="L37" i="5" s="1"/>
  <c r="T37" i="5" a="1"/>
  <c r="T37" i="5" s="1"/>
  <c r="AB37" i="5" a="1"/>
  <c r="AB37" i="5" s="1"/>
  <c r="AJ37" i="5" a="1"/>
  <c r="AJ37" i="5" s="1"/>
  <c r="AR37" i="5" a="1"/>
  <c r="AR37" i="5" s="1"/>
  <c r="AZ37" i="5" a="1"/>
  <c r="AZ37" i="5" s="1"/>
  <c r="BH37" i="5" a="1"/>
  <c r="BH37" i="5" s="1"/>
  <c r="BP37" i="5" a="1"/>
  <c r="BP37" i="5" s="1"/>
  <c r="BX37" i="5" a="1"/>
  <c r="BX37" i="5" s="1"/>
  <c r="CF37" i="5" a="1"/>
  <c r="CF37" i="5" s="1"/>
  <c r="CN37" i="5" a="1"/>
  <c r="CN37" i="5" s="1"/>
  <c r="CV37" i="5" a="1"/>
  <c r="CV37" i="5" s="1"/>
  <c r="DD37" i="5" a="1"/>
  <c r="DD37" i="5" s="1"/>
  <c r="DL37" i="5" a="1"/>
  <c r="DL37" i="5" s="1"/>
  <c r="DT37" i="5" a="1"/>
  <c r="DT37" i="5" s="1"/>
  <c r="EB37" i="5" a="1"/>
  <c r="EB37" i="5" s="1"/>
  <c r="EJ37" i="5" a="1"/>
  <c r="EJ37" i="5" s="1"/>
  <c r="ER37" i="5" a="1"/>
  <c r="ER37" i="5" s="1"/>
  <c r="EZ37" i="5" a="1"/>
  <c r="EZ37" i="5" s="1"/>
  <c r="FH37" i="5" a="1"/>
  <c r="FH37" i="5" s="1"/>
  <c r="FP37" i="5" a="1"/>
  <c r="FP37" i="5" s="1"/>
  <c r="FX37" i="5" a="1"/>
  <c r="FX37" i="5" s="1"/>
  <c r="GF37" i="5" a="1"/>
  <c r="GF37" i="5" s="1"/>
  <c r="GN37" i="5" a="1"/>
  <c r="GN37" i="5" s="1"/>
  <c r="JO39" i="5" a="1"/>
  <c r="JO39" i="5" s="1"/>
  <c r="JW39" i="5" a="1"/>
  <c r="JW39" i="5" s="1"/>
  <c r="KE39" i="5" a="1"/>
  <c r="KE39" i="5" s="1"/>
  <c r="KM39" i="5" a="1"/>
  <c r="KM39" i="5" s="1"/>
  <c r="KU39" i="5" a="1"/>
  <c r="KU39" i="5" s="1"/>
  <c r="LC39" i="5" a="1"/>
  <c r="LC39" i="5" s="1"/>
  <c r="LK39" i="5" a="1"/>
  <c r="LK39" i="5" s="1"/>
  <c r="LS39" i="5" a="1"/>
  <c r="LS39" i="5" s="1"/>
  <c r="MA39" i="5" a="1"/>
  <c r="MA39" i="5" s="1"/>
  <c r="MI39" i="5" a="1"/>
  <c r="MI39" i="5" s="1"/>
  <c r="MQ39" i="5" a="1"/>
  <c r="MQ39" i="5" s="1"/>
  <c r="MY39" i="5" a="1"/>
  <c r="MY39" i="5" s="1"/>
  <c r="NG39" i="5" a="1"/>
  <c r="NG39" i="5" s="1"/>
  <c r="NO39" i="5" a="1"/>
  <c r="NO39" i="5" s="1"/>
  <c r="NW39" i="5" a="1"/>
  <c r="NW39" i="5" s="1"/>
  <c r="OE39" i="5" a="1"/>
  <c r="OE39" i="5" s="1"/>
  <c r="OM39" i="5" a="1"/>
  <c r="OM39" i="5" s="1"/>
  <c r="OU39" i="5" a="1"/>
  <c r="OU39" i="5" s="1"/>
  <c r="HL37" i="5" a="1"/>
  <c r="HL37" i="5" s="1"/>
  <c r="IR37" i="5" a="1"/>
  <c r="IR37" i="5" s="1"/>
  <c r="JP37" i="5" a="1"/>
  <c r="JP37" i="5" s="1"/>
  <c r="KN37" i="5" a="1"/>
  <c r="KN37" i="5" s="1"/>
  <c r="LL37" i="5" a="1"/>
  <c r="LL37" i="5" s="1"/>
  <c r="MJ37" i="5" a="1"/>
  <c r="MJ37" i="5" s="1"/>
  <c r="NH37" i="5" a="1"/>
  <c r="NH37" i="5" s="1"/>
  <c r="OF37" i="5" a="1"/>
  <c r="OF37" i="5" s="1"/>
  <c r="PD37" i="5" a="1"/>
  <c r="PD37" i="5" s="1"/>
  <c r="PT37" i="5" a="1"/>
  <c r="PT37" i="5" s="1"/>
  <c r="QB37" i="5" a="1"/>
  <c r="QB37" i="5" s="1"/>
  <c r="QJ37" i="5" a="1"/>
  <c r="QJ37" i="5" s="1"/>
  <c r="QR37" i="5" a="1"/>
  <c r="QR37" i="5" s="1"/>
  <c r="RP37" i="5" a="1"/>
  <c r="RP37" i="5" s="1"/>
  <c r="RX37" i="5" a="1"/>
  <c r="RX37" i="5" s="1"/>
  <c r="SF37" i="5" a="1"/>
  <c r="SF37" i="5" s="1"/>
  <c r="SN37" i="5" a="1"/>
  <c r="SN37" i="5" s="1"/>
  <c r="SV37" i="5" a="1"/>
  <c r="SV37" i="5" s="1"/>
  <c r="TD37" i="5" a="1"/>
  <c r="TD37" i="5" s="1"/>
  <c r="TL37" i="5" a="1"/>
  <c r="TL37" i="5" s="1"/>
  <c r="TT37" i="5" a="1"/>
  <c r="TT37" i="5" s="1"/>
  <c r="UB37" i="5" a="1"/>
  <c r="UB37" i="5" s="1"/>
  <c r="UJ37" i="5" a="1"/>
  <c r="UJ37" i="5" s="1"/>
  <c r="UR37" i="5" a="1"/>
  <c r="UR37" i="5" s="1"/>
  <c r="UZ37" i="5" a="1"/>
  <c r="UZ37" i="5" s="1"/>
  <c r="VH37" i="5" a="1"/>
  <c r="VH37" i="5" s="1"/>
  <c r="E38" i="5" a="1"/>
  <c r="E38" i="5" s="1"/>
  <c r="M38" i="5" a="1"/>
  <c r="M38" i="5" s="1"/>
  <c r="U38" i="5" a="1"/>
  <c r="U38" i="5" s="1"/>
  <c r="AC38" i="5" a="1"/>
  <c r="AC38" i="5" s="1"/>
  <c r="AK38" i="5" a="1"/>
  <c r="AK38" i="5" s="1"/>
  <c r="AS38" i="5" a="1"/>
  <c r="AS38" i="5" s="1"/>
  <c r="BA38" i="5" a="1"/>
  <c r="BA38" i="5" s="1"/>
  <c r="BI38" i="5" a="1"/>
  <c r="BI38" i="5" s="1"/>
  <c r="BQ38" i="5" a="1"/>
  <c r="BQ38" i="5" s="1"/>
  <c r="BY38" i="5" a="1"/>
  <c r="BY38" i="5" s="1"/>
  <c r="CG38" i="5" a="1"/>
  <c r="CG38" i="5" s="1"/>
  <c r="CO38" i="5" a="1"/>
  <c r="CO38" i="5" s="1"/>
  <c r="CW38" i="5" a="1"/>
  <c r="CW38" i="5" s="1"/>
  <c r="DE38" i="5" a="1"/>
  <c r="DE38" i="5" s="1"/>
  <c r="DM38" i="5" a="1"/>
  <c r="DM38" i="5" s="1"/>
  <c r="DU38" i="5" a="1"/>
  <c r="DU38" i="5" s="1"/>
  <c r="EC38" i="5" a="1"/>
  <c r="EC38" i="5" s="1"/>
  <c r="EK38" i="5" a="1"/>
  <c r="EK38" i="5" s="1"/>
  <c r="ES38" i="5" a="1"/>
  <c r="ES38" i="5" s="1"/>
  <c r="FA38" i="5" a="1"/>
  <c r="FA38" i="5" s="1"/>
  <c r="FI38" i="5" a="1"/>
  <c r="FI38" i="5" s="1"/>
  <c r="FQ38" i="5" a="1"/>
  <c r="FQ38" i="5" s="1"/>
  <c r="FY38" i="5" a="1"/>
  <c r="FY38" i="5" s="1"/>
  <c r="GG38" i="5" a="1"/>
  <c r="GG38" i="5" s="1"/>
  <c r="GO38" i="5" a="1"/>
  <c r="GO38" i="5" s="1"/>
  <c r="GW38" i="5" a="1"/>
  <c r="GW38" i="5" s="1"/>
  <c r="HE38" i="5" a="1"/>
  <c r="HE38" i="5" s="1"/>
  <c r="HM38" i="5" a="1"/>
  <c r="HM38" i="5" s="1"/>
  <c r="HU38" i="5" a="1"/>
  <c r="HU38" i="5" s="1"/>
  <c r="IC38" i="5" a="1"/>
  <c r="IC38" i="5" s="1"/>
  <c r="IK38" i="5" a="1"/>
  <c r="IK38" i="5" s="1"/>
  <c r="IS38" i="5" a="1"/>
  <c r="IS38" i="5" s="1"/>
  <c r="JA38" i="5" a="1"/>
  <c r="JA38" i="5" s="1"/>
  <c r="JI38" i="5" a="1"/>
  <c r="JI38" i="5" s="1"/>
  <c r="JQ38" i="5" a="1"/>
  <c r="JQ38" i="5" s="1"/>
  <c r="JY38" i="5" a="1"/>
  <c r="JY38" i="5" s="1"/>
  <c r="KG38" i="5" a="1"/>
  <c r="KG38" i="5" s="1"/>
  <c r="KO38" i="5" a="1"/>
  <c r="KO38" i="5" s="1"/>
  <c r="KW38" i="5" a="1"/>
  <c r="KW38" i="5" s="1"/>
  <c r="LE38" i="5" a="1"/>
  <c r="LE38" i="5" s="1"/>
  <c r="LM38" i="5" a="1"/>
  <c r="LM38" i="5" s="1"/>
  <c r="LU38" i="5" a="1"/>
  <c r="LU38" i="5" s="1"/>
  <c r="MC38" i="5" a="1"/>
  <c r="MC38" i="5" s="1"/>
  <c r="MK38" i="5" a="1"/>
  <c r="MK38" i="5" s="1"/>
  <c r="MS38" i="5" a="1"/>
  <c r="MS38" i="5" s="1"/>
  <c r="NA38" i="5" a="1"/>
  <c r="NA38" i="5" s="1"/>
  <c r="NI38" i="5" a="1"/>
  <c r="NI38" i="5" s="1"/>
  <c r="NQ38" i="5" a="1"/>
  <c r="NQ38" i="5" s="1"/>
  <c r="NY38" i="5" a="1"/>
  <c r="NY38" i="5" s="1"/>
  <c r="OG38" i="5" a="1"/>
  <c r="OG38" i="5" s="1"/>
  <c r="OO38" i="5" a="1"/>
  <c r="OO38" i="5" s="1"/>
  <c r="OW38" i="5" a="1"/>
  <c r="OW38" i="5" s="1"/>
  <c r="PE38" i="5" a="1"/>
  <c r="PE38" i="5" s="1"/>
  <c r="PM38" i="5" a="1"/>
  <c r="PM38" i="5" s="1"/>
  <c r="PU38" i="5" a="1"/>
  <c r="PU38" i="5" s="1"/>
  <c r="QC38" i="5" a="1"/>
  <c r="QC38" i="5" s="1"/>
  <c r="QK38" i="5" a="1"/>
  <c r="QK38" i="5" s="1"/>
  <c r="QS38" i="5" a="1"/>
  <c r="QS38" i="5" s="1"/>
  <c r="RA38" i="5" a="1"/>
  <c r="RA38" i="5" s="1"/>
  <c r="RI38" i="5" a="1"/>
  <c r="RI38" i="5" s="1"/>
  <c r="RQ38" i="5" a="1"/>
  <c r="RQ38" i="5" s="1"/>
  <c r="RY38" i="5" a="1"/>
  <c r="RY38" i="5" s="1"/>
  <c r="SG38" i="5" a="1"/>
  <c r="SG38" i="5" s="1"/>
  <c r="SO38" i="5" a="1"/>
  <c r="SO38" i="5" s="1"/>
  <c r="SW38" i="5" a="1"/>
  <c r="SW38" i="5" s="1"/>
  <c r="TE38" i="5" a="1"/>
  <c r="TE38" i="5" s="1"/>
  <c r="TM38" i="5" a="1"/>
  <c r="TM38" i="5" s="1"/>
  <c r="TU38" i="5" a="1"/>
  <c r="TU38" i="5" s="1"/>
  <c r="UC38" i="5" a="1"/>
  <c r="UC38" i="5" s="1"/>
  <c r="UK38" i="5" a="1"/>
  <c r="UK38" i="5" s="1"/>
  <c r="US38" i="5" a="1"/>
  <c r="US38" i="5" s="1"/>
  <c r="VA38" i="5" a="1"/>
  <c r="VA38" i="5" s="1"/>
  <c r="VI38" i="5" a="1"/>
  <c r="VI38" i="5" s="1"/>
  <c r="F39" i="5" a="1"/>
  <c r="F39" i="5" s="1"/>
  <c r="N39" i="5" a="1"/>
  <c r="N39" i="5" s="1"/>
  <c r="V39" i="5" a="1"/>
  <c r="V39" i="5" s="1"/>
  <c r="AD39" i="5" a="1"/>
  <c r="AD39" i="5" s="1"/>
  <c r="AL39" i="5" a="1"/>
  <c r="AL39" i="5" s="1"/>
  <c r="AT39" i="5" a="1"/>
  <c r="AT39" i="5" s="1"/>
  <c r="BB39" i="5" a="1"/>
  <c r="BB39" i="5" s="1"/>
  <c r="BJ39" i="5" a="1"/>
  <c r="BJ39" i="5" s="1"/>
  <c r="BR39" i="5" a="1"/>
  <c r="BR39" i="5" s="1"/>
  <c r="BZ39" i="5" a="1"/>
  <c r="BZ39" i="5" s="1"/>
  <c r="CH39" i="5" a="1"/>
  <c r="CH39" i="5" s="1"/>
  <c r="CP39" i="5" a="1"/>
  <c r="CP39" i="5" s="1"/>
  <c r="CX39" i="5" a="1"/>
  <c r="CX39" i="5" s="1"/>
  <c r="DF39" i="5" a="1"/>
  <c r="DF39" i="5" s="1"/>
  <c r="DN39" i="5" a="1"/>
  <c r="DN39" i="5" s="1"/>
  <c r="DV39" i="5" a="1"/>
  <c r="DV39" i="5" s="1"/>
  <c r="ED39" i="5" a="1"/>
  <c r="ED39" i="5" s="1"/>
  <c r="EL39" i="5" a="1"/>
  <c r="EL39" i="5" s="1"/>
  <c r="ET39" i="5" a="1"/>
  <c r="ET39" i="5" s="1"/>
  <c r="FB39" i="5" a="1"/>
  <c r="FB39" i="5" s="1"/>
  <c r="FJ39" i="5" a="1"/>
  <c r="FJ39" i="5" s="1"/>
  <c r="FR39" i="5" a="1"/>
  <c r="FR39" i="5" s="1"/>
  <c r="FZ39" i="5" a="1"/>
  <c r="FZ39" i="5" s="1"/>
  <c r="GH39" i="5" a="1"/>
  <c r="GH39" i="5" s="1"/>
  <c r="GP39" i="5" a="1"/>
  <c r="GP39" i="5" s="1"/>
  <c r="GX39" i="5" a="1"/>
  <c r="GX39" i="5" s="1"/>
  <c r="HF39" i="5" a="1"/>
  <c r="HF39" i="5" s="1"/>
  <c r="HN39" i="5" a="1"/>
  <c r="HN39" i="5" s="1"/>
  <c r="HV39" i="5" a="1"/>
  <c r="HV39" i="5" s="1"/>
  <c r="ID39" i="5" a="1"/>
  <c r="ID39" i="5" s="1"/>
  <c r="IL39" i="5" a="1"/>
  <c r="IL39" i="5" s="1"/>
  <c r="IT39" i="5" a="1"/>
  <c r="IT39" i="5" s="1"/>
  <c r="JB39" i="5" a="1"/>
  <c r="JB39" i="5" s="1"/>
  <c r="JJ39" i="5" a="1"/>
  <c r="JJ39" i="5" s="1"/>
  <c r="JR39" i="5" a="1"/>
  <c r="JR39" i="5" s="1"/>
  <c r="JZ39" i="5" a="1"/>
  <c r="JZ39" i="5" s="1"/>
  <c r="KH39" i="5" a="1"/>
  <c r="KH39" i="5" s="1"/>
  <c r="KP39" i="5" a="1"/>
  <c r="KP39" i="5" s="1"/>
  <c r="KX39" i="5" a="1"/>
  <c r="KX39" i="5" s="1"/>
  <c r="LF39" i="5" a="1"/>
  <c r="LF39" i="5" s="1"/>
  <c r="LN39" i="5" a="1"/>
  <c r="LN39" i="5" s="1"/>
  <c r="LV39" i="5" a="1"/>
  <c r="LV39" i="5" s="1"/>
  <c r="MD39" i="5" a="1"/>
  <c r="MD39" i="5" s="1"/>
  <c r="ML39" i="5" a="1"/>
  <c r="ML39" i="5" s="1"/>
  <c r="MT39" i="5" a="1"/>
  <c r="MT39" i="5" s="1"/>
  <c r="NB39" i="5" a="1"/>
  <c r="NB39" i="5" s="1"/>
  <c r="NJ39" i="5" a="1"/>
  <c r="NJ39" i="5" s="1"/>
  <c r="NR39" i="5" a="1"/>
  <c r="NR39" i="5" s="1"/>
  <c r="NZ39" i="5" a="1"/>
  <c r="NZ39" i="5" s="1"/>
  <c r="OH39" i="5" a="1"/>
  <c r="OH39" i="5" s="1"/>
  <c r="OP39" i="5" a="1"/>
  <c r="OP39" i="5" s="1"/>
  <c r="GV37" i="5" a="1"/>
  <c r="GV37" i="5" s="1"/>
  <c r="HT37" i="5" a="1"/>
  <c r="HT37" i="5" s="1"/>
  <c r="IJ37" i="5" a="1"/>
  <c r="IJ37" i="5" s="1"/>
  <c r="JH37" i="5" a="1"/>
  <c r="JH37" i="5" s="1"/>
  <c r="KF37" i="5" a="1"/>
  <c r="KF37" i="5" s="1"/>
  <c r="LD37" i="5" a="1"/>
  <c r="LD37" i="5" s="1"/>
  <c r="MB37" i="5" a="1"/>
  <c r="MB37" i="5" s="1"/>
  <c r="MZ37" i="5" a="1"/>
  <c r="MZ37" i="5" s="1"/>
  <c r="NP37" i="5" a="1"/>
  <c r="NP37" i="5" s="1"/>
  <c r="OV37" i="5" a="1"/>
  <c r="OV37" i="5" s="1"/>
  <c r="QZ37" i="5" a="1"/>
  <c r="QZ37" i="5" s="1"/>
  <c r="HD37" i="5" a="1"/>
  <c r="HD37" i="5" s="1"/>
  <c r="IB37" i="5" a="1"/>
  <c r="IB37" i="5" s="1"/>
  <c r="IZ37" i="5" a="1"/>
  <c r="IZ37" i="5" s="1"/>
  <c r="JX37" i="5" a="1"/>
  <c r="JX37" i="5" s="1"/>
  <c r="KV37" i="5" a="1"/>
  <c r="KV37" i="5" s="1"/>
  <c r="LT37" i="5" a="1"/>
  <c r="LT37" i="5" s="1"/>
  <c r="MR37" i="5" a="1"/>
  <c r="MR37" i="5" s="1"/>
  <c r="NX37" i="5" a="1"/>
  <c r="NX37" i="5" s="1"/>
  <c r="ON37" i="5" a="1"/>
  <c r="ON37" i="5" s="1"/>
  <c r="PL37" i="5" a="1"/>
  <c r="PL37" i="5" s="1"/>
  <c r="RH37" i="5" a="1"/>
  <c r="RH37" i="5" s="1"/>
  <c r="OZ38" i="5" a="1"/>
  <c r="OZ38" i="5" s="1"/>
  <c r="PH38" i="5" a="1"/>
  <c r="PH38" i="5" s="1"/>
  <c r="PP38" i="5" a="1"/>
  <c r="PP38" i="5" s="1"/>
  <c r="PX38" i="5" a="1"/>
  <c r="PX38" i="5" s="1"/>
  <c r="QF38" i="5" a="1"/>
  <c r="QF38" i="5" s="1"/>
  <c r="QN38" i="5" a="1"/>
  <c r="QN38" i="5" s="1"/>
  <c r="QV38" i="5" a="1"/>
  <c r="QV38" i="5" s="1"/>
  <c r="PC39" i="5" a="1"/>
  <c r="PC39" i="5" s="1"/>
  <c r="PK39" i="5" a="1"/>
  <c r="PK39" i="5" s="1"/>
  <c r="PS39" i="5" a="1"/>
  <c r="PS39" i="5" s="1"/>
  <c r="QA39" i="5" a="1"/>
  <c r="QA39" i="5" s="1"/>
  <c r="QI39" i="5" a="1"/>
  <c r="QI39" i="5" s="1"/>
  <c r="QQ39" i="5" a="1"/>
  <c r="QQ39" i="5" s="1"/>
  <c r="QY39" i="5" a="1"/>
  <c r="QY39" i="5" s="1"/>
  <c r="RG39" i="5" a="1"/>
  <c r="RG39" i="5" s="1"/>
  <c r="RO39" i="5" a="1"/>
  <c r="RO39" i="5" s="1"/>
  <c r="RW39" i="5" a="1"/>
  <c r="RW39" i="5" s="1"/>
  <c r="SE39" i="5" a="1"/>
  <c r="SE39" i="5" s="1"/>
  <c r="SM39" i="5" a="1"/>
  <c r="SM39" i="5" s="1"/>
  <c r="SU39" i="5" a="1"/>
  <c r="SU39" i="5" s="1"/>
  <c r="TC39" i="5" a="1"/>
  <c r="TC39" i="5" s="1"/>
  <c r="TK39" i="5" a="1"/>
  <c r="TK39" i="5" s="1"/>
  <c r="TS39" i="5" a="1"/>
  <c r="TS39" i="5" s="1"/>
  <c r="UA39" i="5" a="1"/>
  <c r="UA39" i="5" s="1"/>
  <c r="UI39" i="5" a="1"/>
  <c r="UI39" i="5" s="1"/>
  <c r="UQ39" i="5" a="1"/>
  <c r="UQ39" i="5" s="1"/>
  <c r="UY39" i="5" a="1"/>
  <c r="UY39" i="5" s="1"/>
  <c r="VG39" i="5" a="1"/>
  <c r="VG39" i="5" s="1"/>
  <c r="OX39" i="5" a="1"/>
  <c r="OX39" i="5" s="1"/>
  <c r="PF39" i="5" a="1"/>
  <c r="PF39" i="5" s="1"/>
  <c r="PN39" i="5" a="1"/>
  <c r="PN39" i="5" s="1"/>
  <c r="PV39" i="5" a="1"/>
  <c r="PV39" i="5" s="1"/>
  <c r="QD39" i="5" a="1"/>
  <c r="QD39" i="5" s="1"/>
  <c r="QL39" i="5" a="1"/>
  <c r="QL39" i="5" s="1"/>
  <c r="QT39" i="5" a="1"/>
  <c r="QT39" i="5" s="1"/>
  <c r="RB39" i="5" a="1"/>
  <c r="RB39" i="5" s="1"/>
  <c r="RJ39" i="5" a="1"/>
  <c r="RJ39" i="5" s="1"/>
  <c r="RR39" i="5" a="1"/>
  <c r="RR39" i="5" s="1"/>
  <c r="RZ39" i="5" a="1"/>
  <c r="RZ39" i="5" s="1"/>
  <c r="SH39" i="5" a="1"/>
  <c r="SH39" i="5" s="1"/>
  <c r="SP39" i="5" a="1"/>
  <c r="SP39" i="5" s="1"/>
  <c r="SX39" i="5" a="1"/>
  <c r="SX39" i="5" s="1"/>
  <c r="TF39" i="5" a="1"/>
  <c r="TF39" i="5" s="1"/>
  <c r="TN39" i="5" a="1"/>
  <c r="TN39" i="5" s="1"/>
  <c r="TV39" i="5" a="1"/>
  <c r="TV39" i="5" s="1"/>
  <c r="UD39" i="5" a="1"/>
  <c r="UD39" i="5" s="1"/>
  <c r="UL39" i="5" a="1"/>
  <c r="UL39" i="5" s="1"/>
  <c r="UT39" i="5" a="1"/>
  <c r="UT39" i="5" s="1"/>
  <c r="VB39" i="5" a="1"/>
  <c r="VB39" i="5" s="1"/>
  <c r="VJ39" i="5" a="1"/>
  <c r="VJ39" i="5" s="1"/>
  <c r="HY38" i="5" a="1"/>
  <c r="HY38" i="5" s="1"/>
  <c r="IG38" i="5" a="1"/>
  <c r="IG38" i="5" s="1"/>
  <c r="IO38" i="5" a="1"/>
  <c r="IO38" i="5" s="1"/>
  <c r="IW38" i="5" a="1"/>
  <c r="IW38" i="5" s="1"/>
  <c r="JE38" i="5" a="1"/>
  <c r="JE38" i="5" s="1"/>
  <c r="JM38" i="5" a="1"/>
  <c r="JM38" i="5" s="1"/>
  <c r="JU38" i="5" a="1"/>
  <c r="JU38" i="5" s="1"/>
  <c r="KC38" i="5" a="1"/>
  <c r="KC38" i="5" s="1"/>
  <c r="KK38" i="5" a="1"/>
  <c r="KK38" i="5" s="1"/>
  <c r="KS38" i="5" a="1"/>
  <c r="KS38" i="5" s="1"/>
  <c r="LA38" i="5" a="1"/>
  <c r="LA38" i="5" s="1"/>
  <c r="LI38" i="5" a="1"/>
  <c r="LI38" i="5" s="1"/>
  <c r="LQ38" i="5" a="1"/>
  <c r="LQ38" i="5" s="1"/>
  <c r="LY38" i="5" a="1"/>
  <c r="LY38" i="5" s="1"/>
  <c r="MG38" i="5" a="1"/>
  <c r="MG38" i="5" s="1"/>
  <c r="MO38" i="5" a="1"/>
  <c r="MO38" i="5" s="1"/>
  <c r="MW38" i="5" a="1"/>
  <c r="MW38" i="5" s="1"/>
  <c r="NE38" i="5" a="1"/>
  <c r="NE38" i="5" s="1"/>
  <c r="NM38" i="5" a="1"/>
  <c r="NM38" i="5" s="1"/>
  <c r="NU38" i="5" a="1"/>
  <c r="NU38" i="5" s="1"/>
  <c r="OC38" i="5" a="1"/>
  <c r="OC38" i="5" s="1"/>
  <c r="OK38" i="5" a="1"/>
  <c r="OK38" i="5" s="1"/>
  <c r="OS38" i="5" a="1"/>
  <c r="OS38" i="5" s="1"/>
  <c r="PA38" i="5" a="1"/>
  <c r="PA38" i="5" s="1"/>
  <c r="PI38" i="5" a="1"/>
  <c r="PI38" i="5" s="1"/>
  <c r="PQ38" i="5" a="1"/>
  <c r="PQ38" i="5" s="1"/>
  <c r="PY38" i="5" a="1"/>
  <c r="PY38" i="5" s="1"/>
  <c r="QG38" i="5" a="1"/>
  <c r="QG38" i="5" s="1"/>
  <c r="QO38" i="5" a="1"/>
  <c r="QO38" i="5" s="1"/>
  <c r="QW38" i="5" a="1"/>
  <c r="QW38" i="5" s="1"/>
  <c r="RE38" i="5" a="1"/>
  <c r="RE38" i="5" s="1"/>
  <c r="RM38" i="5" a="1"/>
  <c r="RM38" i="5" s="1"/>
  <c r="RU38" i="5" a="1"/>
  <c r="RU38" i="5" s="1"/>
  <c r="SC38" i="5" a="1"/>
  <c r="SC38" i="5" s="1"/>
  <c r="SK38" i="5" a="1"/>
  <c r="SK38" i="5" s="1"/>
  <c r="SS38" i="5" a="1"/>
  <c r="SS38" i="5" s="1"/>
  <c r="TA38" i="5" a="1"/>
  <c r="TA38" i="5" s="1"/>
  <c r="TI38" i="5" a="1"/>
  <c r="TI38" i="5" s="1"/>
  <c r="TQ38" i="5" a="1"/>
  <c r="TQ38" i="5" s="1"/>
  <c r="TY38" i="5" a="1"/>
  <c r="TY38" i="5" s="1"/>
  <c r="UG38" i="5" a="1"/>
  <c r="UG38" i="5" s="1"/>
  <c r="UO38" i="5" a="1"/>
  <c r="UO38" i="5" s="1"/>
  <c r="UW38" i="5" a="1"/>
  <c r="UW38" i="5" s="1"/>
  <c r="VE38" i="5" a="1"/>
  <c r="VE38" i="5" s="1"/>
  <c r="J39" i="5" a="1"/>
  <c r="J39" i="5" s="1"/>
  <c r="R39" i="5" a="1"/>
  <c r="R39" i="5" s="1"/>
  <c r="Z39" i="5" a="1"/>
  <c r="Z39" i="5" s="1"/>
  <c r="AH39" i="5" a="1"/>
  <c r="AH39" i="5" s="1"/>
  <c r="AP39" i="5" a="1"/>
  <c r="AP39" i="5" s="1"/>
  <c r="AX39" i="5" a="1"/>
  <c r="AX39" i="5" s="1"/>
  <c r="BF39" i="5" a="1"/>
  <c r="BF39" i="5" s="1"/>
  <c r="BN39" i="5" a="1"/>
  <c r="BN39" i="5" s="1"/>
  <c r="BV39" i="5" a="1"/>
  <c r="BV39" i="5" s="1"/>
  <c r="CD39" i="5" a="1"/>
  <c r="CD39" i="5" s="1"/>
  <c r="CL39" i="5" a="1"/>
  <c r="CL39" i="5" s="1"/>
  <c r="CT39" i="5" a="1"/>
  <c r="CT39" i="5" s="1"/>
  <c r="DB39" i="5" a="1"/>
  <c r="DB39" i="5" s="1"/>
  <c r="DJ39" i="5" a="1"/>
  <c r="DJ39" i="5" s="1"/>
  <c r="DR39" i="5" a="1"/>
  <c r="DR39" i="5" s="1"/>
  <c r="DZ39" i="5" a="1"/>
  <c r="DZ39" i="5" s="1"/>
  <c r="EH39" i="5" a="1"/>
  <c r="EH39" i="5" s="1"/>
  <c r="EP39" i="5" a="1"/>
  <c r="EP39" i="5" s="1"/>
  <c r="EX39" i="5" a="1"/>
  <c r="EX39" i="5" s="1"/>
  <c r="FF39" i="5" a="1"/>
  <c r="FF39" i="5" s="1"/>
  <c r="FN39" i="5" a="1"/>
  <c r="FN39" i="5" s="1"/>
  <c r="FV39" i="5" a="1"/>
  <c r="FV39" i="5" s="1"/>
  <c r="GD39" i="5" a="1"/>
  <c r="GD39" i="5" s="1"/>
  <c r="GL39" i="5" a="1"/>
  <c r="GL39" i="5" s="1"/>
  <c r="GT39" i="5" a="1"/>
  <c r="GT39" i="5" s="1"/>
  <c r="HB39" i="5" a="1"/>
  <c r="HB39" i="5" s="1"/>
  <c r="HJ39" i="5" a="1"/>
  <c r="HJ39" i="5" s="1"/>
  <c r="HR39" i="5" a="1"/>
  <c r="HR39" i="5" s="1"/>
  <c r="HZ39" i="5" a="1"/>
  <c r="HZ39" i="5" s="1"/>
  <c r="IH39" i="5" a="1"/>
  <c r="IH39" i="5" s="1"/>
  <c r="IP39" i="5" a="1"/>
  <c r="IP39" i="5" s="1"/>
  <c r="IX39" i="5" a="1"/>
  <c r="IX39" i="5" s="1"/>
  <c r="JF39" i="5" a="1"/>
  <c r="JF39" i="5" s="1"/>
  <c r="JN39" i="5" a="1"/>
  <c r="JN39" i="5" s="1"/>
  <c r="JV39" i="5" a="1"/>
  <c r="JV39" i="5" s="1"/>
  <c r="KD39" i="5" a="1"/>
  <c r="KD39" i="5" s="1"/>
  <c r="KL39" i="5" a="1"/>
  <c r="KL39" i="5" s="1"/>
  <c r="KT39" i="5" a="1"/>
  <c r="KT39" i="5" s="1"/>
  <c r="LB39" i="5" a="1"/>
  <c r="LB39" i="5" s="1"/>
  <c r="LJ39" i="5" a="1"/>
  <c r="LJ39" i="5" s="1"/>
  <c r="LR39" i="5" a="1"/>
  <c r="LR39" i="5" s="1"/>
  <c r="LZ39" i="5" a="1"/>
  <c r="LZ39" i="5" s="1"/>
  <c r="MH39" i="5" a="1"/>
  <c r="MH39" i="5" s="1"/>
  <c r="MP39" i="5" a="1"/>
  <c r="MP39" i="5" s="1"/>
  <c r="MX39" i="5" a="1"/>
  <c r="MX39" i="5" s="1"/>
  <c r="NF39" i="5" a="1"/>
  <c r="NF39" i="5" s="1"/>
  <c r="NN39" i="5" a="1"/>
  <c r="NN39" i="5" s="1"/>
  <c r="NV39" i="5" a="1"/>
  <c r="NV39" i="5" s="1"/>
  <c r="OD39" i="5" a="1"/>
  <c r="OD39" i="5" s="1"/>
  <c r="OL39" i="5" a="1"/>
  <c r="OL39" i="5" s="1"/>
  <c r="OT39" i="5" a="1"/>
  <c r="OT39" i="5" s="1"/>
  <c r="PB39" i="5" a="1"/>
  <c r="PB39" i="5" s="1"/>
  <c r="PJ39" i="5" a="1"/>
  <c r="PJ39" i="5" s="1"/>
  <c r="PR39" i="5" a="1"/>
  <c r="PR39" i="5" s="1"/>
  <c r="PZ39" i="5" a="1"/>
  <c r="PZ39" i="5" s="1"/>
  <c r="QH39" i="5" a="1"/>
  <c r="QH39" i="5" s="1"/>
  <c r="QP39" i="5" a="1"/>
  <c r="QP39" i="5" s="1"/>
  <c r="QX39" i="5" a="1"/>
  <c r="QX39" i="5" s="1"/>
  <c r="RF39" i="5" a="1"/>
  <c r="RF39" i="5" s="1"/>
  <c r="RN39" i="5" a="1"/>
  <c r="RN39" i="5" s="1"/>
  <c r="RV39" i="5" a="1"/>
  <c r="RV39" i="5" s="1"/>
  <c r="SD39" i="5" a="1"/>
  <c r="SD39" i="5" s="1"/>
  <c r="SL39" i="5" a="1"/>
  <c r="SL39" i="5" s="1"/>
  <c r="ST39" i="5" a="1"/>
  <c r="ST39" i="5" s="1"/>
  <c r="TB39" i="5" a="1"/>
  <c r="TB39" i="5" s="1"/>
  <c r="TJ39" i="5" a="1"/>
  <c r="TJ39" i="5" s="1"/>
  <c r="TR39" i="5" a="1"/>
  <c r="TR39" i="5" s="1"/>
  <c r="TZ39" i="5" a="1"/>
  <c r="TZ39" i="5" s="1"/>
  <c r="UH39" i="5" a="1"/>
  <c r="UH39" i="5" s="1"/>
  <c r="UP39" i="5" a="1"/>
  <c r="UP39" i="5" s="1"/>
  <c r="UX39" i="5" a="1"/>
  <c r="UX39" i="5" s="1"/>
  <c r="VF39" i="5" a="1"/>
  <c r="VF39" i="5" s="1"/>
  <c r="UB39" i="5" a="1"/>
  <c r="UB39" i="5" s="1"/>
  <c r="UJ39" i="5" a="1"/>
  <c r="UJ39" i="5" s="1"/>
  <c r="UR39" i="5" a="1"/>
  <c r="UR39" i="5" s="1"/>
  <c r="UZ39" i="5" a="1"/>
  <c r="UZ39" i="5" s="1"/>
  <c r="VH39" i="5" a="1"/>
  <c r="VH39" i="5" s="1"/>
  <c r="UE39" i="5" a="1"/>
  <c r="UE39" i="5" s="1"/>
  <c r="UM39" i="5" a="1"/>
  <c r="UM39" i="5" s="1"/>
  <c r="MT37" i="5" a="1"/>
  <c r="MT37" i="5" s="1"/>
  <c r="NZ37" i="5" a="1"/>
  <c r="NZ37" i="5" s="1"/>
  <c r="P37" i="5" a="1"/>
  <c r="P37" i="5" s="1"/>
  <c r="AF37" i="5" a="1"/>
  <c r="AF37" i="5" s="1"/>
  <c r="BD37" i="5" a="1"/>
  <c r="BD37" i="5" s="1"/>
  <c r="CB37" i="5" a="1"/>
  <c r="CB37" i="5" s="1"/>
  <c r="CR37" i="5" a="1"/>
  <c r="CR37" i="5" s="1"/>
  <c r="DX37" i="5" a="1"/>
  <c r="DX37" i="5" s="1"/>
  <c r="FD37" i="5" a="1"/>
  <c r="FD37" i="5" s="1"/>
  <c r="FT37" i="5" a="1"/>
  <c r="FT37" i="5" s="1"/>
  <c r="GR37" i="5" a="1"/>
  <c r="GR37" i="5" s="1"/>
  <c r="HP37" i="5" a="1"/>
  <c r="HP37" i="5" s="1"/>
  <c r="IN37" i="5" a="1"/>
  <c r="IN37" i="5" s="1"/>
  <c r="JL37" i="5" a="1"/>
  <c r="JL37" i="5" s="1"/>
  <c r="KJ37" i="5" a="1"/>
  <c r="KJ37" i="5" s="1"/>
  <c r="LH37" i="5" a="1"/>
  <c r="LH37" i="5" s="1"/>
  <c r="MF37" i="5" a="1"/>
  <c r="MF37" i="5" s="1"/>
  <c r="ND37" i="5" a="1"/>
  <c r="ND37" i="5" s="1"/>
  <c r="OJ37" i="5" a="1"/>
  <c r="OJ37" i="5" s="1"/>
  <c r="PH37" i="5" a="1"/>
  <c r="PH37" i="5" s="1"/>
  <c r="QF37" i="5" a="1"/>
  <c r="QF37" i="5" s="1"/>
  <c r="RD37" i="5" a="1"/>
  <c r="RD37" i="5" s="1"/>
  <c r="SB37" i="5" a="1"/>
  <c r="SB37" i="5" s="1"/>
  <c r="SR37" i="5" a="1"/>
  <c r="SR37" i="5" s="1"/>
  <c r="TP37" i="5" a="1"/>
  <c r="TP37" i="5" s="1"/>
  <c r="UN37" i="5" a="1"/>
  <c r="UN37" i="5" s="1"/>
  <c r="VL37" i="5" a="1"/>
  <c r="VL37" i="5" s="1"/>
  <c r="AG38" i="5" a="1"/>
  <c r="AG38" i="5" s="1"/>
  <c r="AW38" i="5" a="1"/>
  <c r="AW38" i="5" s="1"/>
  <c r="BU38" i="5" a="1"/>
  <c r="BU38" i="5" s="1"/>
  <c r="CS38" i="5" a="1"/>
  <c r="CS38" i="5" s="1"/>
  <c r="DI38" i="5" a="1"/>
  <c r="DI38" i="5" s="1"/>
  <c r="EG38" i="5" a="1"/>
  <c r="EG38" i="5" s="1"/>
  <c r="FE38" i="5" a="1"/>
  <c r="FE38" i="5" s="1"/>
  <c r="FU38" i="5" a="1"/>
  <c r="FU38" i="5" s="1"/>
  <c r="I37" i="5" a="1"/>
  <c r="I37" i="5" s="1"/>
  <c r="Y37" i="5" a="1"/>
  <c r="Y37" i="5" s="1"/>
  <c r="AO37" i="5" a="1"/>
  <c r="AO37" i="5" s="1"/>
  <c r="BE37" i="5" a="1"/>
  <c r="BE37" i="5" s="1"/>
  <c r="BU37" i="5" a="1"/>
  <c r="BU37" i="5" s="1"/>
  <c r="CK37" i="5" a="1"/>
  <c r="CK37" i="5" s="1"/>
  <c r="DA37" i="5" a="1"/>
  <c r="DA37" i="5" s="1"/>
  <c r="DQ37" i="5" a="1"/>
  <c r="DQ37" i="5" s="1"/>
  <c r="EG37" i="5" a="1"/>
  <c r="EG37" i="5" s="1"/>
  <c r="EW37" i="5" a="1"/>
  <c r="EW37" i="5" s="1"/>
  <c r="FM37" i="5" a="1"/>
  <c r="FM37" i="5" s="1"/>
  <c r="GC37" i="5" a="1"/>
  <c r="GC37" i="5" s="1"/>
  <c r="GS37" i="5" a="1"/>
  <c r="GS37" i="5" s="1"/>
  <c r="HI37" i="5" a="1"/>
  <c r="HI37" i="5" s="1"/>
  <c r="HY37" i="5" a="1"/>
  <c r="HY37" i="5" s="1"/>
  <c r="IO37" i="5" a="1"/>
  <c r="IO37" i="5" s="1"/>
  <c r="JE37" i="5" a="1"/>
  <c r="JE37" i="5" s="1"/>
  <c r="JU37" i="5" a="1"/>
  <c r="JU37" i="5" s="1"/>
  <c r="KK37" i="5" a="1"/>
  <c r="KK37" i="5" s="1"/>
  <c r="LA37" i="5" a="1"/>
  <c r="LA37" i="5" s="1"/>
  <c r="LQ37" i="5" a="1"/>
  <c r="LQ37" i="5" s="1"/>
  <c r="MG37" i="5" a="1"/>
  <c r="MG37" i="5" s="1"/>
  <c r="MW37" i="5" a="1"/>
  <c r="MW37" i="5" s="1"/>
  <c r="NM37" i="5" a="1"/>
  <c r="NM37" i="5" s="1"/>
  <c r="OC37" i="5" a="1"/>
  <c r="OC37" i="5" s="1"/>
  <c r="OS37" i="5" a="1"/>
  <c r="OS37" i="5" s="1"/>
  <c r="PI37" i="5" a="1"/>
  <c r="PI37" i="5" s="1"/>
  <c r="PY37" i="5" a="1"/>
  <c r="PY37" i="5" s="1"/>
  <c r="QO37" i="5" a="1"/>
  <c r="QO37" i="5" s="1"/>
  <c r="RE37" i="5" a="1"/>
  <c r="RE37" i="5" s="1"/>
  <c r="RU37" i="5" a="1"/>
  <c r="RU37" i="5" s="1"/>
  <c r="SK37" i="5" a="1"/>
  <c r="SK37" i="5" s="1"/>
  <c r="TA37" i="5" a="1"/>
  <c r="TA37" i="5" s="1"/>
  <c r="TQ37" i="5" a="1"/>
  <c r="TQ37" i="5" s="1"/>
  <c r="UG37" i="5" a="1"/>
  <c r="UG37" i="5" s="1"/>
  <c r="UW37" i="5" a="1"/>
  <c r="UW37" i="5" s="1"/>
  <c r="R38" i="5" a="1"/>
  <c r="R38" i="5" s="1"/>
  <c r="AH38" i="5" a="1"/>
  <c r="AH38" i="5" s="1"/>
  <c r="AX38" i="5" a="1"/>
  <c r="AX38" i="5" s="1"/>
  <c r="BN38" i="5" a="1"/>
  <c r="BN38" i="5" s="1"/>
  <c r="CD38" i="5" a="1"/>
  <c r="CD38" i="5" s="1"/>
  <c r="CT38" i="5" a="1"/>
  <c r="CT38" i="5" s="1"/>
  <c r="DJ38" i="5" a="1"/>
  <c r="DJ38" i="5" s="1"/>
  <c r="DZ38" i="5" a="1"/>
  <c r="DZ38" i="5" s="1"/>
  <c r="EP38" i="5" a="1"/>
  <c r="EP38" i="5" s="1"/>
  <c r="FF38" i="5" a="1"/>
  <c r="FF38" i="5" s="1"/>
  <c r="FV38" i="5" a="1"/>
  <c r="FV38" i="5" s="1"/>
  <c r="GL38" i="5" a="1"/>
  <c r="GL38" i="5" s="1"/>
  <c r="HB38" i="5" a="1"/>
  <c r="HB38" i="5" s="1"/>
  <c r="HR38" i="5" a="1"/>
  <c r="HR38" i="5" s="1"/>
  <c r="IH38" i="5" a="1"/>
  <c r="IH38" i="5" s="1"/>
  <c r="IX38" i="5" a="1"/>
  <c r="IX38" i="5" s="1"/>
  <c r="JN38" i="5" a="1"/>
  <c r="JN38" i="5" s="1"/>
  <c r="KD38" i="5" a="1"/>
  <c r="KD38" i="5" s="1"/>
  <c r="LB38" i="5" a="1"/>
  <c r="LB38" i="5" s="1"/>
  <c r="LR38" i="5" a="1"/>
  <c r="LR38" i="5" s="1"/>
  <c r="MH38" i="5" a="1"/>
  <c r="MH38" i="5" s="1"/>
  <c r="MX38" i="5" a="1"/>
  <c r="MX38" i="5" s="1"/>
  <c r="NN38" i="5" a="1"/>
  <c r="NN38" i="5" s="1"/>
  <c r="OD38" i="5" a="1"/>
  <c r="OD38" i="5" s="1"/>
  <c r="OT38" i="5" a="1"/>
  <c r="OT38" i="5" s="1"/>
  <c r="PJ38" i="5" a="1"/>
  <c r="PJ38" i="5" s="1"/>
  <c r="PZ38" i="5" a="1"/>
  <c r="PZ38" i="5" s="1"/>
  <c r="QP38" i="5" a="1"/>
  <c r="QP38" i="5" s="1"/>
  <c r="RF38" i="5" a="1"/>
  <c r="RF38" i="5" s="1"/>
  <c r="RV38" i="5" a="1"/>
  <c r="RV38" i="5" s="1"/>
  <c r="SL38" i="5" a="1"/>
  <c r="SL38" i="5" s="1"/>
  <c r="TB38" i="5" a="1"/>
  <c r="TB38" i="5" s="1"/>
  <c r="TR38" i="5" a="1"/>
  <c r="TR38" i="5" s="1"/>
  <c r="UH38" i="5" a="1"/>
  <c r="UH38" i="5" s="1"/>
  <c r="UP38" i="5" a="1"/>
  <c r="UP38" i="5" s="1"/>
  <c r="UX38" i="5" a="1"/>
  <c r="UX38" i="5" s="1"/>
  <c r="R37" i="5" a="1"/>
  <c r="R37" i="5" s="1"/>
  <c r="AH37" i="5" a="1"/>
  <c r="AH37" i="5" s="1"/>
  <c r="AX37" i="5" a="1"/>
  <c r="AX37" i="5" s="1"/>
  <c r="BN37" i="5" a="1"/>
  <c r="BN37" i="5" s="1"/>
  <c r="CD37" i="5" a="1"/>
  <c r="CD37" i="5" s="1"/>
  <c r="CT37" i="5" a="1"/>
  <c r="CT37" i="5" s="1"/>
  <c r="DJ37" i="5" a="1"/>
  <c r="DJ37" i="5" s="1"/>
  <c r="DR37" i="5" a="1"/>
  <c r="DR37" i="5" s="1"/>
  <c r="EH37" i="5" a="1"/>
  <c r="EH37" i="5" s="1"/>
  <c r="FF37" i="5" a="1"/>
  <c r="FF37" i="5" s="1"/>
  <c r="FV37" i="5" a="1"/>
  <c r="FV37" i="5" s="1"/>
  <c r="GL37" i="5" a="1"/>
  <c r="GL37" i="5" s="1"/>
  <c r="HB37" i="5" a="1"/>
  <c r="HB37" i="5" s="1"/>
  <c r="HR37" i="5" a="1"/>
  <c r="HR37" i="5" s="1"/>
  <c r="IH37" i="5" a="1"/>
  <c r="IH37" i="5" s="1"/>
  <c r="IX37" i="5" a="1"/>
  <c r="IX37" i="5" s="1"/>
  <c r="JF37" i="5" a="1"/>
  <c r="JF37" i="5" s="1"/>
  <c r="JN37" i="5" a="1"/>
  <c r="JN37" i="5" s="1"/>
  <c r="JV37" i="5" a="1"/>
  <c r="JV37" i="5" s="1"/>
  <c r="KT37" i="5" a="1"/>
  <c r="KT37" i="5" s="1"/>
  <c r="LB37" i="5" a="1"/>
  <c r="LB37" i="5" s="1"/>
  <c r="LJ37" i="5" a="1"/>
  <c r="LJ37" i="5" s="1"/>
  <c r="LR37" i="5" a="1"/>
  <c r="LR37" i="5" s="1"/>
  <c r="LZ37" i="5" a="1"/>
  <c r="LZ37" i="5" s="1"/>
  <c r="MH37" i="5" a="1"/>
  <c r="MH37" i="5" s="1"/>
  <c r="MP37" i="5" a="1"/>
  <c r="MP37" i="5" s="1"/>
  <c r="MX37" i="5" a="1"/>
  <c r="MX37" i="5" s="1"/>
  <c r="NF37" i="5" a="1"/>
  <c r="NF37" i="5" s="1"/>
  <c r="NN37" i="5" a="1"/>
  <c r="NN37" i="5" s="1"/>
  <c r="NV37" i="5" a="1"/>
  <c r="NV37" i="5" s="1"/>
  <c r="OD37" i="5" a="1"/>
  <c r="OD37" i="5" s="1"/>
  <c r="OL37" i="5" a="1"/>
  <c r="OL37" i="5" s="1"/>
  <c r="OT37" i="5" a="1"/>
  <c r="OT37" i="5" s="1"/>
  <c r="PB37" i="5" a="1"/>
  <c r="PB37" i="5" s="1"/>
  <c r="FO38" i="5" a="1"/>
  <c r="FO38" i="5" s="1"/>
  <c r="X37" i="5" a="1"/>
  <c r="X37" i="5" s="1"/>
  <c r="AN37" i="5" a="1"/>
  <c r="AN37" i="5" s="1"/>
  <c r="BL37" i="5" a="1"/>
  <c r="BL37" i="5" s="1"/>
  <c r="CJ37" i="5" a="1"/>
  <c r="CJ37" i="5" s="1"/>
  <c r="CZ37" i="5" a="1"/>
  <c r="CZ37" i="5" s="1"/>
  <c r="DP37" i="5" a="1"/>
  <c r="DP37" i="5" s="1"/>
  <c r="EV37" i="5" a="1"/>
  <c r="EV37" i="5" s="1"/>
  <c r="GB37" i="5" a="1"/>
  <c r="GB37" i="5" s="1"/>
  <c r="GZ37" i="5" a="1"/>
  <c r="GZ37" i="5" s="1"/>
  <c r="HX37" i="5" a="1"/>
  <c r="HX37" i="5" s="1"/>
  <c r="IV37" i="5" a="1"/>
  <c r="IV37" i="5" s="1"/>
  <c r="JT37" i="5" a="1"/>
  <c r="JT37" i="5" s="1"/>
  <c r="KR37" i="5" a="1"/>
  <c r="KR37" i="5" s="1"/>
  <c r="LP37" i="5" a="1"/>
  <c r="LP37" i="5" s="1"/>
  <c r="MN37" i="5" a="1"/>
  <c r="MN37" i="5" s="1"/>
  <c r="NL37" i="5" a="1"/>
  <c r="NL37" i="5" s="1"/>
  <c r="OB37" i="5" a="1"/>
  <c r="OB37" i="5" s="1"/>
  <c r="OZ37" i="5" a="1"/>
  <c r="OZ37" i="5" s="1"/>
  <c r="PX37" i="5" a="1"/>
  <c r="PX37" i="5" s="1"/>
  <c r="QV37" i="5" a="1"/>
  <c r="QV37" i="5" s="1"/>
  <c r="RT37" i="5" a="1"/>
  <c r="RT37" i="5" s="1"/>
  <c r="SZ37" i="5" a="1"/>
  <c r="SZ37" i="5" s="1"/>
  <c r="TX37" i="5" a="1"/>
  <c r="TX37" i="5" s="1"/>
  <c r="UV37" i="5" a="1"/>
  <c r="UV37" i="5" s="1"/>
  <c r="I38" i="5" a="1"/>
  <c r="I38" i="5" s="1"/>
  <c r="Y38" i="5" a="1"/>
  <c r="Y38" i="5" s="1"/>
  <c r="BE38" i="5" a="1"/>
  <c r="BE38" i="5" s="1"/>
  <c r="CC38" i="5" a="1"/>
  <c r="CC38" i="5" s="1"/>
  <c r="DA38" i="5" a="1"/>
  <c r="DA38" i="5" s="1"/>
  <c r="DY38" i="5" a="1"/>
  <c r="DY38" i="5" s="1"/>
  <c r="EO38" i="5" a="1"/>
  <c r="EO38" i="5" s="1"/>
  <c r="FM38" i="5" a="1"/>
  <c r="FM38" i="5" s="1"/>
  <c r="GC38" i="5" a="1"/>
  <c r="GC38" i="5" s="1"/>
  <c r="GK38" i="5" a="1"/>
  <c r="GK38" i="5" s="1"/>
  <c r="HA38" i="5" a="1"/>
  <c r="HA38" i="5" s="1"/>
  <c r="HI38" i="5" a="1"/>
  <c r="HI38" i="5" s="1"/>
  <c r="HQ38" i="5" a="1"/>
  <c r="HQ38" i="5" s="1"/>
  <c r="Q37" i="5" a="1"/>
  <c r="Q37" i="5" s="1"/>
  <c r="AG37" i="5" a="1"/>
  <c r="AG37" i="5" s="1"/>
  <c r="AW37" i="5" a="1"/>
  <c r="AW37" i="5" s="1"/>
  <c r="BM37" i="5" a="1"/>
  <c r="BM37" i="5" s="1"/>
  <c r="CC37" i="5" a="1"/>
  <c r="CC37" i="5" s="1"/>
  <c r="CS37" i="5" a="1"/>
  <c r="CS37" i="5" s="1"/>
  <c r="DI37" i="5" a="1"/>
  <c r="DI37" i="5" s="1"/>
  <c r="DY37" i="5" a="1"/>
  <c r="DY37" i="5" s="1"/>
  <c r="EO37" i="5" a="1"/>
  <c r="EO37" i="5" s="1"/>
  <c r="FE37" i="5" a="1"/>
  <c r="FE37" i="5" s="1"/>
  <c r="FU37" i="5" a="1"/>
  <c r="FU37" i="5" s="1"/>
  <c r="GK37" i="5" a="1"/>
  <c r="GK37" i="5" s="1"/>
  <c r="HA37" i="5" a="1"/>
  <c r="HA37" i="5" s="1"/>
  <c r="HQ37" i="5" a="1"/>
  <c r="HQ37" i="5" s="1"/>
  <c r="IG37" i="5" a="1"/>
  <c r="IG37" i="5" s="1"/>
  <c r="IW37" i="5" a="1"/>
  <c r="IW37" i="5" s="1"/>
  <c r="JM37" i="5" a="1"/>
  <c r="JM37" i="5" s="1"/>
  <c r="KC37" i="5" a="1"/>
  <c r="KC37" i="5" s="1"/>
  <c r="KS37" i="5" a="1"/>
  <c r="KS37" i="5" s="1"/>
  <c r="LI37" i="5" a="1"/>
  <c r="LI37" i="5" s="1"/>
  <c r="LY37" i="5" a="1"/>
  <c r="LY37" i="5" s="1"/>
  <c r="MO37" i="5" a="1"/>
  <c r="MO37" i="5" s="1"/>
  <c r="NE37" i="5" a="1"/>
  <c r="NE37" i="5" s="1"/>
  <c r="NU37" i="5" a="1"/>
  <c r="NU37" i="5" s="1"/>
  <c r="OK37" i="5" a="1"/>
  <c r="OK37" i="5" s="1"/>
  <c r="PA37" i="5" a="1"/>
  <c r="PA37" i="5" s="1"/>
  <c r="PQ37" i="5" a="1"/>
  <c r="PQ37" i="5" s="1"/>
  <c r="QG37" i="5" a="1"/>
  <c r="QG37" i="5" s="1"/>
  <c r="QW37" i="5" a="1"/>
  <c r="QW37" i="5" s="1"/>
  <c r="RM37" i="5" a="1"/>
  <c r="RM37" i="5" s="1"/>
  <c r="SC37" i="5" a="1"/>
  <c r="SC37" i="5" s="1"/>
  <c r="SS37" i="5" a="1"/>
  <c r="SS37" i="5" s="1"/>
  <c r="TI37" i="5" a="1"/>
  <c r="TI37" i="5" s="1"/>
  <c r="TY37" i="5" a="1"/>
  <c r="TY37" i="5" s="1"/>
  <c r="UO37" i="5" a="1"/>
  <c r="UO37" i="5" s="1"/>
  <c r="VE37" i="5" a="1"/>
  <c r="VE37" i="5" s="1"/>
  <c r="J38" i="5" a="1"/>
  <c r="J38" i="5" s="1"/>
  <c r="Z38" i="5" a="1"/>
  <c r="Z38" i="5" s="1"/>
  <c r="AP38" i="5" a="1"/>
  <c r="AP38" i="5" s="1"/>
  <c r="BF38" i="5" a="1"/>
  <c r="BF38" i="5" s="1"/>
  <c r="BV38" i="5" a="1"/>
  <c r="BV38" i="5" s="1"/>
  <c r="CL38" i="5" a="1"/>
  <c r="CL38" i="5" s="1"/>
  <c r="DB38" i="5" a="1"/>
  <c r="DB38" i="5" s="1"/>
  <c r="DR38" i="5" a="1"/>
  <c r="DR38" i="5" s="1"/>
  <c r="EH38" i="5" a="1"/>
  <c r="EH38" i="5" s="1"/>
  <c r="EX38" i="5" a="1"/>
  <c r="EX38" i="5" s="1"/>
  <c r="FN38" i="5" a="1"/>
  <c r="FN38" i="5" s="1"/>
  <c r="GD38" i="5" a="1"/>
  <c r="GD38" i="5" s="1"/>
  <c r="GT38" i="5" a="1"/>
  <c r="GT38" i="5" s="1"/>
  <c r="HJ38" i="5" a="1"/>
  <c r="HJ38" i="5" s="1"/>
  <c r="HZ38" i="5" a="1"/>
  <c r="HZ38" i="5" s="1"/>
  <c r="IP38" i="5" a="1"/>
  <c r="IP38" i="5" s="1"/>
  <c r="JF38" i="5" a="1"/>
  <c r="JF38" i="5" s="1"/>
  <c r="JV38" i="5" a="1"/>
  <c r="JV38" i="5" s="1"/>
  <c r="KL38" i="5" a="1"/>
  <c r="KL38" i="5" s="1"/>
  <c r="KT38" i="5" a="1"/>
  <c r="KT38" i="5" s="1"/>
  <c r="LJ38" i="5" a="1"/>
  <c r="LJ38" i="5" s="1"/>
  <c r="LZ38" i="5" a="1"/>
  <c r="LZ38" i="5" s="1"/>
  <c r="MP38" i="5" a="1"/>
  <c r="MP38" i="5" s="1"/>
  <c r="NF38" i="5" a="1"/>
  <c r="NF38" i="5" s="1"/>
  <c r="NV38" i="5" a="1"/>
  <c r="NV38" i="5" s="1"/>
  <c r="OL38" i="5" a="1"/>
  <c r="OL38" i="5" s="1"/>
  <c r="PB38" i="5" a="1"/>
  <c r="PB38" i="5" s="1"/>
  <c r="PR38" i="5" a="1"/>
  <c r="PR38" i="5" s="1"/>
  <c r="QH38" i="5" a="1"/>
  <c r="QH38" i="5" s="1"/>
  <c r="QX38" i="5" a="1"/>
  <c r="QX38" i="5" s="1"/>
  <c r="RN38" i="5" a="1"/>
  <c r="RN38" i="5" s="1"/>
  <c r="SD38" i="5" a="1"/>
  <c r="SD38" i="5" s="1"/>
  <c r="ST38" i="5" a="1"/>
  <c r="ST38" i="5" s="1"/>
  <c r="TJ38" i="5" a="1"/>
  <c r="TJ38" i="5" s="1"/>
  <c r="TZ38" i="5" a="1"/>
  <c r="TZ38" i="5" s="1"/>
  <c r="C39" i="5" a="1"/>
  <c r="C39" i="5" s="1"/>
  <c r="J37" i="5" a="1"/>
  <c r="J37" i="5" s="1"/>
  <c r="Z37" i="5" a="1"/>
  <c r="Z37" i="5" s="1"/>
  <c r="AP37" i="5" a="1"/>
  <c r="AP37" i="5" s="1"/>
  <c r="BF37" i="5" a="1"/>
  <c r="BF37" i="5" s="1"/>
  <c r="BV37" i="5" a="1"/>
  <c r="BV37" i="5" s="1"/>
  <c r="CL37" i="5" a="1"/>
  <c r="CL37" i="5" s="1"/>
  <c r="DB37" i="5" a="1"/>
  <c r="DB37" i="5" s="1"/>
  <c r="DZ37" i="5" a="1"/>
  <c r="DZ37" i="5" s="1"/>
  <c r="EP37" i="5" a="1"/>
  <c r="EP37" i="5" s="1"/>
  <c r="EX37" i="5" a="1"/>
  <c r="EX37" i="5" s="1"/>
  <c r="FN37" i="5" a="1"/>
  <c r="FN37" i="5" s="1"/>
  <c r="GD37" i="5" a="1"/>
  <c r="GD37" i="5" s="1"/>
  <c r="GT37" i="5" a="1"/>
  <c r="GT37" i="5" s="1"/>
  <c r="HJ37" i="5" a="1"/>
  <c r="HJ37" i="5" s="1"/>
  <c r="HZ37" i="5" a="1"/>
  <c r="HZ37" i="5" s="1"/>
  <c r="IP37" i="5" a="1"/>
  <c r="IP37" i="5" s="1"/>
  <c r="KD37" i="5" a="1"/>
  <c r="KD37" i="5" s="1"/>
  <c r="C37" i="5" a="1"/>
  <c r="C37" i="5" s="1"/>
  <c r="K37" i="5" a="1"/>
  <c r="K37" i="5" s="1"/>
  <c r="S37" i="5" a="1"/>
  <c r="S37" i="5" s="1"/>
  <c r="AA37" i="5" a="1"/>
  <c r="AA37" i="5" s="1"/>
  <c r="AI37" i="5" a="1"/>
  <c r="AI37" i="5" s="1"/>
  <c r="EA37" i="5" a="1"/>
  <c r="EA37" i="5" s="1"/>
  <c r="FW37" i="5" a="1"/>
  <c r="FW37" i="5" s="1"/>
  <c r="HC37" i="5" a="1"/>
  <c r="HC37" i="5" s="1"/>
  <c r="JO37" i="5" a="1"/>
  <c r="JO37" i="5" s="1"/>
  <c r="MI37" i="5" a="1"/>
  <c r="MI37" i="5" s="1"/>
  <c r="NO37" i="5" a="1"/>
  <c r="NO37" i="5" s="1"/>
  <c r="OU37" i="5" a="1"/>
  <c r="OU37" i="5" s="1"/>
  <c r="E37" i="5" a="1"/>
  <c r="E37" i="5" s="1"/>
  <c r="M37" i="5" a="1"/>
  <c r="M37" i="5" s="1"/>
  <c r="U37" i="5" a="1"/>
  <c r="U37" i="5" s="1"/>
  <c r="AC37" i="5" a="1"/>
  <c r="AC37" i="5" s="1"/>
  <c r="AK37" i="5" a="1"/>
  <c r="AK37" i="5" s="1"/>
  <c r="AS37" i="5" a="1"/>
  <c r="AS37" i="5" s="1"/>
  <c r="BA37" i="5" a="1"/>
  <c r="BA37" i="5" s="1"/>
  <c r="BI37" i="5" a="1"/>
  <c r="BI37" i="5" s="1"/>
  <c r="BQ37" i="5" a="1"/>
  <c r="BQ37" i="5" s="1"/>
  <c r="BY37" i="5" a="1"/>
  <c r="BY37" i="5" s="1"/>
  <c r="CG37" i="5" a="1"/>
  <c r="CG37" i="5" s="1"/>
  <c r="CO37" i="5" a="1"/>
  <c r="CO37" i="5" s="1"/>
  <c r="CW37" i="5" a="1"/>
  <c r="CW37" i="5" s="1"/>
  <c r="DE37" i="5" a="1"/>
  <c r="DE37" i="5" s="1"/>
  <c r="DM37" i="5" a="1"/>
  <c r="DM37" i="5" s="1"/>
  <c r="DU37" i="5" a="1"/>
  <c r="DU37" i="5" s="1"/>
  <c r="EC37" i="5" a="1"/>
  <c r="EC37" i="5" s="1"/>
  <c r="EK37" i="5" a="1"/>
  <c r="EK37" i="5" s="1"/>
  <c r="ES37" i="5" a="1"/>
  <c r="ES37" i="5" s="1"/>
  <c r="FA37" i="5" a="1"/>
  <c r="FA37" i="5" s="1"/>
  <c r="FI37" i="5" a="1"/>
  <c r="FI37" i="5" s="1"/>
  <c r="FQ37" i="5" a="1"/>
  <c r="FQ37" i="5" s="1"/>
  <c r="FY37" i="5" a="1"/>
  <c r="FY37" i="5" s="1"/>
  <c r="GG37" i="5" a="1"/>
  <c r="GG37" i="5" s="1"/>
  <c r="GO37" i="5" a="1"/>
  <c r="GO37" i="5" s="1"/>
  <c r="GW37" i="5" a="1"/>
  <c r="GW37" i="5" s="1"/>
  <c r="HE37" i="5" a="1"/>
  <c r="HE37" i="5" s="1"/>
  <c r="HM37" i="5" a="1"/>
  <c r="HM37" i="5" s="1"/>
  <c r="HU37" i="5" a="1"/>
  <c r="HU37" i="5" s="1"/>
  <c r="IC37" i="5" a="1"/>
  <c r="IC37" i="5" s="1"/>
  <c r="AD38" i="5" a="1"/>
  <c r="AD38" i="5" s="1"/>
  <c r="II37" i="5" a="1"/>
  <c r="II37" i="5" s="1"/>
  <c r="KL37" i="5" a="1"/>
  <c r="KL37" i="5" s="1"/>
  <c r="H37" i="5" a="1"/>
  <c r="H37" i="5" s="1"/>
  <c r="AV37" i="5" a="1"/>
  <c r="AV37" i="5" s="1"/>
  <c r="BT37" i="5" a="1"/>
  <c r="BT37" i="5" s="1"/>
  <c r="DH37" i="5" a="1"/>
  <c r="DH37" i="5" s="1"/>
  <c r="EF37" i="5" a="1"/>
  <c r="EF37" i="5" s="1"/>
  <c r="EN37" i="5" a="1"/>
  <c r="EN37" i="5" s="1"/>
  <c r="FL37" i="5" a="1"/>
  <c r="FL37" i="5" s="1"/>
  <c r="GJ37" i="5" a="1"/>
  <c r="GJ37" i="5" s="1"/>
  <c r="HH37" i="5" a="1"/>
  <c r="HH37" i="5" s="1"/>
  <c r="IF37" i="5" a="1"/>
  <c r="IF37" i="5" s="1"/>
  <c r="JD37" i="5" a="1"/>
  <c r="JD37" i="5" s="1"/>
  <c r="KB37" i="5" a="1"/>
  <c r="KB37" i="5" s="1"/>
  <c r="KZ37" i="5" a="1"/>
  <c r="KZ37" i="5" s="1"/>
  <c r="LX37" i="5" a="1"/>
  <c r="LX37" i="5" s="1"/>
  <c r="MV37" i="5" a="1"/>
  <c r="MV37" i="5" s="1"/>
  <c r="NT37" i="5" a="1"/>
  <c r="NT37" i="5" s="1"/>
  <c r="OR37" i="5" a="1"/>
  <c r="OR37" i="5" s="1"/>
  <c r="PP37" i="5" a="1"/>
  <c r="PP37" i="5" s="1"/>
  <c r="QN37" i="5" a="1"/>
  <c r="QN37" i="5" s="1"/>
  <c r="RL37" i="5" a="1"/>
  <c r="RL37" i="5" s="1"/>
  <c r="SJ37" i="5" a="1"/>
  <c r="SJ37" i="5" s="1"/>
  <c r="TH37" i="5" a="1"/>
  <c r="TH37" i="5" s="1"/>
  <c r="UF37" i="5" a="1"/>
  <c r="UF37" i="5" s="1"/>
  <c r="VD37" i="5" a="1"/>
  <c r="VD37" i="5" s="1"/>
  <c r="Q38" i="5" a="1"/>
  <c r="Q38" i="5" s="1"/>
  <c r="AO38" i="5" a="1"/>
  <c r="AO38" i="5" s="1"/>
  <c r="BM38" i="5" a="1"/>
  <c r="BM38" i="5" s="1"/>
  <c r="CK38" i="5" a="1"/>
  <c r="CK38" i="5" s="1"/>
  <c r="DQ38" i="5" a="1"/>
  <c r="DQ38" i="5" s="1"/>
  <c r="EW38" i="5" a="1"/>
  <c r="EW38" i="5" s="1"/>
  <c r="GS38" i="5" a="1"/>
  <c r="GS38" i="5" s="1"/>
  <c r="PJ37" i="5" a="1"/>
  <c r="PJ37" i="5" s="1"/>
  <c r="PR37" i="5" a="1"/>
  <c r="PR37" i="5" s="1"/>
  <c r="PZ37" i="5" a="1"/>
  <c r="PZ37" i="5" s="1"/>
  <c r="QH37" i="5" a="1"/>
  <c r="QH37" i="5" s="1"/>
  <c r="QP37" i="5" a="1"/>
  <c r="QP37" i="5" s="1"/>
  <c r="QX37" i="5" a="1"/>
  <c r="QX37" i="5" s="1"/>
  <c r="RF37" i="5" a="1"/>
  <c r="RF37" i="5" s="1"/>
  <c r="RN37" i="5" a="1"/>
  <c r="RN37" i="5" s="1"/>
  <c r="RV37" i="5" a="1"/>
  <c r="RV37" i="5" s="1"/>
  <c r="SD37" i="5" a="1"/>
  <c r="SD37" i="5" s="1"/>
  <c r="SL37" i="5" a="1"/>
  <c r="SL37" i="5" s="1"/>
  <c r="ST37" i="5" a="1"/>
  <c r="ST37" i="5" s="1"/>
  <c r="TB37" i="5" a="1"/>
  <c r="TB37" i="5" s="1"/>
  <c r="TJ37" i="5" a="1"/>
  <c r="TJ37" i="5" s="1"/>
  <c r="TR37" i="5" a="1"/>
  <c r="TR37" i="5" s="1"/>
  <c r="TZ37" i="5" a="1"/>
  <c r="TZ37" i="5" s="1"/>
  <c r="UH37" i="5" a="1"/>
  <c r="UH37" i="5" s="1"/>
  <c r="UP37" i="5" a="1"/>
  <c r="UP37" i="5" s="1"/>
  <c r="UX37" i="5" a="1"/>
  <c r="UX37" i="5" s="1"/>
  <c r="VF37" i="5" a="1"/>
  <c r="VF37" i="5" s="1"/>
  <c r="C38" i="5" a="1"/>
  <c r="C38" i="5" s="1"/>
  <c r="K38" i="5" a="1"/>
  <c r="K38" i="5" s="1"/>
  <c r="S38" i="5" a="1"/>
  <c r="S38" i="5" s="1"/>
  <c r="AA38" i="5" a="1"/>
  <c r="AA38" i="5" s="1"/>
  <c r="AI38" i="5" a="1"/>
  <c r="AI38" i="5" s="1"/>
  <c r="AQ38" i="5" a="1"/>
  <c r="AQ38" i="5" s="1"/>
  <c r="AY38" i="5" a="1"/>
  <c r="AY38" i="5" s="1"/>
  <c r="BG38" i="5" a="1"/>
  <c r="BG38" i="5" s="1"/>
  <c r="BO38" i="5" a="1"/>
  <c r="BO38" i="5" s="1"/>
  <c r="BW38" i="5" a="1"/>
  <c r="BW38" i="5" s="1"/>
  <c r="CE38" i="5" a="1"/>
  <c r="CE38" i="5" s="1"/>
  <c r="CM38" i="5" a="1"/>
  <c r="CM38" i="5" s="1"/>
  <c r="CU38" i="5" a="1"/>
  <c r="CU38" i="5" s="1"/>
  <c r="DC38" i="5" a="1"/>
  <c r="DC38" i="5" s="1"/>
  <c r="DK38" i="5" a="1"/>
  <c r="DK38" i="5" s="1"/>
  <c r="DS38" i="5" a="1"/>
  <c r="DS38" i="5" s="1"/>
  <c r="EA38" i="5" a="1"/>
  <c r="EA38" i="5" s="1"/>
  <c r="EI38" i="5" a="1"/>
  <c r="EI38" i="5" s="1"/>
  <c r="EQ38" i="5" a="1"/>
  <c r="EQ38" i="5" s="1"/>
  <c r="EY38" i="5" a="1"/>
  <c r="EY38" i="5" s="1"/>
  <c r="FG38" i="5" a="1"/>
  <c r="FG38" i="5" s="1"/>
  <c r="FW38" i="5" a="1"/>
  <c r="FW38" i="5" s="1"/>
  <c r="GE38" i="5" a="1"/>
  <c r="GE38" i="5" s="1"/>
  <c r="GM38" i="5" a="1"/>
  <c r="GM38" i="5" s="1"/>
  <c r="GU38" i="5" a="1"/>
  <c r="GU38" i="5" s="1"/>
  <c r="HC38" i="5" a="1"/>
  <c r="HC38" i="5" s="1"/>
  <c r="HK38" i="5" a="1"/>
  <c r="HK38" i="5" s="1"/>
  <c r="HS38" i="5" a="1"/>
  <c r="HS38" i="5" s="1"/>
  <c r="IA38" i="5" a="1"/>
  <c r="IA38" i="5" s="1"/>
  <c r="II38" i="5" a="1"/>
  <c r="II38" i="5" s="1"/>
  <c r="IQ38" i="5" a="1"/>
  <c r="IQ38" i="5" s="1"/>
  <c r="IY38" i="5" a="1"/>
  <c r="IY38" i="5" s="1"/>
  <c r="JG38" i="5" a="1"/>
  <c r="JG38" i="5" s="1"/>
  <c r="JO38" i="5" a="1"/>
  <c r="JO38" i="5" s="1"/>
  <c r="JW38" i="5" a="1"/>
  <c r="JW38" i="5" s="1"/>
  <c r="KE38" i="5" a="1"/>
  <c r="KE38" i="5" s="1"/>
  <c r="KM38" i="5" a="1"/>
  <c r="KM38" i="5" s="1"/>
  <c r="KU38" i="5" a="1"/>
  <c r="KU38" i="5" s="1"/>
  <c r="LC38" i="5" a="1"/>
  <c r="LC38" i="5" s="1"/>
  <c r="LK38" i="5" a="1"/>
  <c r="LK38" i="5" s="1"/>
  <c r="LS38" i="5" a="1"/>
  <c r="LS38" i="5" s="1"/>
  <c r="MA38" i="5" a="1"/>
  <c r="MA38" i="5" s="1"/>
  <c r="MI38" i="5" a="1"/>
  <c r="MI38" i="5" s="1"/>
  <c r="MQ38" i="5" a="1"/>
  <c r="MQ38" i="5" s="1"/>
  <c r="MY38" i="5" a="1"/>
  <c r="MY38" i="5" s="1"/>
  <c r="NG38" i="5" a="1"/>
  <c r="NG38" i="5" s="1"/>
  <c r="NO38" i="5" a="1"/>
  <c r="NO38" i="5" s="1"/>
  <c r="NW38" i="5" a="1"/>
  <c r="NW38" i="5" s="1"/>
  <c r="OE38" i="5" a="1"/>
  <c r="OE38" i="5" s="1"/>
  <c r="OM38" i="5" a="1"/>
  <c r="OM38" i="5" s="1"/>
  <c r="OU38" i="5" a="1"/>
  <c r="OU38" i="5" s="1"/>
  <c r="PC38" i="5" a="1"/>
  <c r="PC38" i="5" s="1"/>
  <c r="PK38" i="5" a="1"/>
  <c r="PK38" i="5" s="1"/>
  <c r="PS38" i="5" a="1"/>
  <c r="PS38" i="5" s="1"/>
  <c r="QA38" i="5" a="1"/>
  <c r="QA38" i="5" s="1"/>
  <c r="QI38" i="5" a="1"/>
  <c r="QI38" i="5" s="1"/>
  <c r="QQ38" i="5" a="1"/>
  <c r="QQ38" i="5" s="1"/>
  <c r="QY38" i="5" a="1"/>
  <c r="QY38" i="5" s="1"/>
  <c r="RG38" i="5" a="1"/>
  <c r="RG38" i="5" s="1"/>
  <c r="RO38" i="5" a="1"/>
  <c r="RO38" i="5" s="1"/>
  <c r="RW38" i="5" a="1"/>
  <c r="RW38" i="5" s="1"/>
  <c r="SE38" i="5" a="1"/>
  <c r="SE38" i="5" s="1"/>
  <c r="SM38" i="5" a="1"/>
  <c r="SM38" i="5" s="1"/>
  <c r="SU38" i="5" a="1"/>
  <c r="SU38" i="5" s="1"/>
  <c r="TC38" i="5" a="1"/>
  <c r="TC38" i="5" s="1"/>
  <c r="TK38" i="5" a="1"/>
  <c r="TK38" i="5" s="1"/>
  <c r="TS38" i="5" a="1"/>
  <c r="TS38" i="5" s="1"/>
  <c r="UA38" i="5" a="1"/>
  <c r="UA38" i="5" s="1"/>
  <c r="UI38" i="5" a="1"/>
  <c r="UI38" i="5" s="1"/>
  <c r="UQ38" i="5" a="1"/>
  <c r="UQ38" i="5" s="1"/>
  <c r="UY38" i="5" a="1"/>
  <c r="UY38" i="5" s="1"/>
  <c r="VG38" i="5" a="1"/>
  <c r="VG38" i="5" s="1"/>
  <c r="D39" i="5" a="1"/>
  <c r="D39" i="5" s="1"/>
  <c r="L39" i="5" a="1"/>
  <c r="L39" i="5" s="1"/>
  <c r="T39" i="5" a="1"/>
  <c r="T39" i="5" s="1"/>
  <c r="AB39" i="5" a="1"/>
  <c r="AB39" i="5" s="1"/>
  <c r="AJ39" i="5" a="1"/>
  <c r="AJ39" i="5" s="1"/>
  <c r="AR39" i="5" a="1"/>
  <c r="AR39" i="5" s="1"/>
  <c r="AZ39" i="5" a="1"/>
  <c r="AZ39" i="5" s="1"/>
  <c r="BH39" i="5" a="1"/>
  <c r="BH39" i="5" s="1"/>
  <c r="BP39" i="5" a="1"/>
  <c r="BP39" i="5" s="1"/>
  <c r="BX39" i="5" a="1"/>
  <c r="BX39" i="5" s="1"/>
  <c r="CF39" i="5" a="1"/>
  <c r="CF39" i="5" s="1"/>
  <c r="CN39" i="5" a="1"/>
  <c r="CN39" i="5" s="1"/>
  <c r="CV39" i="5" a="1"/>
  <c r="CV39" i="5" s="1"/>
  <c r="DD39" i="5" a="1"/>
  <c r="DD39" i="5" s="1"/>
  <c r="DL39" i="5" a="1"/>
  <c r="DL39" i="5" s="1"/>
  <c r="DT39" i="5" a="1"/>
  <c r="DT39" i="5" s="1"/>
  <c r="EB39" i="5" a="1"/>
  <c r="EB39" i="5" s="1"/>
  <c r="EJ39" i="5" a="1"/>
  <c r="EJ39" i="5" s="1"/>
  <c r="ER39" i="5" a="1"/>
  <c r="ER39" i="5" s="1"/>
  <c r="EZ39" i="5" a="1"/>
  <c r="EZ39" i="5" s="1"/>
  <c r="FH39" i="5" a="1"/>
  <c r="FH39" i="5" s="1"/>
  <c r="FP39" i="5" a="1"/>
  <c r="FP39" i="5" s="1"/>
  <c r="FX39" i="5" a="1"/>
  <c r="FX39" i="5" s="1"/>
  <c r="GF39" i="5" a="1"/>
  <c r="GF39" i="5" s="1"/>
  <c r="GN39" i="5" a="1"/>
  <c r="GN39" i="5" s="1"/>
  <c r="GV39" i="5" a="1"/>
  <c r="GV39" i="5" s="1"/>
  <c r="HD39" i="5" a="1"/>
  <c r="HD39" i="5" s="1"/>
  <c r="HL39" i="5" a="1"/>
  <c r="HL39" i="5" s="1"/>
  <c r="HT39" i="5" a="1"/>
  <c r="HT39" i="5" s="1"/>
  <c r="IB39" i="5" a="1"/>
  <c r="IB39" i="5" s="1"/>
  <c r="IJ39" i="5" a="1"/>
  <c r="IJ39" i="5" s="1"/>
  <c r="IR39" i="5" a="1"/>
  <c r="IR39" i="5" s="1"/>
  <c r="IZ39" i="5" a="1"/>
  <c r="IZ39" i="5" s="1"/>
  <c r="JH39" i="5" a="1"/>
  <c r="JH39" i="5" s="1"/>
  <c r="JP39" i="5" a="1"/>
  <c r="JP39" i="5" s="1"/>
  <c r="JX39" i="5" a="1"/>
  <c r="JX39" i="5" s="1"/>
  <c r="KF39" i="5" a="1"/>
  <c r="KF39" i="5" s="1"/>
  <c r="KN39" i="5" a="1"/>
  <c r="KN39" i="5" s="1"/>
  <c r="KV39" i="5" a="1"/>
  <c r="KV39" i="5" s="1"/>
  <c r="LD39" i="5" a="1"/>
  <c r="LD39" i="5" s="1"/>
  <c r="LL39" i="5" a="1"/>
  <c r="LL39" i="5" s="1"/>
  <c r="LT39" i="5" a="1"/>
  <c r="LT39" i="5" s="1"/>
  <c r="MB39" i="5" a="1"/>
  <c r="MB39" i="5" s="1"/>
  <c r="MJ39" i="5" a="1"/>
  <c r="MJ39" i="5" s="1"/>
  <c r="MR39" i="5" a="1"/>
  <c r="MR39" i="5" s="1"/>
  <c r="MZ39" i="5" a="1"/>
  <c r="MZ39" i="5" s="1"/>
  <c r="NH39" i="5" a="1"/>
  <c r="NH39" i="5" s="1"/>
  <c r="NP39" i="5" a="1"/>
  <c r="NP39" i="5" s="1"/>
  <c r="NX39" i="5" a="1"/>
  <c r="NX39" i="5" s="1"/>
  <c r="OF39" i="5" a="1"/>
  <c r="OF39" i="5" s="1"/>
  <c r="ON39" i="5" a="1"/>
  <c r="ON39" i="5" s="1"/>
  <c r="OV39" i="5" a="1"/>
  <c r="OV39" i="5" s="1"/>
  <c r="PD39" i="5" a="1"/>
  <c r="PD39" i="5" s="1"/>
  <c r="PL39" i="5" a="1"/>
  <c r="PL39" i="5" s="1"/>
  <c r="PT39" i="5" a="1"/>
  <c r="PT39" i="5" s="1"/>
  <c r="QB39" i="5" a="1"/>
  <c r="QB39" i="5" s="1"/>
  <c r="QJ39" i="5" a="1"/>
  <c r="QJ39" i="5" s="1"/>
  <c r="QR39" i="5" a="1"/>
  <c r="QR39" i="5" s="1"/>
  <c r="QZ39" i="5" a="1"/>
  <c r="QZ39" i="5" s="1"/>
  <c r="RH39" i="5" a="1"/>
  <c r="RH39" i="5" s="1"/>
  <c r="RP39" i="5" a="1"/>
  <c r="RP39" i="5" s="1"/>
  <c r="RX39" i="5" a="1"/>
  <c r="RX39" i="5" s="1"/>
  <c r="SF39" i="5" a="1"/>
  <c r="SF39" i="5" s="1"/>
  <c r="SN39" i="5" a="1"/>
  <c r="SN39" i="5" s="1"/>
  <c r="SV39" i="5" a="1"/>
  <c r="SV39" i="5" s="1"/>
  <c r="TD39" i="5" a="1"/>
  <c r="TD39" i="5" s="1"/>
  <c r="TL39" i="5" a="1"/>
  <c r="TL39" i="5" s="1"/>
  <c r="TT39" i="5" a="1"/>
  <c r="TT39" i="5" s="1"/>
  <c r="AQ37" i="5" a="1"/>
  <c r="AQ37" i="5" s="1"/>
  <c r="AY37" i="5" a="1"/>
  <c r="AY37" i="5" s="1"/>
  <c r="BG37" i="5" a="1"/>
  <c r="BG37" i="5" s="1"/>
  <c r="BO37" i="5" a="1"/>
  <c r="BO37" i="5" s="1"/>
  <c r="BW37" i="5" a="1"/>
  <c r="BW37" i="5" s="1"/>
  <c r="CE37" i="5" a="1"/>
  <c r="CE37" i="5" s="1"/>
  <c r="CM37" i="5" a="1"/>
  <c r="CM37" i="5" s="1"/>
  <c r="CU37" i="5" a="1"/>
  <c r="CU37" i="5" s="1"/>
  <c r="DC37" i="5" a="1"/>
  <c r="DC37" i="5" s="1"/>
  <c r="DK37" i="5" a="1"/>
  <c r="DK37" i="5" s="1"/>
  <c r="DS37" i="5" a="1"/>
  <c r="DS37" i="5" s="1"/>
  <c r="EI37" i="5" a="1"/>
  <c r="EI37" i="5" s="1"/>
  <c r="EQ37" i="5" a="1"/>
  <c r="EQ37" i="5" s="1"/>
  <c r="EY37" i="5" a="1"/>
  <c r="EY37" i="5" s="1"/>
  <c r="FG37" i="5" a="1"/>
  <c r="FG37" i="5" s="1"/>
  <c r="FO37" i="5" a="1"/>
  <c r="FO37" i="5" s="1"/>
  <c r="GE37" i="5" a="1"/>
  <c r="GE37" i="5" s="1"/>
  <c r="GM37" i="5" a="1"/>
  <c r="GM37" i="5" s="1"/>
  <c r="GU37" i="5" a="1"/>
  <c r="GU37" i="5" s="1"/>
  <c r="HK37" i="5" a="1"/>
  <c r="HK37" i="5" s="1"/>
  <c r="HS37" i="5" a="1"/>
  <c r="HS37" i="5" s="1"/>
  <c r="IA37" i="5" a="1"/>
  <c r="IA37" i="5" s="1"/>
  <c r="IQ37" i="5" a="1"/>
  <c r="IQ37" i="5" s="1"/>
  <c r="IY37" i="5" a="1"/>
  <c r="IY37" i="5" s="1"/>
  <c r="JG37" i="5" a="1"/>
  <c r="JG37" i="5" s="1"/>
  <c r="JW37" i="5" a="1"/>
  <c r="JW37" i="5" s="1"/>
  <c r="KE37" i="5" a="1"/>
  <c r="KE37" i="5" s="1"/>
  <c r="KM37" i="5" a="1"/>
  <c r="KM37" i="5" s="1"/>
  <c r="KU37" i="5" a="1"/>
  <c r="KU37" i="5" s="1"/>
  <c r="LC37" i="5" a="1"/>
  <c r="LC37" i="5" s="1"/>
  <c r="LK37" i="5" a="1"/>
  <c r="LK37" i="5" s="1"/>
  <c r="LS37" i="5" a="1"/>
  <c r="LS37" i="5" s="1"/>
  <c r="MA37" i="5" a="1"/>
  <c r="MA37" i="5" s="1"/>
  <c r="MQ37" i="5" a="1"/>
  <c r="MQ37" i="5" s="1"/>
  <c r="MY37" i="5" a="1"/>
  <c r="MY37" i="5" s="1"/>
  <c r="NG37" i="5" a="1"/>
  <c r="NG37" i="5" s="1"/>
  <c r="NW37" i="5" a="1"/>
  <c r="NW37" i="5" s="1"/>
  <c r="OE37" i="5" a="1"/>
  <c r="OE37" i="5" s="1"/>
  <c r="OM37" i="5" a="1"/>
  <c r="OM37" i="5" s="1"/>
  <c r="PC37" i="5" a="1"/>
  <c r="PC37" i="5" s="1"/>
  <c r="PK37" i="5" a="1"/>
  <c r="PK37" i="5" s="1"/>
  <c r="PS37" i="5" a="1"/>
  <c r="PS37" i="5" s="1"/>
  <c r="QA37" i="5" a="1"/>
  <c r="QA37" i="5" s="1"/>
  <c r="QI37" i="5" a="1"/>
  <c r="QI37" i="5" s="1"/>
  <c r="QQ37" i="5" a="1"/>
  <c r="QQ37" i="5" s="1"/>
  <c r="QY37" i="5" a="1"/>
  <c r="QY37" i="5" s="1"/>
  <c r="RG37" i="5" a="1"/>
  <c r="RG37" i="5" s="1"/>
  <c r="RO37" i="5" a="1"/>
  <c r="RO37" i="5" s="1"/>
  <c r="RW37" i="5" a="1"/>
  <c r="RW37" i="5" s="1"/>
  <c r="SE37" i="5" a="1"/>
  <c r="SE37" i="5" s="1"/>
  <c r="SM37" i="5" a="1"/>
  <c r="SM37" i="5" s="1"/>
  <c r="SU37" i="5" a="1"/>
  <c r="SU37" i="5" s="1"/>
  <c r="TC37" i="5" a="1"/>
  <c r="TC37" i="5" s="1"/>
  <c r="TK37" i="5" a="1"/>
  <c r="TK37" i="5" s="1"/>
  <c r="TS37" i="5" a="1"/>
  <c r="TS37" i="5" s="1"/>
  <c r="UA37" i="5" a="1"/>
  <c r="UA37" i="5" s="1"/>
  <c r="UI37" i="5" a="1"/>
  <c r="UI37" i="5" s="1"/>
  <c r="UQ37" i="5" a="1"/>
  <c r="UQ37" i="5" s="1"/>
  <c r="UY37" i="5" a="1"/>
  <c r="UY37" i="5" s="1"/>
  <c r="VG37" i="5" a="1"/>
  <c r="VG37" i="5" s="1"/>
  <c r="D38" i="5" a="1"/>
  <c r="D38" i="5" s="1"/>
  <c r="L38" i="5" a="1"/>
  <c r="L38" i="5" s="1"/>
  <c r="T38" i="5" a="1"/>
  <c r="T38" i="5" s="1"/>
  <c r="AB38" i="5" a="1"/>
  <c r="AB38" i="5" s="1"/>
  <c r="AJ38" i="5" a="1"/>
  <c r="AJ38" i="5" s="1"/>
  <c r="AR38" i="5" a="1"/>
  <c r="AR38" i="5" s="1"/>
  <c r="AZ38" i="5" a="1"/>
  <c r="AZ38" i="5" s="1"/>
  <c r="BH38" i="5" a="1"/>
  <c r="BH38" i="5" s="1"/>
  <c r="BP38" i="5" a="1"/>
  <c r="BP38" i="5" s="1"/>
  <c r="BX38" i="5" a="1"/>
  <c r="BX38" i="5" s="1"/>
  <c r="CF38" i="5" a="1"/>
  <c r="CF38" i="5" s="1"/>
  <c r="CN38" i="5" a="1"/>
  <c r="CN38" i="5" s="1"/>
  <c r="CV38" i="5" a="1"/>
  <c r="CV38" i="5" s="1"/>
  <c r="DD38" i="5" a="1"/>
  <c r="DD38" i="5" s="1"/>
  <c r="DL38" i="5" a="1"/>
  <c r="DL38" i="5" s="1"/>
  <c r="DT38" i="5" a="1"/>
  <c r="DT38" i="5" s="1"/>
  <c r="EB38" i="5" a="1"/>
  <c r="EB38" i="5" s="1"/>
  <c r="EJ38" i="5" a="1"/>
  <c r="EJ38" i="5" s="1"/>
  <c r="ER38" i="5" a="1"/>
  <c r="ER38" i="5" s="1"/>
  <c r="EZ38" i="5" a="1"/>
  <c r="EZ38" i="5" s="1"/>
  <c r="FH38" i="5" a="1"/>
  <c r="FH38" i="5" s="1"/>
  <c r="FP38" i="5" a="1"/>
  <c r="FP38" i="5" s="1"/>
  <c r="FX38" i="5" a="1"/>
  <c r="FX38" i="5" s="1"/>
  <c r="GF38" i="5" a="1"/>
  <c r="GF38" i="5" s="1"/>
  <c r="GN38" i="5" a="1"/>
  <c r="GN38" i="5" s="1"/>
  <c r="GV38" i="5" a="1"/>
  <c r="GV38" i="5" s="1"/>
  <c r="HD38" i="5" a="1"/>
  <c r="HD38" i="5" s="1"/>
  <c r="HL38" i="5" a="1"/>
  <c r="HL38" i="5" s="1"/>
  <c r="HT38" i="5" a="1"/>
  <c r="HT38" i="5" s="1"/>
  <c r="IB38" i="5" a="1"/>
  <c r="IB38" i="5" s="1"/>
  <c r="IJ38" i="5" a="1"/>
  <c r="IJ38" i="5" s="1"/>
  <c r="IR38" i="5" a="1"/>
  <c r="IR38" i="5" s="1"/>
  <c r="IZ38" i="5" a="1"/>
  <c r="IZ38" i="5" s="1"/>
  <c r="JH38" i="5" a="1"/>
  <c r="JH38" i="5" s="1"/>
  <c r="JP38" i="5" a="1"/>
  <c r="JP38" i="5" s="1"/>
  <c r="JX38" i="5" a="1"/>
  <c r="JX38" i="5" s="1"/>
  <c r="KF38" i="5" a="1"/>
  <c r="KF38" i="5" s="1"/>
  <c r="KN38" i="5" a="1"/>
  <c r="KN38" i="5" s="1"/>
  <c r="KV38" i="5" a="1"/>
  <c r="KV38" i="5" s="1"/>
  <c r="LD38" i="5" a="1"/>
  <c r="LD38" i="5" s="1"/>
  <c r="LL38" i="5" a="1"/>
  <c r="LL38" i="5" s="1"/>
  <c r="LT38" i="5" a="1"/>
  <c r="LT38" i="5" s="1"/>
  <c r="MB38" i="5" a="1"/>
  <c r="MB38" i="5" s="1"/>
  <c r="MJ38" i="5" a="1"/>
  <c r="MJ38" i="5" s="1"/>
  <c r="MR38" i="5" a="1"/>
  <c r="MR38" i="5" s="1"/>
  <c r="MZ38" i="5" a="1"/>
  <c r="MZ38" i="5" s="1"/>
  <c r="NH38" i="5" a="1"/>
  <c r="NH38" i="5" s="1"/>
  <c r="NP38" i="5" a="1"/>
  <c r="NP38" i="5" s="1"/>
  <c r="NX38" i="5" a="1"/>
  <c r="NX38" i="5" s="1"/>
  <c r="OF38" i="5" a="1"/>
  <c r="OF38" i="5" s="1"/>
  <c r="ON38" i="5" a="1"/>
  <c r="ON38" i="5" s="1"/>
  <c r="OV38" i="5" a="1"/>
  <c r="OV38" i="5" s="1"/>
  <c r="PD38" i="5" a="1"/>
  <c r="PD38" i="5" s="1"/>
  <c r="PL38" i="5" a="1"/>
  <c r="PL38" i="5" s="1"/>
  <c r="PT38" i="5" a="1"/>
  <c r="PT38" i="5" s="1"/>
  <c r="QB38" i="5" a="1"/>
  <c r="QB38" i="5" s="1"/>
  <c r="QJ38" i="5" a="1"/>
  <c r="QJ38" i="5" s="1"/>
  <c r="QR38" i="5" a="1"/>
  <c r="QR38" i="5" s="1"/>
  <c r="IS37" i="5" a="1"/>
  <c r="IS37" i="5" s="1"/>
  <c r="JI37" i="5" a="1"/>
  <c r="JI37" i="5" s="1"/>
  <c r="JY37" i="5" a="1"/>
  <c r="JY37" i="5" s="1"/>
  <c r="KO37" i="5" a="1"/>
  <c r="KO37" i="5" s="1"/>
  <c r="LE37" i="5" a="1"/>
  <c r="LE37" i="5" s="1"/>
  <c r="LU37" i="5" a="1"/>
  <c r="LU37" i="5" s="1"/>
  <c r="MK37" i="5" a="1"/>
  <c r="MK37" i="5" s="1"/>
  <c r="NA37" i="5" a="1"/>
  <c r="NA37" i="5" s="1"/>
  <c r="NQ37" i="5" a="1"/>
  <c r="NQ37" i="5" s="1"/>
  <c r="OG37" i="5" a="1"/>
  <c r="OG37" i="5" s="1"/>
  <c r="OW37" i="5" a="1"/>
  <c r="OW37" i="5" s="1"/>
  <c r="PM37" i="5" a="1"/>
  <c r="PM37" i="5" s="1"/>
  <c r="QC37" i="5" a="1"/>
  <c r="QC37" i="5" s="1"/>
  <c r="QS37" i="5" a="1"/>
  <c r="QS37" i="5" s="1"/>
  <c r="RI37" i="5" a="1"/>
  <c r="RI37" i="5" s="1"/>
  <c r="RY37" i="5" a="1"/>
  <c r="RY37" i="5" s="1"/>
  <c r="SO37" i="5" a="1"/>
  <c r="SO37" i="5" s="1"/>
  <c r="TE37" i="5" a="1"/>
  <c r="TE37" i="5" s="1"/>
  <c r="TU37" i="5" a="1"/>
  <c r="TU37" i="5" s="1"/>
  <c r="UK37" i="5" a="1"/>
  <c r="UK37" i="5" s="1"/>
  <c r="VA37" i="5" a="1"/>
  <c r="VA37" i="5" s="1"/>
  <c r="F38" i="5" a="1"/>
  <c r="F38" i="5" s="1"/>
  <c r="V38" i="5" a="1"/>
  <c r="V38" i="5" s="1"/>
  <c r="AT38" i="5" a="1"/>
  <c r="AT38" i="5" s="1"/>
  <c r="BJ38" i="5" a="1"/>
  <c r="BJ38" i="5" s="1"/>
  <c r="BZ38" i="5" a="1"/>
  <c r="BZ38" i="5" s="1"/>
  <c r="CP38" i="5" a="1"/>
  <c r="CP38" i="5" s="1"/>
  <c r="DF38" i="5" a="1"/>
  <c r="DF38" i="5" s="1"/>
  <c r="DV38" i="5" a="1"/>
  <c r="DV38" i="5" s="1"/>
  <c r="EL38" i="5" a="1"/>
  <c r="EL38" i="5" s="1"/>
  <c r="ET38" i="5" a="1"/>
  <c r="ET38" i="5" s="1"/>
  <c r="FB38" i="5" a="1"/>
  <c r="FB38" i="5" s="1"/>
  <c r="FJ38" i="5" a="1"/>
  <c r="FJ38" i="5" s="1"/>
  <c r="FR38" i="5" a="1"/>
  <c r="FR38" i="5" s="1"/>
  <c r="FZ38" i="5" a="1"/>
  <c r="FZ38" i="5" s="1"/>
  <c r="GH38" i="5" a="1"/>
  <c r="GH38" i="5" s="1"/>
  <c r="GX38" i="5" a="1"/>
  <c r="GX38" i="5" s="1"/>
  <c r="HF38" i="5" a="1"/>
  <c r="HF38" i="5" s="1"/>
  <c r="HN38" i="5" a="1"/>
  <c r="HN38" i="5" s="1"/>
  <c r="HV38" i="5" a="1"/>
  <c r="HV38" i="5" s="1"/>
  <c r="ID38" i="5" a="1"/>
  <c r="ID38" i="5" s="1"/>
  <c r="IL38" i="5" a="1"/>
  <c r="IL38" i="5" s="1"/>
  <c r="IT38" i="5" a="1"/>
  <c r="IT38" i="5" s="1"/>
  <c r="JB38" i="5" a="1"/>
  <c r="JB38" i="5" s="1"/>
  <c r="JJ38" i="5" a="1"/>
  <c r="JJ38" i="5" s="1"/>
  <c r="JR38" i="5" a="1"/>
  <c r="JR38" i="5" s="1"/>
  <c r="JZ38" i="5" a="1"/>
  <c r="JZ38" i="5" s="1"/>
  <c r="KH38" i="5" a="1"/>
  <c r="KH38" i="5" s="1"/>
  <c r="KP38" i="5" a="1"/>
  <c r="KP38" i="5" s="1"/>
  <c r="KX38" i="5" a="1"/>
  <c r="KX38" i="5" s="1"/>
  <c r="LF38" i="5" a="1"/>
  <c r="LF38" i="5" s="1"/>
  <c r="LN38" i="5" a="1"/>
  <c r="LN38" i="5" s="1"/>
  <c r="LV38" i="5" a="1"/>
  <c r="LV38" i="5" s="1"/>
  <c r="MD38" i="5" a="1"/>
  <c r="MD38" i="5" s="1"/>
  <c r="ML38" i="5" a="1"/>
  <c r="ML38" i="5" s="1"/>
  <c r="MT38" i="5" a="1"/>
  <c r="MT38" i="5" s="1"/>
  <c r="NB38" i="5" a="1"/>
  <c r="NB38" i="5" s="1"/>
  <c r="NJ38" i="5" a="1"/>
  <c r="NJ38" i="5" s="1"/>
  <c r="NR38" i="5" a="1"/>
  <c r="NR38" i="5" s="1"/>
  <c r="NZ38" i="5" a="1"/>
  <c r="NZ38" i="5" s="1"/>
  <c r="OH38" i="5" a="1"/>
  <c r="OH38" i="5" s="1"/>
  <c r="OP38" i="5" a="1"/>
  <c r="OP38" i="5" s="1"/>
  <c r="OX38" i="5" a="1"/>
  <c r="OX38" i="5" s="1"/>
  <c r="PF38" i="5" a="1"/>
  <c r="PF38" i="5" s="1"/>
  <c r="PN38" i="5" a="1"/>
  <c r="PN38" i="5" s="1"/>
  <c r="PV38" i="5" a="1"/>
  <c r="PV38" i="5" s="1"/>
  <c r="QD38" i="5" a="1"/>
  <c r="QD38" i="5" s="1"/>
  <c r="QL38" i="5" a="1"/>
  <c r="QL38" i="5" s="1"/>
  <c r="QT38" i="5" a="1"/>
  <c r="QT38" i="5" s="1"/>
  <c r="RB38" i="5" a="1"/>
  <c r="RB38" i="5" s="1"/>
  <c r="RJ38" i="5" a="1"/>
  <c r="RJ38" i="5" s="1"/>
  <c r="RR38" i="5" a="1"/>
  <c r="RR38" i="5" s="1"/>
  <c r="RZ38" i="5" a="1"/>
  <c r="RZ38" i="5" s="1"/>
  <c r="SH38" i="5" a="1"/>
  <c r="SH38" i="5" s="1"/>
  <c r="SP38" i="5" a="1"/>
  <c r="SP38" i="5" s="1"/>
  <c r="SX38" i="5" a="1"/>
  <c r="SX38" i="5" s="1"/>
  <c r="TF38" i="5" a="1"/>
  <c r="TF38" i="5" s="1"/>
  <c r="TN38" i="5" a="1"/>
  <c r="TN38" i="5" s="1"/>
  <c r="TV38" i="5" a="1"/>
  <c r="TV38" i="5" s="1"/>
  <c r="UD38" i="5" a="1"/>
  <c r="UD38" i="5" s="1"/>
  <c r="UL38" i="5" a="1"/>
  <c r="UL38" i="5" s="1"/>
  <c r="UT38" i="5" a="1"/>
  <c r="UT38" i="5" s="1"/>
  <c r="VB38" i="5" a="1"/>
  <c r="VB38" i="5" s="1"/>
  <c r="VJ38" i="5" a="1"/>
  <c r="VJ38" i="5" s="1"/>
  <c r="G39" i="5" a="1"/>
  <c r="G39" i="5" s="1"/>
  <c r="O39" i="5" a="1"/>
  <c r="O39" i="5" s="1"/>
  <c r="W39" i="5" a="1"/>
  <c r="W39" i="5" s="1"/>
  <c r="AE39" i="5" a="1"/>
  <c r="AE39" i="5" s="1"/>
  <c r="AM39" i="5" a="1"/>
  <c r="AM39" i="5" s="1"/>
  <c r="AU39" i="5" a="1"/>
  <c r="AU39" i="5" s="1"/>
  <c r="BC39" i="5" a="1"/>
  <c r="BC39" i="5" s="1"/>
  <c r="BK39" i="5" a="1"/>
  <c r="BK39" i="5" s="1"/>
  <c r="BS39" i="5" a="1"/>
  <c r="BS39" i="5" s="1"/>
  <c r="CA39" i="5" a="1"/>
  <c r="CA39" i="5" s="1"/>
  <c r="CI39" i="5" a="1"/>
  <c r="CI39" i="5" s="1"/>
  <c r="CQ39" i="5" a="1"/>
  <c r="CQ39" i="5" s="1"/>
  <c r="CY39" i="5" a="1"/>
  <c r="CY39" i="5" s="1"/>
  <c r="DG39" i="5" a="1"/>
  <c r="DG39" i="5" s="1"/>
  <c r="DO39" i="5" a="1"/>
  <c r="DO39" i="5" s="1"/>
  <c r="DW39" i="5" a="1"/>
  <c r="DW39" i="5" s="1"/>
  <c r="EE39" i="5" a="1"/>
  <c r="EE39" i="5" s="1"/>
  <c r="EM39" i="5" a="1"/>
  <c r="EM39" i="5" s="1"/>
  <c r="EU39" i="5" a="1"/>
  <c r="EU39" i="5" s="1"/>
  <c r="FC39" i="5" a="1"/>
  <c r="FC39" i="5" s="1"/>
  <c r="FK39" i="5" a="1"/>
  <c r="FK39" i="5" s="1"/>
  <c r="FS39" i="5" a="1"/>
  <c r="FS39" i="5" s="1"/>
  <c r="GA39" i="5" a="1"/>
  <c r="GA39" i="5" s="1"/>
  <c r="GI39" i="5" a="1"/>
  <c r="GI39" i="5" s="1"/>
  <c r="GQ39" i="5" a="1"/>
  <c r="GQ39" i="5" s="1"/>
  <c r="GY39" i="5" a="1"/>
  <c r="GY39" i="5" s="1"/>
  <c r="HG39" i="5" a="1"/>
  <c r="HG39" i="5" s="1"/>
  <c r="HO39" i="5" a="1"/>
  <c r="HO39" i="5" s="1"/>
  <c r="HW39" i="5" a="1"/>
  <c r="HW39" i="5" s="1"/>
  <c r="IE39" i="5" a="1"/>
  <c r="IE39" i="5" s="1"/>
  <c r="IM39" i="5" a="1"/>
  <c r="IM39" i="5" s="1"/>
  <c r="IU39" i="5" a="1"/>
  <c r="IU39" i="5" s="1"/>
  <c r="JC39" i="5" a="1"/>
  <c r="JC39" i="5" s="1"/>
  <c r="JK39" i="5" a="1"/>
  <c r="JK39" i="5" s="1"/>
  <c r="JS39" i="5" a="1"/>
  <c r="JS39" i="5" s="1"/>
  <c r="KA39" i="5" a="1"/>
  <c r="KA39" i="5" s="1"/>
  <c r="KI39" i="5" a="1"/>
  <c r="KI39" i="5" s="1"/>
  <c r="KQ39" i="5" a="1"/>
  <c r="KQ39" i="5" s="1"/>
  <c r="KY39" i="5" a="1"/>
  <c r="KY39" i="5" s="1"/>
  <c r="LG39" i="5" a="1"/>
  <c r="LG39" i="5" s="1"/>
  <c r="LO39" i="5" a="1"/>
  <c r="LO39" i="5" s="1"/>
  <c r="LW39" i="5" a="1"/>
  <c r="LW39" i="5" s="1"/>
  <c r="ME39" i="5" a="1"/>
  <c r="ME39" i="5" s="1"/>
  <c r="MM39" i="5" a="1"/>
  <c r="MM39" i="5" s="1"/>
  <c r="MU39" i="5" a="1"/>
  <c r="MU39" i="5" s="1"/>
  <c r="NC39" i="5" a="1"/>
  <c r="NC39" i="5" s="1"/>
  <c r="NK39" i="5" a="1"/>
  <c r="NK39" i="5" s="1"/>
  <c r="NS39" i="5" a="1"/>
  <c r="NS39" i="5" s="1"/>
  <c r="OA39" i="5" a="1"/>
  <c r="OA39" i="5" s="1"/>
  <c r="OI39" i="5" a="1"/>
  <c r="OI39" i="5" s="1"/>
  <c r="OQ39" i="5" a="1"/>
  <c r="OQ39" i="5" s="1"/>
  <c r="OY39" i="5" a="1"/>
  <c r="OY39" i="5" s="1"/>
  <c r="PG39" i="5" a="1"/>
  <c r="PG39" i="5" s="1"/>
  <c r="PO39" i="5" a="1"/>
  <c r="PO39" i="5" s="1"/>
  <c r="PW39" i="5" a="1"/>
  <c r="PW39" i="5" s="1"/>
  <c r="QE39" i="5" a="1"/>
  <c r="QE39" i="5" s="1"/>
  <c r="QM39" i="5" a="1"/>
  <c r="QM39" i="5" s="1"/>
  <c r="QU39" i="5" a="1"/>
  <c r="QU39" i="5" s="1"/>
  <c r="RC39" i="5" a="1"/>
  <c r="RC39" i="5" s="1"/>
  <c r="RK39" i="5" a="1"/>
  <c r="RK39" i="5" s="1"/>
  <c r="RS39" i="5" a="1"/>
  <c r="RS39" i="5" s="1"/>
  <c r="SA39" i="5" a="1"/>
  <c r="SA39" i="5" s="1"/>
  <c r="SI39" i="5" a="1"/>
  <c r="SI39" i="5" s="1"/>
  <c r="SQ39" i="5" a="1"/>
  <c r="SQ39" i="5" s="1"/>
  <c r="SY39" i="5" a="1"/>
  <c r="SY39" i="5" s="1"/>
  <c r="TG39" i="5" a="1"/>
  <c r="TG39" i="5" s="1"/>
  <c r="TO39" i="5" a="1"/>
  <c r="TO39" i="5" s="1"/>
  <c r="TW39" i="5" a="1"/>
  <c r="TW39" i="5" s="1"/>
  <c r="IK37" i="5" a="1"/>
  <c r="IK37" i="5" s="1"/>
  <c r="JA37" i="5" a="1"/>
  <c r="JA37" i="5" s="1"/>
  <c r="JQ37" i="5" a="1"/>
  <c r="JQ37" i="5" s="1"/>
  <c r="KG37" i="5" a="1"/>
  <c r="KG37" i="5" s="1"/>
  <c r="KW37" i="5" a="1"/>
  <c r="KW37" i="5" s="1"/>
  <c r="LM37" i="5" a="1"/>
  <c r="LM37" i="5" s="1"/>
  <c r="MC37" i="5" a="1"/>
  <c r="MC37" i="5" s="1"/>
  <c r="MS37" i="5" a="1"/>
  <c r="MS37" i="5" s="1"/>
  <c r="NI37" i="5" a="1"/>
  <c r="NI37" i="5" s="1"/>
  <c r="NY37" i="5" a="1"/>
  <c r="NY37" i="5" s="1"/>
  <c r="OO37" i="5" a="1"/>
  <c r="OO37" i="5" s="1"/>
  <c r="PE37" i="5" a="1"/>
  <c r="PE37" i="5" s="1"/>
  <c r="PU37" i="5" a="1"/>
  <c r="PU37" i="5" s="1"/>
  <c r="QK37" i="5" a="1"/>
  <c r="QK37" i="5" s="1"/>
  <c r="RA37" i="5" a="1"/>
  <c r="RA37" i="5" s="1"/>
  <c r="RQ37" i="5" a="1"/>
  <c r="RQ37" i="5" s="1"/>
  <c r="SG37" i="5" a="1"/>
  <c r="SG37" i="5" s="1"/>
  <c r="SW37" i="5" a="1"/>
  <c r="SW37" i="5" s="1"/>
  <c r="TM37" i="5" a="1"/>
  <c r="TM37" i="5" s="1"/>
  <c r="UC37" i="5" a="1"/>
  <c r="UC37" i="5" s="1"/>
  <c r="US37" i="5" a="1"/>
  <c r="US37" i="5" s="1"/>
  <c r="VI37" i="5" a="1"/>
  <c r="VI37" i="5" s="1"/>
  <c r="N38" i="5" a="1"/>
  <c r="N38" i="5" s="1"/>
  <c r="AL38" i="5" a="1"/>
  <c r="AL38" i="5" s="1"/>
  <c r="BB38" i="5" a="1"/>
  <c r="BB38" i="5" s="1"/>
  <c r="BR38" i="5" a="1"/>
  <c r="BR38" i="5" s="1"/>
  <c r="CH38" i="5" a="1"/>
  <c r="CH38" i="5" s="1"/>
  <c r="CX38" i="5" a="1"/>
  <c r="CX38" i="5" s="1"/>
  <c r="DN38" i="5" a="1"/>
  <c r="DN38" i="5" s="1"/>
  <c r="ED38" i="5" a="1"/>
  <c r="ED38" i="5" s="1"/>
  <c r="GP38" i="5" a="1"/>
  <c r="GP38" i="5" s="1"/>
  <c r="F37" i="5" a="1"/>
  <c r="F37" i="5" s="1"/>
  <c r="N37" i="5" a="1"/>
  <c r="N37" i="5" s="1"/>
  <c r="V37" i="5" a="1"/>
  <c r="V37" i="5" s="1"/>
  <c r="AD37" i="5" a="1"/>
  <c r="AD37" i="5" s="1"/>
  <c r="AL37" i="5" a="1"/>
  <c r="AL37" i="5" s="1"/>
  <c r="AT37" i="5" a="1"/>
  <c r="AT37" i="5" s="1"/>
  <c r="BB37" i="5" a="1"/>
  <c r="BB37" i="5" s="1"/>
  <c r="BJ37" i="5" a="1"/>
  <c r="BJ37" i="5" s="1"/>
  <c r="BR37" i="5" a="1"/>
  <c r="BR37" i="5" s="1"/>
  <c r="BZ37" i="5" a="1"/>
  <c r="BZ37" i="5" s="1"/>
  <c r="CH37" i="5" a="1"/>
  <c r="CH37" i="5" s="1"/>
  <c r="CP37" i="5" a="1"/>
  <c r="CP37" i="5" s="1"/>
  <c r="CX37" i="5" a="1"/>
  <c r="CX37" i="5" s="1"/>
  <c r="DF37" i="5" a="1"/>
  <c r="DF37" i="5" s="1"/>
  <c r="DN37" i="5" a="1"/>
  <c r="DN37" i="5" s="1"/>
  <c r="DV37" i="5" a="1"/>
  <c r="DV37" i="5" s="1"/>
  <c r="ED37" i="5" a="1"/>
  <c r="ED37" i="5" s="1"/>
  <c r="EL37" i="5" a="1"/>
  <c r="EL37" i="5" s="1"/>
  <c r="ET37" i="5" a="1"/>
  <c r="ET37" i="5" s="1"/>
  <c r="FB37" i="5" a="1"/>
  <c r="FB37" i="5" s="1"/>
  <c r="FJ37" i="5" a="1"/>
  <c r="FJ37" i="5" s="1"/>
  <c r="FR37" i="5" a="1"/>
  <c r="FR37" i="5" s="1"/>
  <c r="FZ37" i="5" a="1"/>
  <c r="FZ37" i="5" s="1"/>
  <c r="GH37" i="5" a="1"/>
  <c r="GH37" i="5" s="1"/>
  <c r="GP37" i="5" a="1"/>
  <c r="GP37" i="5" s="1"/>
  <c r="GX37" i="5" a="1"/>
  <c r="GX37" i="5" s="1"/>
  <c r="HF37" i="5" a="1"/>
  <c r="HF37" i="5" s="1"/>
  <c r="HN37" i="5" a="1"/>
  <c r="HN37" i="5" s="1"/>
  <c r="HV37" i="5" a="1"/>
  <c r="HV37" i="5" s="1"/>
  <c r="ID37" i="5" a="1"/>
  <c r="ID37" i="5" s="1"/>
  <c r="IL37" i="5" a="1"/>
  <c r="IL37" i="5" s="1"/>
  <c r="IT37" i="5" a="1"/>
  <c r="IT37" i="5" s="1"/>
  <c r="JB37" i="5" a="1"/>
  <c r="JB37" i="5" s="1"/>
  <c r="JJ37" i="5" a="1"/>
  <c r="JJ37" i="5" s="1"/>
  <c r="JR37" i="5" a="1"/>
  <c r="JR37" i="5" s="1"/>
  <c r="JZ37" i="5" a="1"/>
  <c r="JZ37" i="5" s="1"/>
  <c r="KH37" i="5" a="1"/>
  <c r="KH37" i="5" s="1"/>
  <c r="KP37" i="5" a="1"/>
  <c r="KP37" i="5" s="1"/>
  <c r="KX37" i="5" a="1"/>
  <c r="KX37" i="5" s="1"/>
  <c r="LF37" i="5" a="1"/>
  <c r="LF37" i="5" s="1"/>
  <c r="LN37" i="5" a="1"/>
  <c r="LN37" i="5" s="1"/>
  <c r="LV37" i="5" a="1"/>
  <c r="LV37" i="5" s="1"/>
  <c r="MD37" i="5" a="1"/>
  <c r="MD37" i="5" s="1"/>
  <c r="ML37" i="5" a="1"/>
  <c r="ML37" i="5" s="1"/>
  <c r="NB37" i="5" a="1"/>
  <c r="NB37" i="5" s="1"/>
  <c r="NJ37" i="5" a="1"/>
  <c r="NJ37" i="5" s="1"/>
  <c r="NR37" i="5" a="1"/>
  <c r="NR37" i="5" s="1"/>
  <c r="OH37" i="5" a="1"/>
  <c r="OH37" i="5" s="1"/>
  <c r="OP37" i="5" a="1"/>
  <c r="OP37" i="5" s="1"/>
  <c r="OX37" i="5" a="1"/>
  <c r="OX37" i="5" s="1"/>
  <c r="PF37" i="5" a="1"/>
  <c r="PF37" i="5" s="1"/>
  <c r="PN37" i="5" a="1"/>
  <c r="PN37" i="5" s="1"/>
  <c r="PV37" i="5" a="1"/>
  <c r="PV37" i="5" s="1"/>
  <c r="QD37" i="5" a="1"/>
  <c r="QD37" i="5" s="1"/>
  <c r="QL37" i="5" a="1"/>
  <c r="QL37" i="5" s="1"/>
  <c r="QT37" i="5" a="1"/>
  <c r="QT37" i="5" s="1"/>
  <c r="RB37" i="5" a="1"/>
  <c r="RB37" i="5" s="1"/>
  <c r="RJ37" i="5" a="1"/>
  <c r="RJ37" i="5" s="1"/>
  <c r="RR37" i="5" a="1"/>
  <c r="RR37" i="5" s="1"/>
  <c r="RZ37" i="5" a="1"/>
  <c r="RZ37" i="5" s="1"/>
  <c r="SH37" i="5" a="1"/>
  <c r="SH37" i="5" s="1"/>
  <c r="SP37" i="5" a="1"/>
  <c r="SP37" i="5" s="1"/>
  <c r="SX37" i="5" a="1"/>
  <c r="SX37" i="5" s="1"/>
  <c r="TF37" i="5" a="1"/>
  <c r="TF37" i="5" s="1"/>
  <c r="TN37" i="5" a="1"/>
  <c r="TN37" i="5" s="1"/>
  <c r="TV37" i="5" a="1"/>
  <c r="TV37" i="5" s="1"/>
  <c r="UD37" i="5" a="1"/>
  <c r="UD37" i="5" s="1"/>
  <c r="UL37" i="5" a="1"/>
  <c r="UL37" i="5" s="1"/>
  <c r="UT37" i="5" a="1"/>
  <c r="UT37" i="5" s="1"/>
  <c r="VB37" i="5" a="1"/>
  <c r="VB37" i="5" s="1"/>
  <c r="VJ37" i="5" a="1"/>
  <c r="VJ37" i="5" s="1"/>
  <c r="G38" i="5" a="1"/>
  <c r="G38" i="5" s="1"/>
  <c r="O38" i="5" a="1"/>
  <c r="O38" i="5" s="1"/>
  <c r="W38" i="5" a="1"/>
  <c r="W38" i="5" s="1"/>
  <c r="AE38" i="5" a="1"/>
  <c r="AE38" i="5" s="1"/>
  <c r="AM38" i="5" a="1"/>
  <c r="AM38" i="5" s="1"/>
  <c r="AU38" i="5" a="1"/>
  <c r="AU38" i="5" s="1"/>
  <c r="BC38" i="5" a="1"/>
  <c r="BC38" i="5" s="1"/>
  <c r="BK38" i="5" a="1"/>
  <c r="BK38" i="5" s="1"/>
  <c r="BS38" i="5" a="1"/>
  <c r="BS38" i="5" s="1"/>
  <c r="CA38" i="5" a="1"/>
  <c r="CA38" i="5" s="1"/>
  <c r="CI38" i="5" a="1"/>
  <c r="CI38" i="5" s="1"/>
  <c r="CQ38" i="5" a="1"/>
  <c r="CQ38" i="5" s="1"/>
  <c r="CY38" i="5" a="1"/>
  <c r="CY38" i="5" s="1"/>
  <c r="DG38" i="5" a="1"/>
  <c r="DG38" i="5" s="1"/>
  <c r="DO38" i="5" a="1"/>
  <c r="DO38" i="5" s="1"/>
  <c r="DW38" i="5" a="1"/>
  <c r="DW38" i="5" s="1"/>
  <c r="EE38" i="5" a="1"/>
  <c r="EE38" i="5" s="1"/>
  <c r="EM38" i="5" a="1"/>
  <c r="EM38" i="5" s="1"/>
  <c r="EU38" i="5" a="1"/>
  <c r="EU38" i="5" s="1"/>
  <c r="FC38" i="5" a="1"/>
  <c r="FC38" i="5" s="1"/>
  <c r="FK38" i="5" a="1"/>
  <c r="FK38" i="5" s="1"/>
  <c r="FS38" i="5" a="1"/>
  <c r="FS38" i="5" s="1"/>
  <c r="GA38" i="5" a="1"/>
  <c r="GA38" i="5" s="1"/>
  <c r="GI38" i="5" a="1"/>
  <c r="GI38" i="5" s="1"/>
  <c r="GQ38" i="5" a="1"/>
  <c r="GQ38" i="5" s="1"/>
  <c r="GY38" i="5" a="1"/>
  <c r="GY38" i="5" s="1"/>
  <c r="HG38" i="5" a="1"/>
  <c r="HG38" i="5" s="1"/>
  <c r="HO38" i="5" a="1"/>
  <c r="HO38" i="5" s="1"/>
  <c r="HW38" i="5" a="1"/>
  <c r="HW38" i="5" s="1"/>
  <c r="IE38" i="5" a="1"/>
  <c r="IE38" i="5" s="1"/>
  <c r="IM38" i="5" a="1"/>
  <c r="IM38" i="5" s="1"/>
  <c r="IU38" i="5" a="1"/>
  <c r="IU38" i="5" s="1"/>
  <c r="JC38" i="5" a="1"/>
  <c r="JC38" i="5" s="1"/>
  <c r="JK38" i="5" a="1"/>
  <c r="JK38" i="5" s="1"/>
  <c r="JS38" i="5" a="1"/>
  <c r="JS38" i="5" s="1"/>
  <c r="KA38" i="5" a="1"/>
  <c r="KA38" i="5" s="1"/>
  <c r="KI38" i="5" a="1"/>
  <c r="KI38" i="5" s="1"/>
  <c r="KQ38" i="5" a="1"/>
  <c r="KQ38" i="5" s="1"/>
  <c r="KY38" i="5" a="1"/>
  <c r="KY38" i="5" s="1"/>
  <c r="LG38" i="5" a="1"/>
  <c r="LG38" i="5" s="1"/>
  <c r="LO38" i="5" a="1"/>
  <c r="LO38" i="5" s="1"/>
  <c r="LW38" i="5" a="1"/>
  <c r="LW38" i="5" s="1"/>
  <c r="ME38" i="5" a="1"/>
  <c r="ME38" i="5" s="1"/>
  <c r="MM38" i="5" a="1"/>
  <c r="MM38" i="5" s="1"/>
  <c r="MU38" i="5" a="1"/>
  <c r="MU38" i="5" s="1"/>
  <c r="NC38" i="5" a="1"/>
  <c r="NC38" i="5" s="1"/>
  <c r="NK38" i="5" a="1"/>
  <c r="NK38" i="5" s="1"/>
  <c r="NS38" i="5" a="1"/>
  <c r="NS38" i="5" s="1"/>
  <c r="OA38" i="5" a="1"/>
  <c r="OA38" i="5" s="1"/>
  <c r="OI38" i="5" a="1"/>
  <c r="OI38" i="5" s="1"/>
  <c r="OQ38" i="5" a="1"/>
  <c r="OQ38" i="5" s="1"/>
  <c r="OY38" i="5" a="1"/>
  <c r="OY38" i="5" s="1"/>
  <c r="PG38" i="5" a="1"/>
  <c r="PG38" i="5" s="1"/>
  <c r="PO38" i="5" a="1"/>
  <c r="PO38" i="5" s="1"/>
  <c r="PW38" i="5" a="1"/>
  <c r="PW38" i="5" s="1"/>
  <c r="QE38" i="5" a="1"/>
  <c r="QE38" i="5" s="1"/>
  <c r="QM38" i="5" a="1"/>
  <c r="QM38" i="5" s="1"/>
  <c r="QU38" i="5" a="1"/>
  <c r="QU38" i="5" s="1"/>
  <c r="RC38" i="5" a="1"/>
  <c r="RC38" i="5" s="1"/>
  <c r="RK38" i="5" a="1"/>
  <c r="RK38" i="5" s="1"/>
  <c r="RS38" i="5" a="1"/>
  <c r="RS38" i="5" s="1"/>
  <c r="SA38" i="5" a="1"/>
  <c r="SA38" i="5" s="1"/>
  <c r="SI38" i="5" a="1"/>
  <c r="SI38" i="5" s="1"/>
  <c r="QZ38" i="5" a="1"/>
  <c r="QZ38" i="5" s="1"/>
  <c r="RH38" i="5" a="1"/>
  <c r="RH38" i="5" s="1"/>
  <c r="RP38" i="5" a="1"/>
  <c r="RP38" i="5" s="1"/>
  <c r="RX38" i="5" a="1"/>
  <c r="RX38" i="5" s="1"/>
  <c r="SF38" i="5" a="1"/>
  <c r="SF38" i="5" s="1"/>
  <c r="SN38" i="5" a="1"/>
  <c r="SN38" i="5" s="1"/>
  <c r="SV38" i="5" a="1"/>
  <c r="SV38" i="5" s="1"/>
  <c r="TD38" i="5" a="1"/>
  <c r="TD38" i="5" s="1"/>
  <c r="TL38" i="5" a="1"/>
  <c r="TL38" i="5" s="1"/>
  <c r="TT38" i="5" a="1"/>
  <c r="TT38" i="5" s="1"/>
  <c r="UB38" i="5" a="1"/>
  <c r="UB38" i="5" s="1"/>
  <c r="UJ38" i="5" a="1"/>
  <c r="UJ38" i="5" s="1"/>
  <c r="UR38" i="5" a="1"/>
  <c r="UR38" i="5" s="1"/>
  <c r="UZ38" i="5" a="1"/>
  <c r="UZ38" i="5" s="1"/>
  <c r="VH38" i="5" a="1"/>
  <c r="VH38" i="5" s="1"/>
  <c r="E39" i="5" a="1"/>
  <c r="E39" i="5" s="1"/>
  <c r="M39" i="5" a="1"/>
  <c r="M39" i="5" s="1"/>
  <c r="U39" i="5" a="1"/>
  <c r="U39" i="5" s="1"/>
  <c r="AC39" i="5" a="1"/>
  <c r="AC39" i="5" s="1"/>
  <c r="AK39" i="5" a="1"/>
  <c r="AK39" i="5" s="1"/>
  <c r="AS39" i="5" a="1"/>
  <c r="AS39" i="5" s="1"/>
  <c r="BA39" i="5" a="1"/>
  <c r="BA39" i="5" s="1"/>
  <c r="BI39" i="5" a="1"/>
  <c r="BI39" i="5" s="1"/>
  <c r="BQ39" i="5" a="1"/>
  <c r="BQ39" i="5" s="1"/>
  <c r="BY39" i="5" a="1"/>
  <c r="BY39" i="5" s="1"/>
  <c r="CG39" i="5" a="1"/>
  <c r="CG39" i="5" s="1"/>
  <c r="CO39" i="5" a="1"/>
  <c r="CO39" i="5" s="1"/>
  <c r="CW39" i="5" a="1"/>
  <c r="CW39" i="5" s="1"/>
  <c r="DE39" i="5" a="1"/>
  <c r="DE39" i="5" s="1"/>
  <c r="DM39" i="5" a="1"/>
  <c r="DM39" i="5" s="1"/>
  <c r="DU39" i="5" a="1"/>
  <c r="DU39" i="5" s="1"/>
  <c r="EC39" i="5" a="1"/>
  <c r="EC39" i="5" s="1"/>
  <c r="EK39" i="5" a="1"/>
  <c r="EK39" i="5" s="1"/>
  <c r="ES39" i="5" a="1"/>
  <c r="ES39" i="5" s="1"/>
  <c r="FA39" i="5" a="1"/>
  <c r="FA39" i="5" s="1"/>
  <c r="FI39" i="5" a="1"/>
  <c r="FI39" i="5" s="1"/>
  <c r="FQ39" i="5" a="1"/>
  <c r="FQ39" i="5" s="1"/>
  <c r="FY39" i="5" a="1"/>
  <c r="FY39" i="5" s="1"/>
  <c r="GG39" i="5" a="1"/>
  <c r="GG39" i="5" s="1"/>
  <c r="GO39" i="5" a="1"/>
  <c r="GO39" i="5" s="1"/>
  <c r="GW39" i="5" a="1"/>
  <c r="GW39" i="5" s="1"/>
  <c r="HE39" i="5" a="1"/>
  <c r="HE39" i="5" s="1"/>
  <c r="HM39" i="5" a="1"/>
  <c r="HM39" i="5" s="1"/>
  <c r="HU39" i="5" a="1"/>
  <c r="HU39" i="5" s="1"/>
  <c r="IC39" i="5" a="1"/>
  <c r="IC39" i="5" s="1"/>
  <c r="IK39" i="5" a="1"/>
  <c r="IK39" i="5" s="1"/>
  <c r="IS39" i="5" a="1"/>
  <c r="IS39" i="5" s="1"/>
  <c r="JA39" i="5" a="1"/>
  <c r="JA39" i="5" s="1"/>
  <c r="JI39" i="5" a="1"/>
  <c r="JI39" i="5" s="1"/>
  <c r="JQ39" i="5" a="1"/>
  <c r="JQ39" i="5" s="1"/>
  <c r="JY39" i="5" a="1"/>
  <c r="JY39" i="5" s="1"/>
  <c r="KG39" i="5" a="1"/>
  <c r="KG39" i="5" s="1"/>
  <c r="KO39" i="5" a="1"/>
  <c r="KO39" i="5" s="1"/>
  <c r="KW39" i="5" a="1"/>
  <c r="KW39" i="5" s="1"/>
  <c r="LE39" i="5" a="1"/>
  <c r="LE39" i="5" s="1"/>
  <c r="LM39" i="5" a="1"/>
  <c r="LM39" i="5" s="1"/>
  <c r="LU39" i="5" a="1"/>
  <c r="LU39" i="5" s="1"/>
  <c r="MC39" i="5" a="1"/>
  <c r="MC39" i="5" s="1"/>
  <c r="MK39" i="5" a="1"/>
  <c r="MK39" i="5" s="1"/>
  <c r="MS39" i="5" a="1"/>
  <c r="MS39" i="5" s="1"/>
  <c r="NA39" i="5" a="1"/>
  <c r="NA39" i="5" s="1"/>
  <c r="NI39" i="5" a="1"/>
  <c r="NI39" i="5" s="1"/>
  <c r="NQ39" i="5" a="1"/>
  <c r="NQ39" i="5" s="1"/>
  <c r="NY39" i="5" a="1"/>
  <c r="NY39" i="5" s="1"/>
  <c r="OG39" i="5" a="1"/>
  <c r="OG39" i="5" s="1"/>
  <c r="OO39" i="5" a="1"/>
  <c r="OO39" i="5" s="1"/>
  <c r="OW39" i="5" a="1"/>
  <c r="OW39" i="5" s="1"/>
  <c r="PE39" i="5" a="1"/>
  <c r="PE39" i="5" s="1"/>
  <c r="PM39" i="5" a="1"/>
  <c r="PM39" i="5" s="1"/>
  <c r="PU39" i="5" a="1"/>
  <c r="PU39" i="5" s="1"/>
  <c r="QC39" i="5" a="1"/>
  <c r="QC39" i="5" s="1"/>
  <c r="QK39" i="5" a="1"/>
  <c r="QK39" i="5" s="1"/>
  <c r="QS39" i="5" a="1"/>
  <c r="QS39" i="5" s="1"/>
  <c r="RA39" i="5" a="1"/>
  <c r="RA39" i="5" s="1"/>
  <c r="RI39" i="5" a="1"/>
  <c r="RI39" i="5" s="1"/>
  <c r="RQ39" i="5" a="1"/>
  <c r="RQ39" i="5" s="1"/>
  <c r="RY39" i="5" a="1"/>
  <c r="RY39" i="5" s="1"/>
  <c r="SG39" i="5" a="1"/>
  <c r="SG39" i="5" s="1"/>
  <c r="SO39" i="5" a="1"/>
  <c r="SO39" i="5" s="1"/>
  <c r="SW39" i="5" a="1"/>
  <c r="SW39" i="5" s="1"/>
  <c r="TE39" i="5" a="1"/>
  <c r="TE39" i="5" s="1"/>
  <c r="TM39" i="5" a="1"/>
  <c r="TM39" i="5" s="1"/>
  <c r="TU39" i="5" a="1"/>
  <c r="TU39" i="5" s="1"/>
  <c r="UC39" i="5" a="1"/>
  <c r="UC39" i="5" s="1"/>
  <c r="UK39" i="5" a="1"/>
  <c r="UK39" i="5" s="1"/>
  <c r="US39" i="5" a="1"/>
  <c r="US39" i="5" s="1"/>
  <c r="VA39" i="5" a="1"/>
  <c r="VA39" i="5" s="1"/>
  <c r="VI39" i="5" a="1"/>
  <c r="VI39" i="5" s="1"/>
  <c r="SQ38" i="5" a="1"/>
  <c r="SQ38" i="5" s="1"/>
  <c r="SY38" i="5" a="1"/>
  <c r="SY38" i="5" s="1"/>
  <c r="TG38" i="5" a="1"/>
  <c r="TG38" i="5" s="1"/>
  <c r="TO38" i="5" a="1"/>
  <c r="TO38" i="5" s="1"/>
  <c r="TW38" i="5" a="1"/>
  <c r="TW38" i="5" s="1"/>
  <c r="UE38" i="5" a="1"/>
  <c r="UE38" i="5" s="1"/>
  <c r="UM38" i="5" a="1"/>
  <c r="UM38" i="5" s="1"/>
  <c r="UU38" i="5" a="1"/>
  <c r="UU38" i="5" s="1"/>
  <c r="VC38" i="5" a="1"/>
  <c r="VC38" i="5" s="1"/>
  <c r="VK38" i="5" a="1"/>
  <c r="VK38" i="5" s="1"/>
  <c r="H39" i="5" a="1"/>
  <c r="H39" i="5" s="1"/>
  <c r="P39" i="5" a="1"/>
  <c r="P39" i="5" s="1"/>
  <c r="X39" i="5" a="1"/>
  <c r="X39" i="5" s="1"/>
  <c r="AF39" i="5" a="1"/>
  <c r="AF39" i="5" s="1"/>
  <c r="AN39" i="5" a="1"/>
  <c r="AN39" i="5" s="1"/>
  <c r="AV39" i="5" a="1"/>
  <c r="AV39" i="5" s="1"/>
  <c r="BD39" i="5" a="1"/>
  <c r="BD39" i="5" s="1"/>
  <c r="BL39" i="5" a="1"/>
  <c r="BL39" i="5" s="1"/>
  <c r="BT39" i="5" a="1"/>
  <c r="BT39" i="5" s="1"/>
  <c r="CB39" i="5" a="1"/>
  <c r="CB39" i="5" s="1"/>
  <c r="CJ39" i="5" a="1"/>
  <c r="CJ39" i="5" s="1"/>
  <c r="CR39" i="5" a="1"/>
  <c r="CR39" i="5" s="1"/>
  <c r="CZ39" i="5" a="1"/>
  <c r="CZ39" i="5" s="1"/>
  <c r="DH39" i="5" a="1"/>
  <c r="DH39" i="5" s="1"/>
  <c r="DP39" i="5" a="1"/>
  <c r="DP39" i="5" s="1"/>
  <c r="DX39" i="5" a="1"/>
  <c r="DX39" i="5" s="1"/>
  <c r="EF39" i="5" a="1"/>
  <c r="EF39" i="5" s="1"/>
  <c r="EN39" i="5" a="1"/>
  <c r="EN39" i="5" s="1"/>
  <c r="EV39" i="5" a="1"/>
  <c r="EV39" i="5" s="1"/>
  <c r="FD39" i="5" a="1"/>
  <c r="FD39" i="5" s="1"/>
  <c r="FL39" i="5" a="1"/>
  <c r="FL39" i="5" s="1"/>
  <c r="FT39" i="5" a="1"/>
  <c r="FT39" i="5" s="1"/>
  <c r="GB39" i="5" a="1"/>
  <c r="GB39" i="5" s="1"/>
  <c r="GJ39" i="5" a="1"/>
  <c r="GJ39" i="5" s="1"/>
  <c r="GR39" i="5" a="1"/>
  <c r="GR39" i="5" s="1"/>
  <c r="GZ39" i="5" a="1"/>
  <c r="GZ39" i="5" s="1"/>
  <c r="HH39" i="5" a="1"/>
  <c r="HH39" i="5" s="1"/>
  <c r="HP39" i="5" a="1"/>
  <c r="HP39" i="5" s="1"/>
  <c r="HX39" i="5" a="1"/>
  <c r="HX39" i="5" s="1"/>
  <c r="IF39" i="5" a="1"/>
  <c r="IF39" i="5" s="1"/>
  <c r="IN39" i="5" a="1"/>
  <c r="IN39" i="5" s="1"/>
  <c r="IV39" i="5" a="1"/>
  <c r="IV39" i="5" s="1"/>
  <c r="JD39" i="5" a="1"/>
  <c r="JD39" i="5" s="1"/>
  <c r="JL39" i="5" a="1"/>
  <c r="JL39" i="5" s="1"/>
  <c r="JT39" i="5" a="1"/>
  <c r="JT39" i="5" s="1"/>
  <c r="KB39" i="5" a="1"/>
  <c r="KB39" i="5" s="1"/>
  <c r="KJ39" i="5" a="1"/>
  <c r="KJ39" i="5" s="1"/>
  <c r="KR39" i="5" a="1"/>
  <c r="KR39" i="5" s="1"/>
  <c r="KZ39" i="5" a="1"/>
  <c r="KZ39" i="5" s="1"/>
  <c r="LH39" i="5" a="1"/>
  <c r="LH39" i="5" s="1"/>
  <c r="LP39" i="5" a="1"/>
  <c r="LP39" i="5" s="1"/>
  <c r="LX39" i="5" a="1"/>
  <c r="LX39" i="5" s="1"/>
  <c r="MF39" i="5" a="1"/>
  <c r="MF39" i="5" s="1"/>
  <c r="MN39" i="5" a="1"/>
  <c r="MN39" i="5" s="1"/>
  <c r="MV39" i="5" a="1"/>
  <c r="MV39" i="5" s="1"/>
  <c r="ND39" i="5" a="1"/>
  <c r="ND39" i="5" s="1"/>
  <c r="NL39" i="5" a="1"/>
  <c r="NL39" i="5" s="1"/>
  <c r="NT39" i="5" a="1"/>
  <c r="NT39" i="5" s="1"/>
  <c r="OB39" i="5" a="1"/>
  <c r="OB39" i="5" s="1"/>
  <c r="OJ39" i="5" a="1"/>
  <c r="OJ39" i="5" s="1"/>
  <c r="OR39" i="5" a="1"/>
  <c r="OR39" i="5" s="1"/>
  <c r="OZ39" i="5" a="1"/>
  <c r="OZ39" i="5" s="1"/>
  <c r="PH39" i="5" a="1"/>
  <c r="PH39" i="5" s="1"/>
  <c r="PP39" i="5" a="1"/>
  <c r="PP39" i="5" s="1"/>
  <c r="PX39" i="5" a="1"/>
  <c r="PX39" i="5" s="1"/>
  <c r="QF39" i="5" a="1"/>
  <c r="QF39" i="5" s="1"/>
  <c r="QN39" i="5" a="1"/>
  <c r="QN39" i="5" s="1"/>
  <c r="QV39" i="5" a="1"/>
  <c r="QV39" i="5" s="1"/>
  <c r="RD39" i="5" a="1"/>
  <c r="RD39" i="5" s="1"/>
  <c r="RL39" i="5" a="1"/>
  <c r="RL39" i="5" s="1"/>
  <c r="RT39" i="5" a="1"/>
  <c r="RT39" i="5" s="1"/>
  <c r="SB39" i="5" a="1"/>
  <c r="SB39" i="5" s="1"/>
  <c r="SJ39" i="5" a="1"/>
  <c r="SJ39" i="5" s="1"/>
  <c r="SR39" i="5" a="1"/>
  <c r="SR39" i="5" s="1"/>
  <c r="SZ39" i="5" a="1"/>
  <c r="SZ39" i="5" s="1"/>
  <c r="TH39" i="5" a="1"/>
  <c r="TH39" i="5" s="1"/>
  <c r="TP39" i="5" a="1"/>
  <c r="TP39" i="5" s="1"/>
  <c r="TX39" i="5" a="1"/>
  <c r="TX39" i="5" s="1"/>
  <c r="UF39" i="5" a="1"/>
  <c r="UF39" i="5" s="1"/>
  <c r="UN39" i="5" a="1"/>
  <c r="UN39" i="5" s="1"/>
  <c r="UV39" i="5" a="1"/>
  <c r="UV39" i="5" s="1"/>
  <c r="VD39" i="5" a="1"/>
  <c r="VD39" i="5" s="1"/>
  <c r="VL39" i="5" a="1"/>
  <c r="VL39" i="5" s="1"/>
  <c r="RD38" i="5" a="1"/>
  <c r="RD38" i="5" s="1"/>
  <c r="RL38" i="5" a="1"/>
  <c r="RL38" i="5" s="1"/>
  <c r="RT38" i="5" a="1"/>
  <c r="RT38" i="5" s="1"/>
  <c r="SB38" i="5" a="1"/>
  <c r="SB38" i="5" s="1"/>
  <c r="SJ38" i="5" a="1"/>
  <c r="SJ38" i="5" s="1"/>
  <c r="SR38" i="5" a="1"/>
  <c r="SR38" i="5" s="1"/>
  <c r="SZ38" i="5" a="1"/>
  <c r="SZ38" i="5" s="1"/>
  <c r="TH38" i="5" a="1"/>
  <c r="TH38" i="5" s="1"/>
  <c r="TP38" i="5" a="1"/>
  <c r="TP38" i="5" s="1"/>
  <c r="TX38" i="5" a="1"/>
  <c r="TX38" i="5" s="1"/>
  <c r="UF38" i="5" a="1"/>
  <c r="UF38" i="5" s="1"/>
  <c r="UN38" i="5" a="1"/>
  <c r="UN38" i="5" s="1"/>
  <c r="UV38" i="5" a="1"/>
  <c r="UV38" i="5" s="1"/>
  <c r="VD38" i="5" a="1"/>
  <c r="VD38" i="5" s="1"/>
  <c r="VL38" i="5" a="1"/>
  <c r="VL38" i="5" s="1"/>
  <c r="I39" i="5" a="1"/>
  <c r="I39" i="5" s="1"/>
  <c r="Q39" i="5" a="1"/>
  <c r="Q39" i="5" s="1"/>
  <c r="Y39" i="5" a="1"/>
  <c r="Y39" i="5" s="1"/>
  <c r="AG39" i="5" a="1"/>
  <c r="AG39" i="5" s="1"/>
  <c r="AO39" i="5" a="1"/>
  <c r="AO39" i="5" s="1"/>
  <c r="AW39" i="5" a="1"/>
  <c r="AW39" i="5" s="1"/>
  <c r="BE39" i="5" a="1"/>
  <c r="BE39" i="5" s="1"/>
  <c r="BM39" i="5" a="1"/>
  <c r="BM39" i="5" s="1"/>
  <c r="BU39" i="5" a="1"/>
  <c r="BU39" i="5" s="1"/>
  <c r="CC39" i="5" a="1"/>
  <c r="CC39" i="5" s="1"/>
  <c r="CK39" i="5" a="1"/>
  <c r="CK39" i="5" s="1"/>
  <c r="CS39" i="5" a="1"/>
  <c r="CS39" i="5" s="1"/>
  <c r="DA39" i="5" a="1"/>
  <c r="DA39" i="5" s="1"/>
  <c r="DI39" i="5" a="1"/>
  <c r="DI39" i="5" s="1"/>
  <c r="DQ39" i="5" a="1"/>
  <c r="DQ39" i="5" s="1"/>
  <c r="DY39" i="5" a="1"/>
  <c r="DY39" i="5" s="1"/>
  <c r="EG39" i="5" a="1"/>
  <c r="EG39" i="5" s="1"/>
  <c r="EO39" i="5" a="1"/>
  <c r="EO39" i="5" s="1"/>
  <c r="EW39" i="5" a="1"/>
  <c r="EW39" i="5" s="1"/>
  <c r="FE39" i="5" a="1"/>
  <c r="FE39" i="5" s="1"/>
  <c r="FM39" i="5" a="1"/>
  <c r="FM39" i="5" s="1"/>
  <c r="FU39" i="5" a="1"/>
  <c r="FU39" i="5" s="1"/>
  <c r="GC39" i="5" a="1"/>
  <c r="GC39" i="5" s="1"/>
  <c r="GK39" i="5" a="1"/>
  <c r="GK39" i="5" s="1"/>
  <c r="GS39" i="5" a="1"/>
  <c r="GS39" i="5" s="1"/>
  <c r="HA39" i="5" a="1"/>
  <c r="HA39" i="5" s="1"/>
  <c r="HI39" i="5" a="1"/>
  <c r="HI39" i="5" s="1"/>
  <c r="HQ39" i="5" a="1"/>
  <c r="HQ39" i="5" s="1"/>
  <c r="HY39" i="5" a="1"/>
  <c r="HY39" i="5" s="1"/>
  <c r="IG39" i="5" a="1"/>
  <c r="IG39" i="5" s="1"/>
  <c r="IO39" i="5" a="1"/>
  <c r="IO39" i="5" s="1"/>
  <c r="IW39" i="5" a="1"/>
  <c r="IW39" i="5" s="1"/>
  <c r="JE39" i="5" a="1"/>
  <c r="JE39" i="5" s="1"/>
  <c r="JM39" i="5" a="1"/>
  <c r="JM39" i="5" s="1"/>
  <c r="JU39" i="5" a="1"/>
  <c r="JU39" i="5" s="1"/>
  <c r="KC39" i="5" a="1"/>
  <c r="KC39" i="5" s="1"/>
  <c r="KK39" i="5" a="1"/>
  <c r="KK39" i="5" s="1"/>
  <c r="KS39" i="5" a="1"/>
  <c r="KS39" i="5" s="1"/>
  <c r="LA39" i="5" a="1"/>
  <c r="LA39" i="5" s="1"/>
  <c r="LI39" i="5" a="1"/>
  <c r="LI39" i="5" s="1"/>
  <c r="LQ39" i="5" a="1"/>
  <c r="LQ39" i="5" s="1"/>
  <c r="LY39" i="5" a="1"/>
  <c r="LY39" i="5" s="1"/>
  <c r="MG39" i="5" a="1"/>
  <c r="MG39" i="5" s="1"/>
  <c r="MO39" i="5" a="1"/>
  <c r="MO39" i="5" s="1"/>
  <c r="MW39" i="5" a="1"/>
  <c r="MW39" i="5" s="1"/>
  <c r="NE39" i="5" a="1"/>
  <c r="NE39" i="5" s="1"/>
  <c r="NM39" i="5" a="1"/>
  <c r="NM39" i="5" s="1"/>
  <c r="NU39" i="5" a="1"/>
  <c r="NU39" i="5" s="1"/>
  <c r="OC39" i="5" a="1"/>
  <c r="OC39" i="5" s="1"/>
  <c r="OK39" i="5" a="1"/>
  <c r="OK39" i="5" s="1"/>
  <c r="OS39" i="5" a="1"/>
  <c r="OS39" i="5" s="1"/>
  <c r="PA39" i="5" a="1"/>
  <c r="PA39" i="5" s="1"/>
  <c r="PI39" i="5" a="1"/>
  <c r="PI39" i="5" s="1"/>
  <c r="PQ39" i="5" a="1"/>
  <c r="PQ39" i="5" s="1"/>
  <c r="PY39" i="5" a="1"/>
  <c r="PY39" i="5" s="1"/>
  <c r="QG39" i="5" a="1"/>
  <c r="QG39" i="5" s="1"/>
  <c r="QO39" i="5" a="1"/>
  <c r="QO39" i="5" s="1"/>
  <c r="QW39" i="5" a="1"/>
  <c r="QW39" i="5" s="1"/>
  <c r="RE39" i="5" a="1"/>
  <c r="RE39" i="5" s="1"/>
  <c r="RM39" i="5" a="1"/>
  <c r="RM39" i="5" s="1"/>
  <c r="RU39" i="5" a="1"/>
  <c r="RU39" i="5" s="1"/>
  <c r="SC39" i="5" a="1"/>
  <c r="SC39" i="5" s="1"/>
  <c r="SK39" i="5" a="1"/>
  <c r="SK39" i="5" s="1"/>
  <c r="SS39" i="5" a="1"/>
  <c r="SS39" i="5" s="1"/>
  <c r="TA39" i="5" a="1"/>
  <c r="TA39" i="5" s="1"/>
  <c r="TI39" i="5" a="1"/>
  <c r="TI39" i="5" s="1"/>
  <c r="TQ39" i="5" a="1"/>
  <c r="TQ39" i="5" s="1"/>
  <c r="TY39" i="5" a="1"/>
  <c r="TY39" i="5" s="1"/>
  <c r="UG39" i="5" a="1"/>
  <c r="UG39" i="5" s="1"/>
  <c r="UO39" i="5" a="1"/>
  <c r="UO39" i="5" s="1"/>
  <c r="UW39" i="5" a="1"/>
  <c r="UW39" i="5" s="1"/>
  <c r="VE39" i="5" a="1"/>
  <c r="VE39" i="5" s="1"/>
  <c r="J2" i="4" l="1"/>
  <c r="D40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E5" i="4" l="1"/>
  <c r="E29" i="4"/>
  <c r="E21" i="4"/>
  <c r="E13" i="4"/>
  <c r="E37" i="4"/>
  <c r="E46" i="4"/>
  <c r="E40" i="4"/>
  <c r="E6" i="4"/>
  <c r="E14" i="4"/>
  <c r="E22" i="4"/>
  <c r="E30" i="4"/>
  <c r="E38" i="4"/>
  <c r="E47" i="4"/>
  <c r="E26" i="4"/>
  <c r="E51" i="4"/>
  <c r="E10" i="4"/>
  <c r="E34" i="4"/>
  <c r="E3" i="4"/>
  <c r="E11" i="4"/>
  <c r="E19" i="4"/>
  <c r="E27" i="4"/>
  <c r="E35" i="4"/>
  <c r="E44" i="4"/>
  <c r="E52" i="4"/>
  <c r="E23" i="4"/>
  <c r="E18" i="4"/>
  <c r="E43" i="4"/>
  <c r="E4" i="4"/>
  <c r="E12" i="4"/>
  <c r="E20" i="4"/>
  <c r="E28" i="4"/>
  <c r="E36" i="4"/>
  <c r="E45" i="4"/>
  <c r="E53" i="4"/>
  <c r="B2" i="1"/>
  <c r="E49" i="4"/>
  <c r="E32" i="4"/>
  <c r="E16" i="4"/>
  <c r="E48" i="4"/>
  <c r="E7" i="4"/>
  <c r="E2" i="4"/>
  <c r="C2" i="1" s="1"/>
  <c r="E50" i="4"/>
  <c r="E42" i="4"/>
  <c r="E33" i="4"/>
  <c r="E25" i="4"/>
  <c r="E17" i="4"/>
  <c r="E9" i="4"/>
  <c r="E41" i="4"/>
  <c r="E24" i="4"/>
  <c r="E8" i="4"/>
  <c r="E39" i="4"/>
  <c r="E15" i="4"/>
  <c r="E3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<sst xmlns="http://schemas.openxmlformats.org/spreadsheetml/2006/main" count="2680" uniqueCount="115">
  <si>
    <t>State</t>
  </si>
  <si>
    <t>Number of exemptions</t>
  </si>
  <si>
    <t>Amount</t>
  </si>
  <si>
    <t>Tax Liability per Person</t>
  </si>
  <si>
    <t>Ranked (including Other)</t>
  </si>
  <si>
    <t>Rank</t>
  </si>
  <si>
    <t>ALABAMA</t>
  </si>
  <si>
    <t>LOUISIANA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</si>
  <si>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</si>
  <si>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</si>
  <si>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</si>
  <si>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</si>
  <si>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</si>
  <si>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</si>
  <si>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</si>
  <si>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</si>
  <si>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</si>
  <si>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</si>
  <si>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</si>
  <si>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</si>
  <si>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</si>
  <si>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</si>
  <si>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</si>
  <si>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</si>
  <si>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</si>
  <si>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</si>
  <si>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</si>
  <si>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</si>
  <si>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</si>
  <si>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</si>
  <si>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</si>
  <si>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</si>
  <si>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</si>
  <si>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</si>
  <si>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</si>
  <si>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</si>
  <si>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</si>
  <si>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</si>
  <si>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</si>
  <si>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</si>
  <si>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</si>
  <si>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</si>
  <si>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</si>
  <si>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</si>
  <si>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</si>
  <si>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</si>
  <si>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</si>
  <si>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</si>
  <si>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</si>
  <si>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</si>
  <si>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</si>
  <si>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</si>
  <si>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</si>
  <si>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</si>
  <si>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</si>
  <si>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</si>
  <si>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</si>
  <si>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AREAS [20]</t>
  </si>
  <si>
    <t xml:space="preserve">UNITED STATES </t>
  </si>
  <si>
    <t>Average</t>
  </si>
  <si>
    <t>Rank (State to State)</t>
  </si>
  <si>
    <t>(Multiple Items)</t>
  </si>
  <si>
    <t>Row Labels</t>
  </si>
  <si>
    <t>Sum of Percentage of Elderly Returns Out of Total Filed (by state)</t>
  </si>
  <si>
    <t>Grand Total</t>
  </si>
  <si>
    <t>Item</t>
  </si>
  <si>
    <t>All returns</t>
  </si>
  <si>
    <t>Size of adjusted gross income</t>
  </si>
  <si>
    <t>Under
$1 [1]</t>
  </si>
  <si>
    <t>$1
under
$10,000</t>
  </si>
  <si>
    <t>$10,000
under
$25,000</t>
  </si>
  <si>
    <t>$25,000
under
$50,000</t>
  </si>
  <si>
    <t>$50,000
under
$75,000</t>
  </si>
  <si>
    <t>$75,000
under
$100,000</t>
  </si>
  <si>
    <t>$100,000
under
$200,000</t>
  </si>
  <si>
    <t>$200,000
under
$500,000</t>
  </si>
  <si>
    <t>$500,000
under
$1,000,000</t>
  </si>
  <si>
    <t>$1,000,000
or
more</t>
  </si>
  <si>
    <t>Number of returns</t>
  </si>
  <si>
    <t>Number of single returns</t>
  </si>
  <si>
    <t>Number of joint returns</t>
  </si>
  <si>
    <t>Number of head of household returns</t>
  </si>
  <si>
    <t>Percentage of single returns</t>
  </si>
  <si>
    <t>Percentage of joint returns</t>
  </si>
  <si>
    <t>Percentage of head of household returns</t>
  </si>
  <si>
    <t>Percentage of single compared to natl</t>
  </si>
  <si>
    <t>N/A</t>
  </si>
  <si>
    <t>Percentage of joint compared to natl</t>
  </si>
  <si>
    <t>Percentage of head of household compared to natl</t>
  </si>
  <si>
    <t>Under $1</t>
  </si>
  <si>
    <t>$1-$10,000</t>
  </si>
  <si>
    <t>$10,000-$25000</t>
  </si>
  <si>
    <t>$25000-$50000</t>
  </si>
  <si>
    <t>$50000-$75000</t>
  </si>
  <si>
    <t>$75000-$100000</t>
  </si>
  <si>
    <t>$100000-$200000</t>
  </si>
  <si>
    <t>$200000-$500000</t>
  </si>
  <si>
    <t>$500000-$1000000</t>
  </si>
  <si>
    <t>Over $1000000</t>
  </si>
  <si>
    <t>Single</t>
  </si>
  <si>
    <t>Joint</t>
  </si>
  <si>
    <t>HOH</t>
  </si>
  <si>
    <t>All returns in state</t>
  </si>
  <si>
    <t>&lt;$1</t>
  </si>
  <si>
    <t>$1-&lt;$10k</t>
  </si>
  <si>
    <t>$10k-&lt;$25k</t>
  </si>
  <si>
    <t>$25k-&lt;$50k</t>
  </si>
  <si>
    <t>$50k-&lt;$75k</t>
  </si>
  <si>
    <t>$75k-&lt;$100k</t>
  </si>
  <si>
    <t>$100k-&lt;$200k</t>
  </si>
  <si>
    <t>$200k-&lt;$500k</t>
  </si>
  <si>
    <t>$500k-&lt;$1M</t>
  </si>
  <si>
    <t>Over $1M</t>
  </si>
  <si>
    <t>USA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</si>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</sst>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        &quot;@"/>
    <numFmt numFmtId="165" formatCode="#,##0;\-#,##0;0;@"/>
    <numFmt numFmtId="166" formatCode="&quot;    &quot;@"/>
    <numFmt numFmtId="167" formatCode="&quot;** &quot;#,##0;&quot;** &quot;\-#,##0;&quot;**&quot;;@"/>
    <numFmt numFmtId="168" formatCode="&quot;**&quot;#,##0;&quot;**&quot;\-#,##0;&quot;**&quot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22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9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44" fontId="0" fillId="0" borderId="0" xfId="1" applyFont="1"/>
    <xf numFmtId="3" fontId="5" fillId="0" borderId="3" xfId="0" applyNumberFormat="1" applyFont="1" applyBorder="1" applyAlignment="1">
      <alignment horizontal="right"/>
    </xf>
    <xf numFmtId="49" fontId="3" fillId="2" borderId="1" xfId="0" applyNumberFormat="1" applyFont="1" applyFill="1" applyBorder="1" applyAlignment="1"/>
    <xf numFmtId="164" fontId="3" fillId="2" borderId="1" xfId="0" applyNumberFormat="1" applyFont="1" applyFill="1" applyBorder="1" applyAlignment="1"/>
    <xf numFmtId="0" fontId="6" fillId="0" borderId="6" xfId="0" applyFont="1" applyBorder="1"/>
    <xf numFmtId="3" fontId="5" fillId="3" borderId="3" xfId="0" applyNumberFormat="1" applyFont="1" applyFill="1" applyBorder="1" applyAlignment="1">
      <alignment horizontal="right"/>
    </xf>
    <xf numFmtId="44" fontId="7" fillId="3" borderId="4" xfId="1" applyFont="1" applyFill="1" applyBorder="1"/>
    <xf numFmtId="44" fontId="7" fillId="0" borderId="4" xfId="1" applyFont="1" applyBorder="1"/>
    <xf numFmtId="0" fontId="8" fillId="0" borderId="0" xfId="0" applyFont="1"/>
    <xf numFmtId="49" fontId="0" fillId="0" borderId="0" xfId="1" applyNumberFormat="1" applyFont="1"/>
    <xf numFmtId="44" fontId="6" fillId="0" borderId="2" xfId="1" applyFont="1" applyBorder="1"/>
    <xf numFmtId="44" fontId="7" fillId="3" borderId="5" xfId="1" applyFont="1" applyFill="1" applyBorder="1"/>
    <xf numFmtId="44" fontId="7" fillId="0" borderId="5" xfId="1" applyFont="1" applyBorder="1"/>
    <xf numFmtId="0" fontId="9" fillId="0" borderId="0" xfId="3"/>
    <xf numFmtId="10" fontId="9" fillId="0" borderId="0" xfId="3" applyNumberFormat="1"/>
    <xf numFmtId="49" fontId="10" fillId="2" borderId="20" xfId="2" applyNumberFormat="1" applyFont="1" applyFill="1" applyBorder="1"/>
    <xf numFmtId="3" fontId="10" fillId="0" borderId="21" xfId="2" applyNumberFormat="1" applyFont="1" applyBorder="1" applyAlignment="1">
      <alignment horizontal="right"/>
    </xf>
    <xf numFmtId="3" fontId="10" fillId="0" borderId="22" xfId="2" applyNumberFormat="1" applyFont="1" applyBorder="1" applyAlignment="1">
      <alignment horizontal="right"/>
    </xf>
    <xf numFmtId="165" fontId="10" fillId="0" borderId="0" xfId="2" applyNumberFormat="1" applyFont="1"/>
    <xf numFmtId="166" fontId="5" fillId="4" borderId="20" xfId="2" applyNumberFormat="1" applyFont="1" applyFill="1" applyBorder="1"/>
    <xf numFmtId="3" fontId="5" fillId="4" borderId="23" xfId="2" applyNumberFormat="1" applyFont="1" applyFill="1" applyBorder="1" applyAlignment="1">
      <alignment horizontal="right"/>
    </xf>
    <xf numFmtId="3" fontId="5" fillId="4" borderId="24" xfId="2" applyNumberFormat="1" applyFont="1" applyFill="1" applyBorder="1" applyAlignment="1">
      <alignment horizontal="right"/>
    </xf>
    <xf numFmtId="165" fontId="5" fillId="0" borderId="0" xfId="2" applyNumberFormat="1" applyFont="1"/>
    <xf numFmtId="3" fontId="5" fillId="4" borderId="3" xfId="2" applyNumberFormat="1" applyFont="1" applyFill="1" applyBorder="1" applyAlignment="1">
      <alignment horizontal="right"/>
    </xf>
    <xf numFmtId="3" fontId="5" fillId="4" borderId="25" xfId="2" applyNumberFormat="1" applyFont="1" applyFill="1" applyBorder="1" applyAlignment="1">
      <alignment horizontal="right"/>
    </xf>
    <xf numFmtId="167" fontId="5" fillId="4" borderId="3" xfId="2" applyNumberFormat="1" applyFont="1" applyFill="1" applyBorder="1" applyAlignment="1">
      <alignment horizontal="right"/>
    </xf>
    <xf numFmtId="168" fontId="5" fillId="4" borderId="3" xfId="2" applyNumberFormat="1" applyFont="1" applyFill="1" applyBorder="1" applyAlignment="1">
      <alignment horizontal="right"/>
    </xf>
    <xf numFmtId="166" fontId="5" fillId="4" borderId="11" xfId="2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2" fillId="0" borderId="0" xfId="0" applyFont="1"/>
    <xf numFmtId="49" fontId="9" fillId="0" borderId="0" xfId="1" applyNumberFormat="1" applyFont="1"/>
    <xf numFmtId="10" fontId="0" fillId="0" borderId="0" xfId="4" applyNumberFormat="1" applyFont="1"/>
    <xf numFmtId="0" fontId="14" fillId="0" borderId="0" xfId="3" applyFont="1"/>
    <xf numFmtId="0" fontId="13" fillId="0" borderId="0" xfId="0" applyFont="1"/>
    <xf numFmtId="0" fontId="14" fillId="0" borderId="0" xfId="3" applyFont="1" applyFill="1"/>
    <xf numFmtId="49" fontId="4" fillId="2" borderId="0" xfId="2" applyNumberFormat="1" applyFont="1" applyFill="1" applyBorder="1" applyAlignment="1">
      <alignment horizontal="center"/>
    </xf>
    <xf numFmtId="10" fontId="9" fillId="0" borderId="0" xfId="4" applyNumberFormat="1" applyFont="1"/>
    <xf numFmtId="0" fontId="10" fillId="2" borderId="11" xfId="2" applyFont="1" applyFill="1" applyBorder="1" applyAlignment="1">
      <alignment horizontal="center" vertical="center"/>
    </xf>
    <xf numFmtId="0" fontId="5" fillId="0" borderId="13" xfId="3" applyFont="1" applyBorder="1" applyAlignment="1">
      <alignment horizontal="center" vertical="center"/>
    </xf>
    <xf numFmtId="5" fontId="5" fillId="2" borderId="14" xfId="2" applyNumberFormat="1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6" fontId="11" fillId="0" borderId="14" xfId="3" applyNumberFormat="1" applyFont="1" applyBorder="1" applyAlignment="1">
      <alignment horizontal="center" vertical="center" wrapText="1"/>
    </xf>
    <xf numFmtId="5" fontId="5" fillId="2" borderId="15" xfId="2" applyNumberFormat="1" applyFont="1" applyFill="1" applyBorder="1" applyAlignment="1">
      <alignment horizontal="center" vertical="center" wrapText="1"/>
    </xf>
    <xf numFmtId="49" fontId="4" fillId="2" borderId="8" xfId="2" applyNumberFormat="1" applyFont="1" applyFill="1" applyBorder="1" applyAlignment="1">
      <alignment horizontal="center"/>
    </xf>
    <xf numFmtId="49" fontId="4" fillId="2" borderId="9" xfId="2" applyNumberFormat="1" applyFont="1" applyFill="1" applyBorder="1" applyAlignment="1">
      <alignment horizontal="center"/>
    </xf>
    <xf numFmtId="49" fontId="4" fillId="2" borderId="10" xfId="2" applyNumberFormat="1" applyFont="1" applyFill="1" applyBorder="1" applyAlignment="1">
      <alignment horizontal="center"/>
    </xf>
    <xf numFmtId="5" fontId="5" fillId="2" borderId="14" xfId="2" applyNumberFormat="1" applyFont="1" applyFill="1" applyBorder="1" applyAlignment="1">
      <alignment horizontal="center" vertical="center" wrapText="1"/>
    </xf>
    <xf numFmtId="5" fontId="5" fillId="2" borderId="13" xfId="2" applyNumberFormat="1" applyFont="1" applyFill="1" applyBorder="1" applyAlignment="1">
      <alignment horizontal="center" vertical="center" wrapText="1"/>
    </xf>
    <xf numFmtId="5" fontId="5" fillId="2" borderId="18" xfId="2" applyNumberFormat="1" applyFont="1" applyFill="1" applyBorder="1" applyAlignment="1">
      <alignment horizontal="center" vertical="center" wrapText="1"/>
    </xf>
    <xf numFmtId="5" fontId="5" fillId="2" borderId="15" xfId="2" applyNumberFormat="1" applyFont="1" applyFill="1" applyBorder="1" applyAlignment="1">
      <alignment horizontal="center" vertical="center" wrapText="1"/>
    </xf>
    <xf numFmtId="5" fontId="5" fillId="2" borderId="16" xfId="2" applyNumberFormat="1" applyFont="1" applyFill="1" applyBorder="1" applyAlignment="1">
      <alignment horizontal="center" vertical="center" wrapText="1"/>
    </xf>
    <xf numFmtId="5" fontId="5" fillId="2" borderId="19" xfId="2" applyNumberFormat="1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6" fontId="11" fillId="0" borderId="14" xfId="3" applyNumberFormat="1" applyFont="1" applyBorder="1" applyAlignment="1">
      <alignment horizontal="center" vertical="center" wrapText="1"/>
    </xf>
    <xf numFmtId="6" fontId="11" fillId="0" borderId="13" xfId="3" applyNumberFormat="1" applyFont="1" applyBorder="1" applyAlignment="1">
      <alignment horizontal="center" vertical="center"/>
    </xf>
    <xf numFmtId="6" fontId="11" fillId="0" borderId="18" xfId="3" applyNumberFormat="1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5" fillId="0" borderId="13" xfId="3" applyFont="1" applyBorder="1" applyAlignment="1">
      <alignment horizontal="center" vertical="center"/>
    </xf>
    <xf numFmtId="0" fontId="5" fillId="0" borderId="18" xfId="3" applyFont="1" applyBorder="1" applyAlignment="1">
      <alignment horizontal="center" vertical="center"/>
    </xf>
    <xf numFmtId="0" fontId="5" fillId="2" borderId="8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9" fillId="0" borderId="9" xfId="3" applyBorder="1" applyAlignment="1">
      <alignment horizontal="center"/>
    </xf>
    <xf numFmtId="0" fontId="9" fillId="0" borderId="10" xfId="3" applyBorder="1" applyAlignment="1">
      <alignment horizontal="center"/>
    </xf>
    <xf numFmtId="0" fontId="10" fillId="2" borderId="7" xfId="2" applyFont="1" applyFill="1" applyBorder="1" applyAlignment="1">
      <alignment horizontal="center" vertical="center"/>
    </xf>
    <xf numFmtId="0" fontId="10" fillId="2" borderId="11" xfId="2" applyFont="1" applyFill="1" applyBorder="1" applyAlignment="1">
      <alignment horizontal="center" vertical="center"/>
    </xf>
    <xf numFmtId="0" fontId="10" fillId="2" borderId="17" xfId="2" applyFont="1" applyFill="1" applyBorder="1" applyAlignment="1">
      <alignment horizontal="center" vertical="center"/>
    </xf>
    <xf numFmtId="0" fontId="5" fillId="5" borderId="12" xfId="3" applyFont="1" applyFill="1" applyBorder="1" applyAlignment="1">
      <alignment horizontal="center" vertical="center"/>
    </xf>
    <xf numFmtId="0" fontId="5" fillId="5" borderId="13" xfId="3" applyFont="1" applyFill="1" applyBorder="1" applyAlignment="1">
      <alignment horizontal="center" vertical="center"/>
    </xf>
    <xf numFmtId="0" fontId="5" fillId="5" borderId="18" xfId="3" applyFont="1" applyFill="1" applyBorder="1" applyAlignment="1">
      <alignment horizontal="center" vertical="center"/>
    </xf>
    <xf numFmtId="3" fontId="10" fillId="5" borderId="21" xfId="2" applyNumberFormat="1" applyFont="1" applyFill="1" applyBorder="1" applyAlignment="1">
      <alignment horizontal="right"/>
    </xf>
    <xf numFmtId="0" fontId="15" fillId="6" borderId="0" xfId="0" applyFont="1" applyFill="1"/>
    <xf numFmtId="10" fontId="15" fillId="6" borderId="0" xfId="4" applyNumberFormat="1" applyFont="1" applyFill="1"/>
    <xf numFmtId="0" fontId="15" fillId="7" borderId="0" xfId="0" applyFont="1" applyFill="1"/>
    <xf numFmtId="10" fontId="15" fillId="7" borderId="0" xfId="4" applyNumberFormat="1" applyFont="1" applyFill="1"/>
    <xf numFmtId="0" fontId="15" fillId="8" borderId="0" xfId="0" applyFont="1" applyFill="1"/>
    <xf numFmtId="10" fontId="15" fillId="8" borderId="0" xfId="4" applyNumberFormat="1" applyFont="1" applyFill="1"/>
  </cellXfs>
  <cellStyles count="5">
    <cellStyle name="Currency" xfId="1" builtinId="4"/>
    <cellStyle name="Normal" xfId="0" builtinId="0"/>
    <cellStyle name="Normal 2" xfId="3" xr:uid="{06AB9E0F-7537-4AD6-A471-0C12030D87F1}"/>
    <cellStyle name="Normal_Sheet1" xfId="2" xr:uid="{2E6E128B-8FE9-4C2A-94D7-36E18A230961}"/>
    <cellStyle name="Percent" xfId="4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22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9" formatCode="&quot;$&quot;#,##0_);\(&quot;$&quot;#,##0\)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[2016_tax_data_TinkeringSam.xlsx]ElderlynIncome!PivotTable10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elderly tax</a:t>
            </a:r>
            <a:r>
              <a:rPr lang="en-US" baseline="0"/>
              <a:t> returns</a:t>
            </a:r>
            <a:endParaRPr lang="en-US"/>
          </a:p>
        </c:rich>
      </c:tx>
      <c:layout>
        <c:manualLayout>
          <c:xMode val="edge"/>
          <c:yMode val="edge"/>
          <c:x val="0.17721666514069465"/>
          <c:y val="0.17969907226943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1669912845593751"/>
          <c:y val="0.25805924820494697"/>
          <c:w val="0.62629414492587332"/>
          <c:h val="0.64967862495990991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ElderlynIncome!$B$3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ElderlynIncome!$A$4:$A$14</c:f>
              <c:strCache>
                <c:ptCount val="10"/>
                <c:pt idx="0">
                  <c:v>NEW MEXICO</c:v>
                </c:pt>
                <c:pt idx="1">
                  <c:v>SOUTH DAKOTA</c:v>
                </c:pt>
                <c:pt idx="2">
                  <c:v>PENNSYLVANIA</c:v>
                </c:pt>
                <c:pt idx="3">
                  <c:v>DELAWARE</c:v>
                </c:pt>
                <c:pt idx="4">
                  <c:v>MICHIGAN</c:v>
                </c:pt>
                <c:pt idx="5">
                  <c:v>HAWAII</c:v>
                </c:pt>
                <c:pt idx="6">
                  <c:v>WEST VIRGINIA</c:v>
                </c:pt>
                <c:pt idx="7">
                  <c:v>MAINE</c:v>
                </c:pt>
                <c:pt idx="8">
                  <c:v>MONTANA</c:v>
                </c:pt>
                <c:pt idx="9">
                  <c:v>VERMONT</c:v>
                </c:pt>
              </c:strCache>
            </c:strRef>
          </c:cat>
          <c:val>
            <c:numRef>
              <c:f>ElderlynIncome!$B$4:$B$14</c:f>
              <c:numCache>
                <c:formatCode>0.00%</c:formatCode>
                <c:ptCount val="10"/>
                <c:pt idx="0">
                  <c:v>0.26692955016081421</c:v>
                </c:pt>
                <c:pt idx="1">
                  <c:v>0.26981989564046455</c:v>
                </c:pt>
                <c:pt idx="2">
                  <c:v>0.27156194859000626</c:v>
                </c:pt>
                <c:pt idx="3">
                  <c:v>0.2737008426966292</c:v>
                </c:pt>
                <c:pt idx="4">
                  <c:v>0.27521870337718701</c:v>
                </c:pt>
                <c:pt idx="5">
                  <c:v>0.27603718242444586</c:v>
                </c:pt>
                <c:pt idx="6">
                  <c:v>0.28035579205467304</c:v>
                </c:pt>
                <c:pt idx="7">
                  <c:v>0.28432713137800175</c:v>
                </c:pt>
                <c:pt idx="8">
                  <c:v>0.28684988415754575</c:v>
                </c:pt>
                <c:pt idx="9">
                  <c:v>0.29208862701773769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E-41F1-BB02-5A1BEE7386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2017437648"/>
        <c:axId val="1835686496"/>
        <c:axId val="0"/>
      </c:bar3DChart>
      <c:catAx>
        <c:axId val="20174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86496"/>
        <c:crosses val="autoZero"/>
        <c:auto val="1"/>
        <c:lblAlgn val="ctr"/>
        <c:lblOffset val="100"/>
        <c:noMultiLvlLbl val="0"/>
      </c:catAx>
      <c:valAx>
        <c:axId val="183568649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43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</a:t>
            </a:r>
          </a:p>
        </c:rich>
      </c:tx>
      <c:layout>
        <c:manualLayout>
          <c:xMode val="edge"/>
          <c:yMode val="edge"/>
          <c:x val="0.4483818897637795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ElderlynIncome!$I$43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ElderlynIncome!$J$42:$T$42</c:f>
              <c:strCache>
                <c:ptCount val="11"/>
                <c:pt idx="0">
                  <c:v>All returns in state</c:v>
                </c:pt>
                <c:pt idx="1">
                  <c:v>&lt;$1</c:v>
                </c:pt>
                <c:pt idx="2">
                  <c:v>$1-&lt;$10k</c:v>
                </c:pt>
                <c:pt idx="3">
                  <c:v>$10k-&lt;$25k</c:v>
                </c:pt>
                <c:pt idx="4">
                  <c:v>$25k-&lt;$50k</c:v>
                </c:pt>
                <c:pt idx="5">
                  <c:v>$50k-&lt;$75k</c:v>
                </c:pt>
                <c:pt idx="6">
                  <c:v>$75k-&lt;$100k</c:v>
                </c:pt>
                <c:pt idx="7">
                  <c:v>$100k-&lt;$200k</c:v>
                </c:pt>
                <c:pt idx="8">
                  <c:v>$200k-&lt;$500k</c:v>
                </c:pt>
                <c:pt idx="9">
                  <c:v>$500k-&lt;$1M</c:v>
                </c:pt>
                <c:pt idx="10">
                  <c:v>Over $1M</c:v>
                </c:pt>
              </c:strCache>
            </c:strRef>
          </c:cat>
          <c:val>
            <c:numRef>
              <c:f>ElderlynIncome!$J$43:$T$43</c:f>
              <c:numCache>
                <c:formatCode>0.00%</c:formatCode>
                <c:ptCount val="11"/>
                <c:pt idx="0">
                  <c:v>0.47463722805867881</c:v>
                </c:pt>
                <c:pt idx="1">
                  <c:v>0.60714636026063196</c:v>
                </c:pt>
                <c:pt idx="2">
                  <c:v>0.81484436779735425</c:v>
                </c:pt>
                <c:pt idx="3">
                  <c:v>0.59515342320383668</c:v>
                </c:pt>
                <c:pt idx="4">
                  <c:v>0.51286057391714368</c:v>
                </c:pt>
                <c:pt idx="5">
                  <c:v>0.40543874797785512</c:v>
                </c:pt>
                <c:pt idx="6">
                  <c:v>0.26190704470582821</c:v>
                </c:pt>
                <c:pt idx="7">
                  <c:v>0.15448607816814708</c:v>
                </c:pt>
                <c:pt idx="8">
                  <c:v>0.1105567718900053</c:v>
                </c:pt>
                <c:pt idx="9">
                  <c:v>0.10638273513080314</c:v>
                </c:pt>
                <c:pt idx="10">
                  <c:v>0.11469390637136065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4-42EA-99C1-BDAFA5EA69FE}"/>
            </c:ext>
          </c:extLst>
        </c:ser>
        <c:ser>
          <c:idx val="1"/>
          <c:order val="1"/>
          <c:tx>
            <c:strRef>
              <c:f>ElderlynIncome!$I$44</c:f>
              <c:strCache>
                <c:ptCount val="1"/>
                <c:pt idx="0">
                  <c:v>Joint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ElderlynIncome!$J$42:$T$42</c:f>
              <c:strCache>
                <c:ptCount val="11"/>
                <c:pt idx="0">
                  <c:v>All returns in state</c:v>
                </c:pt>
                <c:pt idx="1">
                  <c:v>&lt;$1</c:v>
                </c:pt>
                <c:pt idx="2">
                  <c:v>$1-&lt;$10k</c:v>
                </c:pt>
                <c:pt idx="3">
                  <c:v>$10k-&lt;$25k</c:v>
                </c:pt>
                <c:pt idx="4">
                  <c:v>$25k-&lt;$50k</c:v>
                </c:pt>
                <c:pt idx="5">
                  <c:v>$50k-&lt;$75k</c:v>
                </c:pt>
                <c:pt idx="6">
                  <c:v>$75k-&lt;$100k</c:v>
                </c:pt>
                <c:pt idx="7">
                  <c:v>$100k-&lt;$200k</c:v>
                </c:pt>
                <c:pt idx="8">
                  <c:v>$200k-&lt;$500k</c:v>
                </c:pt>
                <c:pt idx="9">
                  <c:v>$500k-&lt;$1M</c:v>
                </c:pt>
                <c:pt idx="10">
                  <c:v>Over $1M</c:v>
                </c:pt>
              </c:strCache>
            </c:strRef>
          </c:cat>
          <c:val>
            <c:numRef>
              <c:f>ElderlynIncome!$J$44:$T$44</c:f>
              <c:numCache>
                <c:formatCode>0.00%</c:formatCode>
                <c:ptCount val="11"/>
                <c:pt idx="0">
                  <c:v>0.36112873207160878</c:v>
                </c:pt>
                <c:pt idx="1">
                  <c:v>0.30842850136621591</c:v>
                </c:pt>
                <c:pt idx="2">
                  <c:v>8.0760674704124596E-2</c:v>
                </c:pt>
                <c:pt idx="3">
                  <c:v>0.14949527989361988</c:v>
                </c:pt>
                <c:pt idx="4">
                  <c:v>0.25120136275745947</c:v>
                </c:pt>
                <c:pt idx="5">
                  <c:v>0.44049123601303464</c:v>
                </c:pt>
                <c:pt idx="6">
                  <c:v>0.64156180848248701</c:v>
                </c:pt>
                <c:pt idx="7">
                  <c:v>0.7927276560203449</c:v>
                </c:pt>
                <c:pt idx="8">
                  <c:v>0.85607224491325362</c:v>
                </c:pt>
                <c:pt idx="9">
                  <c:v>0.85788539698895183</c:v>
                </c:pt>
                <c:pt idx="10">
                  <c:v>0.83931555534634128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4-42EA-99C1-BDAFA5EA69FE}"/>
            </c:ext>
          </c:extLst>
        </c:ser>
        <c:ser>
          <c:idx val="2"/>
          <c:order val="2"/>
          <c:tx>
            <c:strRef>
              <c:f>ElderlynIncome!$I$45</c:f>
              <c:strCache>
                <c:ptCount val="1"/>
                <c:pt idx="0">
                  <c:v>HOH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ElderlynIncome!$J$42:$T$42</c:f>
              <c:strCache>
                <c:ptCount val="11"/>
                <c:pt idx="0">
                  <c:v>All returns in state</c:v>
                </c:pt>
                <c:pt idx="1">
                  <c:v>&lt;$1</c:v>
                </c:pt>
                <c:pt idx="2">
                  <c:v>$1-&lt;$10k</c:v>
                </c:pt>
                <c:pt idx="3">
                  <c:v>$10k-&lt;$25k</c:v>
                </c:pt>
                <c:pt idx="4">
                  <c:v>$25k-&lt;$50k</c:v>
                </c:pt>
                <c:pt idx="5">
                  <c:v>$50k-&lt;$75k</c:v>
                </c:pt>
                <c:pt idx="6">
                  <c:v>$75k-&lt;$100k</c:v>
                </c:pt>
                <c:pt idx="7">
                  <c:v>$100k-&lt;$200k</c:v>
                </c:pt>
                <c:pt idx="8">
                  <c:v>$200k-&lt;$500k</c:v>
                </c:pt>
                <c:pt idx="9">
                  <c:v>$500k-&lt;$1M</c:v>
                </c:pt>
                <c:pt idx="10">
                  <c:v>Over $1M</c:v>
                </c:pt>
              </c:strCache>
            </c:strRef>
          </c:cat>
          <c:val>
            <c:numRef>
              <c:f>ElderlynIncome!$J$45:$T$45</c:f>
              <c:numCache>
                <c:formatCode>0.00%</c:formatCode>
                <c:ptCount val="11"/>
                <c:pt idx="0">
                  <c:v>0.14329373232852707</c:v>
                </c:pt>
                <c:pt idx="1">
                  <c:v>4.1177981737079331E-2</c:v>
                </c:pt>
                <c:pt idx="2">
                  <c:v>9.1187157608439193E-2</c:v>
                </c:pt>
                <c:pt idx="3">
                  <c:v>0.23848578702357157</c:v>
                </c:pt>
                <c:pt idx="4">
                  <c:v>0.20617382857120375</c:v>
                </c:pt>
                <c:pt idx="5">
                  <c:v>0.12427893514456884</c:v>
                </c:pt>
                <c:pt idx="6">
                  <c:v>7.588140318850696E-2</c:v>
                </c:pt>
                <c:pt idx="7">
                  <c:v>4.069726068515777E-2</c:v>
                </c:pt>
                <c:pt idx="8">
                  <c:v>2.4838203726801171E-2</c:v>
                </c:pt>
                <c:pt idx="9">
                  <c:v>2.4603583490755053E-2</c:v>
                </c:pt>
                <c:pt idx="10">
                  <c:v>2.4478075646668394E-2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4-42EA-99C1-BDAFA5EA6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7984912"/>
        <c:axId val="2055059136"/>
      </c:barChart>
      <c:catAx>
        <c:axId val="2047984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59136"/>
        <c:crosses val="autoZero"/>
        <c:auto val="1"/>
        <c:lblAlgn val="ctr"/>
        <c:lblOffset val="100"/>
        <c:noMultiLvlLbl val="0"/>
      </c:catAx>
      <c:valAx>
        <c:axId val="205505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98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Filing Status &amp; Income by</a:t>
            </a:r>
            <a:r>
              <a:rPr lang="en-US" baseline="0"/>
              <a:t> Region</a:t>
            </a:r>
            <a:endParaRPr lang="en-US"/>
          </a:p>
        </c:rich>
      </c:tx>
      <c:layout>
        <c:manualLayout>
          <c:xMode val="edge"/>
          <c:yMode val="edge"/>
          <c:x val="0.18399484536082475"/>
          <c:y val="2.5459685990523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Dashboard_Tinker!$N$45:$N$46</c:f>
              <c:strCache>
                <c:ptCount val="2"/>
                <c:pt idx="0">
                  <c:v>USA</c:v>
                </c:pt>
                <c:pt idx="1">
                  <c:v>Over $1M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Dashboard_Tinker!$M$47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Dashboard_Tinker!$N$47</c:f>
              <c:numCache>
                <c:formatCode>0.00%</c:formatCode>
                <c:ptCount val="1"/>
                <c:pt idx="0">
                  <c:v>0.11469390637136065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2-43F5-B2FA-7C664385B9B6}"/>
            </c:ext>
          </c:extLst>
        </c:ser>
        <c:ser>
          <c:idx val="2"/>
          <c:order val="2"/>
          <c:tx>
            <c:strRef>
              <c:f>Dashboard_Tinker!$P$45:$P$46</c:f>
              <c:strCache>
                <c:ptCount val="2"/>
                <c:pt idx="0">
                  <c:v>USA</c:v>
                </c:pt>
                <c:pt idx="1">
                  <c:v>Over $1M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Dashboard_Tinker!$M$47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Dashboard_Tinker!$P$47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2-43F5-B2FA-7C664385B9B6}"/>
            </c:ext>
          </c:extLst>
        </c:ser>
        <c:ser>
          <c:idx val="3"/>
          <c:order val="3"/>
          <c:tx>
            <c:strRef>
              <c:f>Dashboard_Tinker!$Q$45:$Q$46</c:f>
              <c:strCache>
                <c:ptCount val="2"/>
                <c:pt idx="0">
                  <c:v>USA</c:v>
                </c:pt>
                <c:pt idx="1">
                  <c:v>Over $1M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Dashboard_Tinker!$M$47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Dashboard_Tinker!$Q$47</c:f>
              <c:numCache>
                <c:formatCode>0.00%</c:formatCode>
                <c:ptCount val="1"/>
                <c:pt idx="0">
                  <c:v>0.83931555534634128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2-43F5-B2FA-7C664385B9B6}"/>
            </c:ext>
          </c:extLst>
        </c:ser>
        <c:ser>
          <c:idx val="5"/>
          <c:order val="5"/>
          <c:tx>
            <c:strRef>
              <c:f>Dashboard_Tinker!$S$45:$S$46</c:f>
              <c:strCache>
                <c:ptCount val="2"/>
                <c:pt idx="0">
                  <c:v>USA</c:v>
                </c:pt>
                <c:pt idx="1">
                  <c:v>Over $1M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Dashboard_Tinker!$M$47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Dashboard_Tinker!$S$47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2-43F5-B2FA-7C664385B9B6}"/>
            </c:ext>
          </c:extLst>
        </c:ser>
        <c:ser>
          <c:idx val="6"/>
          <c:order val="6"/>
          <c:tx>
            <c:strRef>
              <c:f>Dashboard_Tinker!$T$45:$T$46</c:f>
              <c:strCache>
                <c:ptCount val="2"/>
                <c:pt idx="0">
                  <c:v>USA</c:v>
                </c:pt>
                <c:pt idx="1">
                  <c:v>Over $1M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Dashboard_Tinker!$M$47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Dashboard_Tinker!$T$47</c:f>
              <c:numCache>
                <c:formatCode>0.00%</c:formatCode>
                <c:ptCount val="1"/>
                <c:pt idx="0">
                  <c:v>2.4478075646668394E-2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42-43F5-B2FA-7C664385B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357823"/>
        <c:axId val="96914529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Dashboard_Tinker!$O$45:$O$46</c15:sqref>
                        </c15:formulaRef>
                      </c:ext>
                    </c:extLst>
                    <c:strCache>
                      <c:ptCount val="2"/>
                      <c:pt idx="0">
                        <c:v>USA</c:v>
                      </c:pt>
                      <c:pt idx="1">
                        <c:v>Over $1M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Dashboard_Tinker!$M$47</c15:sqref>
                        </c15:formulaRef>
                      </c:ext>
                    </c:extLst>
                    <c:strCache>
                      <c:ptCount val="1"/>
                      <c:pt idx="0">
                        <c:v>Single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Dashboard_Tinker!$O$47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C42-43F5-B2FA-7C664385B9B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Dashboard_Tinker!$R$45:$R$46</c15:sqref>
                        </c15:formulaRef>
                      </c:ext>
                    </c:extLst>
                    <c:strCache>
                      <c:ptCount val="2"/>
                      <c:pt idx="0">
                        <c:v>USA</c:v>
                      </c:pt>
                      <c:pt idx="1">
                        <c:v>Over $1M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Dashboard_Tinker!$M$47</c15:sqref>
                        </c15:formulaRef>
                      </c:ext>
                    </c:extLst>
                    <c:strCache>
                      <c:ptCount val="1"/>
                      <c:pt idx="0">
                        <c:v>Single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Dashboard_Tinker!$R$47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C42-43F5-B2FA-7C664385B9B6}"/>
                  </c:ext>
                </c:extLst>
              </c15:ser>
            </c15:filteredBarSeries>
          </c:ext>
        </c:extLst>
      </c:barChart>
      <c:catAx>
        <c:axId val="109935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145295"/>
        <c:crosses val="autoZero"/>
        <c:auto val="1"/>
        <c:lblAlgn val="ctr"/>
        <c:lblOffset val="100"/>
        <c:noMultiLvlLbl val="0"/>
      </c:catAx>
      <c:valAx>
        <c:axId val="96914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5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ElderlynIncome!$A$33</c:f>
              <c:strCache>
                <c:ptCount val="1"/>
                <c:pt idx="0">
                  <c:v>    Percentage of single returns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ElderlynIncome!$B$36:$L$36</c:f>
              <c:strCache>
                <c:ptCount val="11"/>
                <c:pt idx="0">
                  <c:v>All returns</c:v>
                </c:pt>
                <c:pt idx="1">
                  <c:v>Under $1</c:v>
                </c:pt>
                <c:pt idx="2">
                  <c:v>$1-$10,000</c:v>
                </c:pt>
                <c:pt idx="3">
                  <c:v>$10,000-$25000</c:v>
                </c:pt>
                <c:pt idx="4">
                  <c:v>$25000-$50000</c:v>
                </c:pt>
                <c:pt idx="5">
                  <c:v>$50000-$75000</c:v>
                </c:pt>
                <c:pt idx="6">
                  <c:v>$75000-$100000</c:v>
                </c:pt>
                <c:pt idx="7">
                  <c:v>$100000-$200000</c:v>
                </c:pt>
                <c:pt idx="8">
                  <c:v>$200000-$500000</c:v>
                </c:pt>
                <c:pt idx="9">
                  <c:v>$500000-$1000000</c:v>
                </c:pt>
                <c:pt idx="10">
                  <c:v>Over $1000000</c:v>
                </c:pt>
              </c:strCache>
            </c:strRef>
          </c:cat>
          <c:val>
            <c:numRef>
              <c:f>ElderlynIncome!$B$33:$L$33</c:f>
              <c:numCache>
                <c:formatCode>0.00%</c:formatCode>
                <c:ptCount val="11"/>
                <c:pt idx="0">
                  <c:v>0.47463722805867881</c:v>
                </c:pt>
                <c:pt idx="1">
                  <c:v>0.60714636026063196</c:v>
                </c:pt>
                <c:pt idx="2">
                  <c:v>0.81484436779735425</c:v>
                </c:pt>
                <c:pt idx="3">
                  <c:v>0.59515342320383668</c:v>
                </c:pt>
                <c:pt idx="4">
                  <c:v>0.51286057391714368</c:v>
                </c:pt>
                <c:pt idx="5">
                  <c:v>0.40543874797785512</c:v>
                </c:pt>
                <c:pt idx="6">
                  <c:v>0.26190704470582821</c:v>
                </c:pt>
                <c:pt idx="7">
                  <c:v>0.15448607816814708</c:v>
                </c:pt>
                <c:pt idx="8">
                  <c:v>0.1105567718900053</c:v>
                </c:pt>
                <c:pt idx="9">
                  <c:v>0.10638273513080314</c:v>
                </c:pt>
                <c:pt idx="10">
                  <c:v>0.11469390637136065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7-4435-9B68-7D4D285CCEB4}"/>
            </c:ext>
          </c:extLst>
        </c:ser>
        <c:ser>
          <c:idx val="1"/>
          <c:order val="1"/>
          <c:tx>
            <c:strRef>
              <c:f>ElderlynIncome!$A$34</c:f>
              <c:strCache>
                <c:ptCount val="1"/>
                <c:pt idx="0">
                  <c:v>    Percentage of joint returns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ElderlynIncome!$B$36:$L$36</c:f>
              <c:strCache>
                <c:ptCount val="11"/>
                <c:pt idx="0">
                  <c:v>All returns</c:v>
                </c:pt>
                <c:pt idx="1">
                  <c:v>Under $1</c:v>
                </c:pt>
                <c:pt idx="2">
                  <c:v>$1-$10,000</c:v>
                </c:pt>
                <c:pt idx="3">
                  <c:v>$10,000-$25000</c:v>
                </c:pt>
                <c:pt idx="4">
                  <c:v>$25000-$50000</c:v>
                </c:pt>
                <c:pt idx="5">
                  <c:v>$50000-$75000</c:v>
                </c:pt>
                <c:pt idx="6">
                  <c:v>$75000-$100000</c:v>
                </c:pt>
                <c:pt idx="7">
                  <c:v>$100000-$200000</c:v>
                </c:pt>
                <c:pt idx="8">
                  <c:v>$200000-$500000</c:v>
                </c:pt>
                <c:pt idx="9">
                  <c:v>$500000-$1000000</c:v>
                </c:pt>
                <c:pt idx="10">
                  <c:v>Over $1000000</c:v>
                </c:pt>
              </c:strCache>
            </c:strRef>
          </c:cat>
          <c:val>
            <c:numRef>
              <c:f>ElderlynIncome!$B$34:$L$34</c:f>
              <c:numCache>
                <c:formatCode>0.00%</c:formatCode>
                <c:ptCount val="11"/>
                <c:pt idx="0">
                  <c:v>0.36112873207160878</c:v>
                </c:pt>
                <c:pt idx="1">
                  <c:v>0.30842850136621591</c:v>
                </c:pt>
                <c:pt idx="2">
                  <c:v>8.0760674704124596E-2</c:v>
                </c:pt>
                <c:pt idx="3">
                  <c:v>0.14949527989361988</c:v>
                </c:pt>
                <c:pt idx="4">
                  <c:v>0.25120136275745947</c:v>
                </c:pt>
                <c:pt idx="5">
                  <c:v>0.44049123601303464</c:v>
                </c:pt>
                <c:pt idx="6">
                  <c:v>0.64156180848248701</c:v>
                </c:pt>
                <c:pt idx="7">
                  <c:v>0.7927276560203449</c:v>
                </c:pt>
                <c:pt idx="8">
                  <c:v>0.85607224491325362</c:v>
                </c:pt>
                <c:pt idx="9">
                  <c:v>0.85788539698895183</c:v>
                </c:pt>
                <c:pt idx="10">
                  <c:v>0.83931555534634128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7-4435-9B68-7D4D285CC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74840351"/>
        <c:axId val="162951231"/>
      </c:barChart>
      <c:lineChart>
        <c:grouping val="standard"/>
        <c:varyColors val="0"/>
        <c:ser>
          <c:idx val="2"/>
          <c:order val="2"/>
          <c:tx>
            <c:strRef>
              <c:f>ElderlynIncome!$A$35</c:f>
              <c:strCache>
                <c:ptCount val="1"/>
                <c:pt idx="0">
                  <c:v>    Percentage of head of household returns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ElderlynIncome!$B$31:$L$31</c:f>
              <c:strCache>
                <c:ptCount val="1"/>
                <c:pt idx="0">
                  <c:v>UNITED STATES </c:v>
                </c:pt>
              </c:strCache>
            </c:strRef>
          </c:cat>
          <c:val>
            <c:numRef>
              <c:f>ElderlynIncome!$B$35:$L$35</c:f>
              <c:numCache>
                <c:formatCode>0.00%</c:formatCode>
                <c:ptCount val="11"/>
                <c:pt idx="0">
                  <c:v>0.14329373232852707</c:v>
                </c:pt>
                <c:pt idx="1">
                  <c:v>4.1177981737079331E-2</c:v>
                </c:pt>
                <c:pt idx="2">
                  <c:v>9.1187157608439193E-2</c:v>
                </c:pt>
                <c:pt idx="3">
                  <c:v>0.23848578702357157</c:v>
                </c:pt>
                <c:pt idx="4">
                  <c:v>0.20617382857120375</c:v>
                </c:pt>
                <c:pt idx="5">
                  <c:v>0.12427893514456884</c:v>
                </c:pt>
                <c:pt idx="6">
                  <c:v>7.588140318850696E-2</c:v>
                </c:pt>
                <c:pt idx="7">
                  <c:v>4.069726068515777E-2</c:v>
                </c:pt>
                <c:pt idx="8">
                  <c:v>2.4838203726801171E-2</c:v>
                </c:pt>
                <c:pt idx="9">
                  <c:v>2.4603583490755053E-2</c:v>
                </c:pt>
                <c:pt idx="10">
                  <c:v>2.4478075646668394E-2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17-4435-9B68-7D4D285CC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42751"/>
        <c:axId val="162950399"/>
      </c:lineChart>
      <c:catAx>
        <c:axId val="17484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1231"/>
        <c:crosses val="autoZero"/>
        <c:auto val="1"/>
        <c:lblAlgn val="ctr"/>
        <c:lblOffset val="100"/>
        <c:noMultiLvlLbl val="0"/>
      </c:catAx>
      <c:valAx>
        <c:axId val="16295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0351"/>
        <c:crosses val="autoZero"/>
        <c:crossBetween val="between"/>
      </c:valAx>
      <c:valAx>
        <c:axId val="16295039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2751"/>
        <c:crosses val="max"/>
        <c:crossBetween val="between"/>
      </c:valAx>
      <c:catAx>
        <c:axId val="1748427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2950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Filing Status per Income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ElderlynIncome!$A$33</c:f>
              <c:strCache>
                <c:ptCount val="1"/>
                <c:pt idx="0">
                  <c:v>    Percentage of single returns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ElderlynIncome!$B$33:$L$33</c:f>
              <c:numCache>
                <c:formatCode>0.00%</c:formatCode>
                <c:ptCount val="11"/>
                <c:pt idx="0">
                  <c:v>0.47463722805867881</c:v>
                </c:pt>
                <c:pt idx="1">
                  <c:v>0.60714636026063196</c:v>
                </c:pt>
                <c:pt idx="2">
                  <c:v>0.81484436779735425</c:v>
                </c:pt>
                <c:pt idx="3">
                  <c:v>0.59515342320383668</c:v>
                </c:pt>
                <c:pt idx="4">
                  <c:v>0.51286057391714368</c:v>
                </c:pt>
                <c:pt idx="5">
                  <c:v>0.40543874797785512</c:v>
                </c:pt>
                <c:pt idx="6">
                  <c:v>0.26190704470582821</c:v>
                </c:pt>
                <c:pt idx="7">
                  <c:v>0.15448607816814708</c:v>
                </c:pt>
                <c:pt idx="8">
                  <c:v>0.1105567718900053</c:v>
                </c:pt>
                <c:pt idx="9">
                  <c:v>0.10638273513080314</c:v>
                </c:pt>
                <c:pt idx="10">
                  <c:v>0.11469390637136065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8-4DD2-A052-BAC7964F51B5}"/>
            </c:ext>
          </c:extLst>
        </c:ser>
        <c:ser>
          <c:idx val="1"/>
          <c:order val="1"/>
          <c:tx>
            <c:strRef>
              <c:f>ElderlynIncome!$A$34</c:f>
              <c:strCache>
                <c:ptCount val="1"/>
                <c:pt idx="0">
                  <c:v>    Percentage of joint returns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ElderlynIncome!$B$34:$L$34</c:f>
              <c:numCache>
                <c:formatCode>0.00%</c:formatCode>
                <c:ptCount val="11"/>
                <c:pt idx="0">
                  <c:v>0.36112873207160878</c:v>
                </c:pt>
                <c:pt idx="1">
                  <c:v>0.30842850136621591</c:v>
                </c:pt>
                <c:pt idx="2">
                  <c:v>8.0760674704124596E-2</c:v>
                </c:pt>
                <c:pt idx="3">
                  <c:v>0.14949527989361988</c:v>
                </c:pt>
                <c:pt idx="4">
                  <c:v>0.25120136275745947</c:v>
                </c:pt>
                <c:pt idx="5">
                  <c:v>0.44049123601303464</c:v>
                </c:pt>
                <c:pt idx="6">
                  <c:v>0.64156180848248701</c:v>
                </c:pt>
                <c:pt idx="7">
                  <c:v>0.7927276560203449</c:v>
                </c:pt>
                <c:pt idx="8">
                  <c:v>0.85607224491325362</c:v>
                </c:pt>
                <c:pt idx="9">
                  <c:v>0.85788539698895183</c:v>
                </c:pt>
                <c:pt idx="10">
                  <c:v>0.83931555534634128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8-4DD2-A052-BAC7964F5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180613967"/>
        <c:axId val="1122226367"/>
      </c:barChart>
      <c:lineChart>
        <c:grouping val="standard"/>
        <c:varyColors val="0"/>
        <c:ser>
          <c:idx val="2"/>
          <c:order val="2"/>
          <c:tx>
            <c:strRef>
              <c:f>ElderlynIncome!$A$35</c:f>
              <c:strCache>
                <c:ptCount val="1"/>
                <c:pt idx="0">
                  <c:v>    Percentage of head of household returns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ElderlynIncome!$B$35:$L$35</c:f>
              <c:numCache>
                <c:formatCode>0.00%</c:formatCode>
                <c:ptCount val="11"/>
                <c:pt idx="0">
                  <c:v>0.14329373232852707</c:v>
                </c:pt>
                <c:pt idx="1">
                  <c:v>4.1177981737079331E-2</c:v>
                </c:pt>
                <c:pt idx="2">
                  <c:v>9.1187157608439193E-2</c:v>
                </c:pt>
                <c:pt idx="3">
                  <c:v>0.23848578702357157</c:v>
                </c:pt>
                <c:pt idx="4">
                  <c:v>0.20617382857120375</c:v>
                </c:pt>
                <c:pt idx="5">
                  <c:v>0.12427893514456884</c:v>
                </c:pt>
                <c:pt idx="6">
                  <c:v>7.588140318850696E-2</c:v>
                </c:pt>
                <c:pt idx="7">
                  <c:v>4.069726068515777E-2</c:v>
                </c:pt>
                <c:pt idx="8">
                  <c:v>2.4838203726801171E-2</c:v>
                </c:pt>
                <c:pt idx="9">
                  <c:v>2.4603583490755053E-2</c:v>
                </c:pt>
                <c:pt idx="10">
                  <c:v>2.4478075646668394E-2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8-4DD2-A052-BAC7964F5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459551"/>
        <c:axId val="143903167"/>
      </c:lineChart>
      <c:catAx>
        <c:axId val="118061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26367"/>
        <c:crosses val="autoZero"/>
        <c:auto val="0"/>
        <c:lblAlgn val="ctr"/>
        <c:lblOffset val="100"/>
        <c:noMultiLvlLbl val="0"/>
      </c:catAx>
      <c:valAx>
        <c:axId val="11222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13967"/>
        <c:crosses val="autoZero"/>
        <c:crossBetween val="between"/>
      </c:valAx>
      <c:valAx>
        <c:axId val="14390316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459551"/>
        <c:crosses val="max"/>
        <c:crossBetween val="between"/>
      </c:valAx>
      <c:catAx>
        <c:axId val="12784595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903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Tax Liabiliity per Person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Tax Liabiliity per Person by State</a:t>
          </a:r>
        </a:p>
      </cx:txPr>
    </cx:title>
    <cx:plotArea>
      <cx:plotAreaRegion>
        <cx:series layoutId="regionMap" uniqueId="{3800A6C1-62BE-44B0-8670-2269E2C92757}">
          <cx:tx>
            <cx:txData>
              <cx:f>_xlchart.v5.2</cx:f>
              <cx:v>Tax Liability per Person</cx:v>
            </cx:txData>
          </cx:tx>
          <cx:dataLabels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500" b="1">
                      <a:solidFill>
                        <a:schemeClr val="bg1"/>
                      </a:solidFill>
                    </a:defRPr>
                  </a:pPr>
                  <a:r>
                    <a:rPr lang="en-US" sz="1500" b="1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$13.06 </a:t>
                  </a:r>
                </a:p>
              </cx:txPr>
            </cx:dataLabel>
          </cx:dataLabels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7HpZj9w6luZfMfw8ulfUrkZXA00tsWQ6F9vp7UVIp22SEheJoiSSv35OKG9VujyuagwwjwMEGNxJ
HZ6N3+F/Ptn/eOLfH/UrK7ic/+PJ/u01NWb8jz//nJ/od/E4/yHYk1az+mH+eFLiT/XjB3v6/uc3
/bgxSf6MQpT8+UQftfluX//Xf8Js5Lu6Vk+Phil5v3zX7u33eeFm/jdtv2169fhNMFmz2Wj2ZNDf
Xr+5vXn/3zf//frVd2mYce/d+P1vr/+p0+tXf/461f+x7CsOOzPLNxib5H+EcZwUKC3zMgzjEr1+
xZUkfzUHKCz/yJI0LMI0y5Iwi9K/r33zKGD8GyXNo3z8e+XvNrRv5/HbN/19nuGD9v+fBv7T7qH+
/etXT2qR5kI0AvT72+sHycz3b6/emUfzfX79is2qeu5QqcsnPLzbv/nPfyb7f/3nLxVAhV9qfjqZ
X0n2PzX9D1v8p2+6HBt81P8/MTjS/5cn9q9P8x8MXz+ax2aXlJ8O9N+3/p0Tfhn6747v+WRP3/72
OkJ5Uf4kgZdJ/hr5W3H5acz3x9n87TXIW/JHGMVZnoQIRXGY5K9fbd+fm1D2R5gilIdxUqIIJPP1
K6m0oSDF5R9hGIL8RlmRpklWFK9fzWrZm5I/YhDgMo+jML3IMPqHhrpT3BEl/0GPv8qv5CLuFJNm
hg+KEWxgfO542W0KeiDMUAy/OC2iIikSaH96fAt6EPqj/zV6NURd5+ht5ub7DukYh4OSRzl5i0UQ
nrxUedvz+EosRd/wlX0p5sKcY5shrAZapRO9WkK5tsiTvl7kj2LsMR9N+jkqzNtk1H2Vr8lcuTWN
WhTwKjelPC5T/mFO1b3Y0tuSRgQP6lyE7wdnvnrPG5X3vkGMOjzo+DMd7JOM5CFLhLnlgwvvaRnU
ck7wEAwF5t1S4DTzR8QT26wmifE2ojoe7ibvPwSp+Bi7gB3UD7KpZnP6oAtHMVoS2VI9+MPE7VKR
jh8IDMOIZinuGfnE+bpULHffbEJ7DNSrCp2Qo18LHCYzx650Z7I+Wh8O98KoZik1wbPX/XUe5VfB
SpPj4rsI88WR2m+Jwqxk36aluJIrV22ZhgKvNYrm8BAW6qBsWVasXBqRzEMFPewhGjs8pUN2Dqlh
B1qaFScoqdMCvjyxy3LdMzySNGuzgLOGjKKol21oolTRuo/cHeWt5Da9naSoo3FIa5OQomJx+S5g
TGKvwzuzqgkvgTSVH6jC2fhuBh5oApR6HCX8E9KzbaaIP6IlW3DMKGlZmW6YjpmvuqJo437+XPY8
wpmPVSOX8ByVarseJ9qiIml6lBMsuFYty/RyIEABzvCyNTb/gvj6NvNJ0ka9CCuZEIeLNTKV855W
qnC300b1FSv4j34IAmxFkdSJO1FTJke3whx+0B/yUQosclHWlEePRKX2GKdrY3u6nvhAZR1y1R15
Ol0O1t4E8bRWvd9qy7oBxzJMW2kLdGC5aEFS3ghffkWkXw7ZkH+R3shKUZLi1RmNwxs6kb7a4vFR
mKSvAyObIJz7mwnpoc5Gn7U2vo6j7ByQccOl7jdc8IlVPPpRhnQ8UbF8Chn3jbYTwUUaN1b1rI51
ZLDJyJXJjrN6GgIjzr2MBpxRJQ9JnLrrMMxpxWh0X6pB1lSv8i2lHzpa8qtkmlFlWLrBfmgd9ALh
ZUYWTxb3lr21cxVmtG+m5CmdDpKapQ71bR5ssiVoLLBBFRUg3zmq07zo8YDWiupkOLlCfSxjQfGY
DrVgaVfpUg51kOSPQnffDCiwKvQoqLSLWuY5np1lOHHp91zaN3EoYe5+G7CYlgVbtgGrr4Os1hnJ
amT90qLU4LUcx2MwqdopjomcsUbxmaL+05QW9pSPsb/T24gt+Be1XifSJKJoNCsR7qjSjZdiqRd+
hFMTeLQ5OYSTnnFRhF8YM7XKJXZF3IIGrro8/QYUl5ibCF0N250x6qRRAWdr8rUNSFg5mZws8Kwm
x7jLIixDFV0NbHvkWdSqebHHdGE99tksqiyMFV6YGCq+qu3UR/TTWNKbUBW6pkW+VqsClmPDGNYJ
X+K6kL4uVUIr3qvGmZm0YSLtYSxFFSzd1pZBOWPFPxGFgMOkjQ/T0t1OIaZB3yx6dieLcMyTpELh
atooCR6LWLwdOH1MJbuVIk5vg1wPeOtmU0/E3feLe0MfGGs4R65GvTGVDUVVEnOYtlm1YcaKQ0QR
Nm7pjjpx1TbaOlhOS8r1Le2j4WwyU2K5rAvHkrmVY+43fWYq1Wde0vm8pZofShJevVTtPWbchdF0
fh7z3HYZ+FM5olTXzo/Ao0WwngevtvOeQ1t854PsWzx0h57G6BDxcDwjq8dzmhbjeS/uyaAz0aQk
+WFWv/lqymd7cHN5i5KQYzOoEM82BVkoNnI7+/mURcOK124rq4km1x4UdZ3RPKqKKA9uKDU49OFa
MTaqqkRCngsTFQPes3syj3qoPJCh8mkqznsiNyTO88zkc3GvQ8aiWtJtrALr83sEZnTLyVzTiybs
vX4bM3UeRbe2JPLvVSFxPKjixqf+SGfGjy5ZbsMgRuc9GVMSnRNCT8sssoPUaDhP6RXw1XCmaXaX
EfLRdOJ+tsTUBNkAK/KmMEV5ivNw41iPRBz1EDUGXU4uRVOrDXlnMyXDaq+bp8tparedNvMguCXn
QtbFMLsjEeyYRZK01hZw/wCi9vF0xbf0h3IubYIi6w99Pt+mvlNnOxt1HkikzmF+I+XoT0kcSHWM
IH/Oo6dyzbpj7lRLMuLrydAUE1Tq856UQajPi5hhw3sWGVCPmijTTLHLj4HmzWSyEOe2BAM+iByP
iQKNSwI4oeVCfhNM8hwPw3BO7vPUvktCsZ6FOtMst5hllB86FF6TIVtPIJxfQhSqVpjsxLZJtCFH
RyHXqBLbjGqREA58MqDmmQPicLGVSVZWIV78tdK+3J78UheRRdfzFi1YbEaEDbtQRMy9rfyo+mqn
kmbj2Ag2fd9p85L4fAX+vtDrp6QXus3T8O2a6OW8J964uXZMr8BMKnBVMhGDe42AJltmx4MoN7xe
ToOl4FPtSdyxtMlR9EkOlu/s4AMQX5LEYzOF0Y/IRWvlyNKFsjtshWP0K+X0KbC0cNV0oa+9sHzB
OnF+KYphleK4t9jcat/sTWLKsgH7VecDzt2g/uqxt+kgaZN1pn01u+T4MtMqV1FnUWzxPlt8Eb89
9zzN8xKXHey5n5bZy4tYHoptAj79R5c9t0/zvJ2XpV767HWqS5vEBQU5iD7/8kvjvyzuDb/M+bzV
5+X29ueKnWY/fcZP2b1XVywePBA72GuuA/VMzpepf+r+2y/5fftvu/5u07lIFpwXS5twcMyneKZX
NunplXLIknYK0aHTXh/3hs6hMXvuIwgbFFaX7ntTKh5ASEDkafoun/nUEm/NueBFBEb9t9l5BBcv
mPqokqgzGJV8q2NrYo5zlZlzEPE8rPahe3lPEJXrUXeotmhF+jjywtTjbBecTFdyu3xE4kc8zlFY
h2BGm2RdywnzTLQZKPWzk5ZynIAhqgkbb3MxnWkPDK0uOry4sNxetCwEzn0p75XBhfP33C9D1MbN
cTXgFqlVnvdEr0Q956Kht3XSgx9QCivO+yRKqNJVe3btaAcX7MvyYq/dsz/VbkX8SabgkGSzm86u
LOOmUNPnDHlQxnQmeOkDfjLr2PuqL8qgsUP0wFb6SKIM7kEXud0Tc8n14AzjtCv7JnL8q3TRuexj
0H3eXg3JGOG5XI70ojGQjc5mLauxGE1NFWm6C21i801sgTjtE8LFVDxP3c21KZL8lLHtm9/Ku0l0
Bd6/oxuyd920Da3cFcJet5MBdG9+gnEv+4suFnN1SuEXKo4iB/98KGJ5FoVI6y4VAuvIqjN4Sp9W
FMbN6Mvgry7J5YB1zD+NFqVNqPnsK3fRgWFgp4Mr8pPr4rdW9wdwCWxtWFaJntujdV6eo2WSvmKI
KMzzCNX7LsvB3Oh4iNt9C/u+uozZk4lufSwNeG/x/XPHfxztXpTL8tTHjmGr1ICd6gdf7assFwu1
XtYLZgqftpcH7yCLxHFUg+MxnrewQSKTlUuN3N4sYZ4c+cKnc3HxfTa2TGfghR8jFeL5fPeTmPep
L4f8cjCsiL/z1YE/Xuo6pUMJUpLHVR8qEIJi7aaagi0dgWT7yexsTcI1rlK4XnQqeWbZvW1P3OXI
X4r7tz4z9IV/f1fcO+9d9taXsb9MZeRqwfd4s4vczmv7ZvaiUBws/Et5zz1XejY4HJKcP58XCZbs
GPr0ufO+LNw1QZL3rN1F7Tm7y/e+G/D8/i6Aw77Qy5bJKIvKgp8YlMv75GL3+4ts0KALfLOLCcAm
ylfEJV+UluOhpOtwVDOlYbN3f852F6qxqksX8CnMRTHsnLrnXpKXOudF0joUNSNi1S86aP92syIw
+Xu23P3TPfu8+9Hb27R/Y5Xh7Qr5WTnfZrYU4BzzWZ2y5GuxbyTR56iIwtNO7PKiuPbcC+1f6nK1
wM2cpAF+6bwv+VJ8GbvnXo7xpeFlvl/GMvmwDMEMOgxIsyvOJadaHvfyLnlA8cFc7eXnzfsRAZAS
bGG9z7Wf6Qtvlf6RBIE87TzGojB3IEpwBnRZwJXZGfH32X2KZ1VllZuPxchrfnHe+kuy65K9uOf2
upfiXpddvOD/q35756172pCWp339fX/rzqAvMtMVFzZ+Zua9tozk4puXAXvuudee/bX806w/9fp1
gV9HBUizymTvkQ/7atcruxnZc/vY39W9dNlbo90L3LMvyX4eL8U9t4/7l7OOqAAKvAzZO/6y1O/q
fpn1l5XIReHbsNELXeCOfnHtAUmI18kfdll/SXwRj77aLvbkpXLPvdR5IUDE9/JkYsg+99zV7T75
S9efWvZsl5AVozgClXzxRzIvy7903i5BP5Wfs7/W7uV96C5nf4lYmVeW8WoZPAJID5zj6SmcmywK
kzvuhwwuT6ZN5VgezATgW7k9DFbGVTgv4QOoE4tLO+b3gAsrnPtlehiH+ZRMcYg9ytxnmchjNsXB
Q4S68m6N1FRH3fpu6EfWKm3LJuwHemIMEIcsfSttH8EHdgDqzXy89g5CZDkx/Ukk4trnDOBGwEkq
6mZSFauYDlsOaN1qszbYddyvH/ysTrx0eLlcqrywdSE2INpuXnfD+pKUL9b2J5O7Z3/X/Ze63XTv
dc8r/G7c8wrbUF5n8yEMKVz9Li7d7lbusvtSLi9+pAXoHGCx3W5eyttFQT1X/rb9l+FZalydZ/mI
A3NRavtwUeSyv917rsM0t5Gd7vcGt4vg77OMcFKlXD0hprMKKWYBw9sqvpkFzGZCqn6jT7m8XoIR
Dlp92PokPzL5aRA8admsjwDY5ectjHkF96jzWpjkwzyyO6Sz68KWN7FcH1nRj1+KIG6iWaSf0yV9
29nwaYy6tLqo54aB63/cUKGq2ecUJ0xu2Es/1wuiYR2QYK6neZmrKRW8Fr0BXBNwxoMJliv9JSM0
bSMCnuEUFAaWuCM8JMduM0PDndKYeWPqjSrfMj4fy24OK5QOVwjs7BFM/Kchi3zNVJ7WQdB9yJbl
M6E2qAgXUZ3GUW0BZwOUbwUUDIBwPBUXBL5zGpd5BoJhbQxIgbtZKQGUIosHgAyFaruBVGMHoIUb
IZcuMU7I5g9knnuczB1vZKK+Bai8TYIkg6uyOWRj8EME1jUiiFgzUtg5Tz/wLHE4B2BuGlV+t9L+
kbqVHHMfV4AQNLPqPi7ZdF+Ivi56NlU8A6qunFXR17iU5mZxxlflFLZpn7a57rKGC/nNFeMpDdYR
K2ptC5fkpXGDvJtUWN7Cve8pL2lwDlVeHHOlKh8Bfo02npz4Sscq54DzyrGdEoDXfNa3USdFRQo+
A3LDG7i2AXI+UzwpmR25Ts5Bv2atsKFuNzWA+wlBhLLgokUjHestx3ItgsNAALZAia5jA4hnION3
m5qKq9RNSZ1LWetpfih9F9d5TsomKcp3vTWuGsKZ3ffp8onS/jAIG7xX5TRhX6D3gZJllUdlgkFB
9VcL6t5Ir2W7kAwA7XirHGXhldSpb+SK0mrZkkNRTo9OpKoe/RDVo00K7DIxX+do3g5ZID8vxY10
s6sieBmAISQBQDnKH4RDj3D7hFtlwlEr5/VoO93B51oAnSXATEugKoHWr9nGi6pM1HnlQXY9xVsb
5+NQXbQ/jS9aD/Cm2sqKywUwWS6v9UIONEHLyWxmxPEJootBE4zsc2KJbQcAWKdFH8VtYsgG91yI
VZRIf/bx/E2U6dxwlL1POgjzzPJbPiL61cXh13608p1eh/4sU2XqTKEaWA7dGAdYOcRbqkRvV6Vn
xbuNo+t8g+tJl4yt2si11XI+binYFQURtiVS5OCW7yRn8m7Yhm8F2o5sLsam1wqCcya7cZpWUba9
i5bwq89k9AY0xQAIwrJhMEOfB+sWHI2g/vU0feJ9mjSs1HkVaAaXw/6UOmC2YaGP3mQjLmN+LhXv
G90ln1QbqW2uhmz+km0QSujdJ7LlDnsTXWdb9CUolrJRAQP8dm3C+a0bn+SU0vs+FBqPo7QtmTWA
TTSo1ljr67zQpkLZ9jnKM2ASwIgdYwRYOn9CHc3aNRDDbZZygBJj3eQKjVUc5u8dSUSN5kg1qrO8
ClxUlTNojCgEnu1DhNdLLJGPYqrGsfwmAGoTdjuMnfPXnMr7fBquAI61TZ6fhgzumoh/LBlYwxUX
UgP7BTp4VxBYo9RHFQHuKdP0kMTDfVTwDGt2A+YvSweNsyk/ETjHxk3vVKijJyLxuKqPm6RdnRQ0
bDfeVTMHQgaIX239aisNy9XEfYjS9WO5iaDlzjU2AuUPDuadSMXVZkGRxoFXOBkFPRaJyTCaQGqX
JI5h0+mHNVXheeo+eg/hI543sZg/JODv4KjMN9z56KrQwQAgSHcfdaxRuuvbYjFzvfnxSvMLSB4G
QASF3hQLOyZ6tDeJDbqaJTNYCAd2SZDJVxAAcNfgz+Bp1T8SlWTHaaXYUFb5biwOazwIuMEngNN6
eTJaM7CvizxNCdwIsyhZIKAJUk4UKjGP3HYwcKhu2rY33WgmXECQuR0haMPKUR/ZYinuFwH4CltB
ApcN4tkA7LZa9aBd8gSCsjYxdVF+Hg3ETCMNoSASkh8BMU/Er74y8f26xfkpVqsAgYpamwxDRa2A
86PkTeyjhzQcJyzdMFwtQXyO3eM0j8ENjzywC+VvtiBYqkT06wmCclila1bZPjnwCZQlqAaci7Wr
1lUwbPR8VZA8xQvg/R9BP15lpSAVCYFRpUvwEoOyilAwNnE+vAV0uTZCsUMIFKuHuOwP8UC/9Ejd
9IVCeJi3AaZUHgOW/yYK1jtv+qtSg3pbuuwr3JgP8wRgbcneQFA8qtI+cxjCehAI7cibKIvGapmK
my4MWBVrT/GyIohWZfY+ZSk9jDyBz1L+GEtZXp3RCLFgC+J4FQYPHAF1CcD0uOyypIrZx3DeioY/
dh1E9QO/8Nb24FgzshyZ+7CG2Vitwf3EB3aO0uzeuvgAgbmBkrgF8CjGReSuyw1EfCrKZnaX6I1d
vkB0GwS0g4lUIoJjx1GVCvQwOGruSac1jlR0KOh2WjhQSIJy0aXtr1A4lTjoGj1eb3Yu3xJGtpNO
sGLCN1EmGXgDK96EUnVXbsc+dOcBIspcRrgn6Z3L2ApqPB5qsFDnSJSm2jj442s6NDJiqhqNsE3H
EKg+z94tkZuwExl401MAMUxZOoyCmTRRkIGTNk0PHbrLPb8ZthWeV3yJSz9ULl4B2oqmJqbeNmFm
L8BPmkIsqh9xytyFbYNL0HK5StcorMbhKgk+uW3IDyTeQOp5oKuVzZ/9FuJJx/69dcEdmycggxw2
DEwS1WC7DjIaBd6K9LODlxpWjFdbwFHDbTDjGB7kHdm6fShmekS5nE6m17bK8sGDkTt1+RRAZJ8u
pzJzdVoScJgZzbEN7ugisQG/aSxJHaPRv+3jFpBhToMEexLe5EFnb7ptassBgk9RD+6+do+AtHV4
Tem3UfprG+ddA/FaoARDLT2pnHg4oPXWi7Ae43fwSqLAM0uD2sJjQbCYGpNBg4M5+jNYJYgELxOI
IHO4E/OnFV5f1CQdPxfpeiqXHOFwLuqypD+EGz7DS5MQh4BLXGtp3kYuLluarunRkuIrFcP7VHRD
Aw9iQmzywrQzt+AmofQdzT8KuP9AOLpQteZj1qCRXYv0TR58yQmdDmyBu4MLroLNb9fbJVblgqyd
FfgtxIArBtpUyYG+Zet8lSufn/KOQNSemoY5UMpTNPHaoRyivttaoQUPXNxFcdyftm35ULjih54y
VI0ii6tyncBCuTcrPAMY9ESrrDDuoNNqox6eLwzLeGLBXRllU+UysMVFpE9RvoyAsS0BJjY7RXOZ
XsPlAu4MYgV0+WzhqI68UEkbfJJbBI66KtVVxCCYLooTWMPkHQPtkBcn0OgPwhd1BjDVVajvBhuW
LRfbk1+SH53sVszgCRDr4fmQSN4YTvvaj+uxD9aynXpVZ0sAIpyW7rR13U04rxEm0ym/xAoZxDs9
W7aD7CddhzTIMGEha0R80UCg/OJ5u1usPZfgB4FXxQ9+dqYGQgLflxs44UN4COyy4tiER9uL5F74
Gh69QCCUHsuAfpZO38wp0TdGOnhKQnVwywlq9SjbjI7jjYELNCpCeTMw2ybmcjXZpqp3xRchIggQ
xoOpxqyYgPuLB5pNtQMPwHbj2z53B4WSQ7IaXi+xHQGMnfuaZ9s1l74hEJas+yz64Cb0LfeE12Pa
w2Uh73g7prGouOgPcG34NCkDr2zgzQEPs7kKhi2vig3MJ/LTsZT6YBd4SVDmjYX9nyO/PGzwaOEs
+7sljC8eekarQopHKfLrnAEAlJbTUJUOXlksKF2vAIfP8EpOfAEu3CLjb0ou3tmleEqLdPukivLj
pLnGc8y/sT7I6m5B8NomH482Bv7iyY0e0ugD1/nHGV72QIAUNYZk/OxlVFMZyyow89aGFt4ldRM5
Itl/GE0i3s1mS2vBRWU9PHbqWfAge8faOTS4U040YQEoukT+Y0b11ISWt7SAs8zSHjhHzTXRzjed
XWibgT+gnRrrAh6mVQqwO0TrNYhvtnjb8BTz8TC6dcXSVnmwqmqLODqQvHTHzPd44VZinS0CswQc
ncjarSLw6rbOdR80K7mPwN60Qb5BHIaDyR3gzRdKcQjwJjxWQdj7iLQq7RYwZ6bDdpoLTOYVXA6a
D80GaCgH63/Wmztuw2hA9EeGnQHwmRfXQzhRzBaTfhRwXeoJhPIVvEqrUq151cETNr9O8AgmNOIY
szTEGsJiVm8MZ/281oLA6zHwg29NX2eWw+UDNBkf5nOau7SlgndwTXRdrf3Gsac+w1kCt+S1mA+C
gdYUwh3d3N+LLFcNLe0JhFo1fcdgKya/lZ3o2sLGQZVlYZWPer3vhQLdAI+3aJ5A5ETD67SwTPsa
bucgcMCBLWKg/YlM0ZmWMW07xz+EfQxqHozWRrPgUOYUoiMF7c5avbXb/KFgb2liPvRGyWohg6qG
ol1ln53gNDSZM9z1VVASOLyk8PUwW3hgtUwg0HmMYxXyqqDlBzrOtIG49z2KSHaAF2XykCcTTlE/
1ItO4I2gR+gWRQKe03XgzCAdRfVGGpfTHxxoWU2BKw8jG76zLfsK8fvDZYunPlu+pIBy4S7jD9pu
gIY5c0wNOZSiF7jopK635VPUze2al9esbEkaL/UwmfTqxzQFw7nrCHxBXryN4AqCY9KPbUIEeEck
xqmHIx3TtYV7BSZkpjeLyj1O7drXAAzDGzy9gBlYHny0fPrfyjVMN/LLB4aef0lVkZ9BRSZoRiDf
HDgKklfsml2ak+dmWWQcnGUBmoM1M093MSwBjUFU+pcW5he5FRsaG7hkFlYUOOUZG6a7mpdm5Xhb
GJY4IS/fRlmTmpxfUFmUmZ4BXTgP59q5p+aD1tMWg1d0I4RRuYgF36BluPDV3yAOxppg/LLwFbIg
veClsSHAYAEtwMe1rBiXIuTVxZhqyF9kDDYL7Bh8ZlC27B+4rwC65BpfMBClCBo14D0XdgAAAAD/
/w==</cx:binary>
              </cx:geoCache>
            </cx:geography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txData>
          <cx:v>Tax Liability per Person Nationwide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Tax Liability per Person Nationwide</a:t>
          </a:r>
        </a:p>
      </cx:txPr>
    </cx:title>
    <cx:plotArea>
      <cx:plotAreaRegion>
        <cx:plotSurface>
          <cx:spPr>
            <a:noFill/>
          </cx:spPr>
        </cx:plotSurface>
        <cx:series layoutId="regionMap" uniqueId="{17111F0C-0398-4E44-A104-5269A3A4A993}">
          <cx:tx>
            <cx:txData>
              <cx:f>_xlchart.v5.6</cx:f>
              <cx:v> Tax Liability per Person </cx:v>
            </cx:txData>
          </cx:tx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1H1pb9tKs+ZfMfJ56MNe2Ox+8Z4LmIv2xZbkLYMBodgK97W5//pbso8Tm/HN3Hh8MRAS5CSSyiL5
dFU99VR1n38/tP96iA774qyNo0T+66H9+4tXltm//vpLPniHeC/PY/+hSGX6vTx/SOO/0u/f/YfD
X4/FvvET9y+sIvrXg7cvykP75T/+DT/NPaSL9GFf+mlyVR2KbnOQVVTK37z37ltn+8fYTyxfloX/
UKK/v1wsLoyL5cWXs0NS+mW367LD31/efOjL2V/DH/XL155FcGVl9Qi2BJ/rjGkqJlwlOlIF/XIW
pYn7z9sKZ+ecqkQViBKVMaqyl+9e7WOwv4j23/bx/uXF9y7o6XL2j4/FQUq4oaf/vjJ8c/XHO/xy
9pBWSXl8aC48v7+/XCd+eXg825b78iC/nPkyNZ8/YKbHW7jePt3zX28f+3/8e/ACPIXBK6+QGT6y
/9tb7wGznX8iLoycI50ijLjGGBdUI29xQRo511WKOWVMF4zr2gsEP3CR4cdgebIbojI/TVQ206/r
1SfCQug5FkTVBdEZxqquDmFB6By8hAlNJ0KnTBUDWAq/T5OP4PJiOATm60kCczvdmuvVdrp6eTzv
BY4/i2SUnjOK9NcO8SaQiXOdMJ2qCGGiUsb5y1c/O8ytLx/SRPrJy8vvXdH7oeyV6QCd2+lpomNv
d2c30814upp+pvNwQAhTRFVwIaRrOkDwBiL1nCHCEBOUEA1cbBDTbg+yPLvxC9dP/A+40MB8CNXN
SUK1vNjcLy5W1u9W7Z/5EeHnQsMaxljXOcEqQW9R0hkkHkhMOtMALB0NHWm5L7ponzz+7ore96Of
lgNslnB7J8gJrOl2t5mau7P16MxcL66Xxid7k1AZPH7BKKdPzvLamXT9HHwMM40gwTHFaJCJXkjl
Wfr9zEyjKv72EZ96/6cM4LPMk4RvOd1u19cbCOGfRrb5OXiMYBp7huToOq8xE/icgtNxIOPggQTg
ffnu5xy19KVMq8J/efW/n6J+Wg6wWa5PEpuLzfxitb0A5v9p2NBzLoTACDgEJozgd7AhnAN2kKDw
c6H0/N3/EO4i3CdyL393Re+HvYsflgNsLjYniQ04zW5yZl5s1ovpp3Jvci5U8AyIdUDinhPPa+/h
KiAIvJwTpGpA8Ib0YZtWpXdm7os08j9CwYf2A7S2pxnlxvYaeN5nsjwMLI8TUAs4p0ASGHkb5Dg5
p5RqGgAoxJEMDoLc+JACw/sAv/thOABmDDd3guzBvFhMR+vN5zJw/RxrGlJVDIoPhYc/4HYICaDg
uoaBNDxR8EGRZO4j/3tafIh+v7YdIGSeKELrxXpzYUEG/bQkBNxbQITDOsg+4CRD7g2B7VyjOkeE
Ik3DOgG17nUSAiKXFvvH9OXV/z5B+Gk5xOY0CYJlLy5uLzb2757EH9ZF4lxVOQJepmpPxevAd3Tt
nIK+wDgGD0K/ZB/rEO2bfXH43QW9zw9+Wg6gseDuTjGwrVcr29xNzevd7x7Gn6FD0TlIbpqKNM5A
q1aHWUcHnZtwEH4Q4YiDuvCL5yTJ4aH0H6rydxf1PkJm+sp4AJIJN3mCII0gtE0tiMufFdowP6cC
a/wnAgNacKx9QHRARKfakd4N6tURRDb/cf+7C3ofnB+GA2BGp9louL1fL6er8e+ewx96DoacA3o1
MDXOVKIh4GOvaTVS9XPgDBogA7IPKNvA517nnNsuhR6V+/Lifz/l/DAcAHN7f5Ie8+kFKTgMEGis
gRqHjgrPsCAFMYEfJR4dC/CsX3S4+QfL0Re7ASrz7UmiMl1AEbqewsV/ViCj6jlCBApNousCQ+tt
gAsX55CEdKbrqorAW9DAX6YRlJ+pL393Re9Hsp+WA2ympxnKJsDQpp8or0HxogF7hvSuAwK/KtdA
mc/hXe09cWAC5Mz/gLD2YjdAZAK3dYJZf2Xfni3tu6n5mTUNPQf1mUCAAld50qqH+YWdIxWGDBjM
F/zT6X6dX1aH5mx5aP2HD1Q1r20HCK2WJ4kQcLLJJ4IDTVPCQVWDihNhClMgQIvfJH8EXVUgy4hB
F0EH+qy/hK1n1XP6uPc+gMs/ZgNIptZJQrJab/5n9E6IVpBnNOiYsqMwPUw0OiQarhFdqPi5TzdI
NKu0+H/SO4f2A7RW5kmiNV1Z04tPlaXFuQDnUKFxLchR8RzwZ5igwhzpQhB0HJ/Cg6b2NHn09x+R
o38YDnA5zlScYOqZrm8/sdqk+FwFLQYEZvU54Yu3cU2ACA1VD0waPPVGf1FrpmnzgVLz2WqIB9zW
CeIxt1e7a3N+/xLv36vr/qzQJFBHQrFCCAzgPFFnyCWvcw3XwFFgrAqaN/RpAARy0WsiMId/VA9h
9/Lqe1f0PnH+aTnA5nh7J4jNYn093X5yFFPPBcyBQrEPBaWqqcPZHIHOgVkLFXg11t9pTS/Sypcf
C2SvTAfwLE7TdZYX09UnCs9UOycgv/AfM7jord8wcQ61DkSy54HDX8amlns/+YDs/I/ZAJLlaWrO
Oxs05+3W/kRYiAaT0QRaaa96ZW/CGTsn8D4F3DSYE4XGwUvgeqbOuwOIxlIePgDNK9MBPLvTTP7L
i+32wpxcb+3dbvvymN6L73+WcYAFIA1GpEC9hAn945jUW8/RoWkA4xwCsydd8xeIlnsp9w9eJQ9l
+QG9ZmA+gOo4xX+CuWc9X0AF+qlbEKDOgaaZgLknrD5JnW9REsAbVA4zN/gfVWdQ56zDCIrQj+xB
+Gk5wGZ9muPuy6k5mY4vPneoGp48NDRBYWbHid1B7gHOBl036NkISECgdQ6D3NJ/8Hx3/4Gh6p+W
A2yW05P0G2jaQAZa78DrP02JPmYYEAh0plIoQKHcGTgOPYfCFMRQzvWnvQoA3mtCvfSPGSgt9y8v
vxdx32fUr0yH8JxoBoJhz+Pvy0tYXp8F0HFzFeg2z7PuT77xhiDArI3GYDQX5tnYcWIN4HsLj5Qw
8Olnmf/yxp8A9Mp4CBGk2BPMPMv1avepyg2FEWlCKEeaABENKPQguMGQJ4yyQe5RgSW8I90s06T8
kHTzw3AIzO4kgVnZxubiU3e/Hac5QCoATVpXdSg7h7vfhDjnCCGYBsWADhSrg8i2Onwr9h/a//bT
coDNsaI7QadZ2TcXnznGQcQ5gdE0aOaoApjzOxOEDKKaRkFIYIzBOM5gunN1qPcfmeJ4sRuicnOi
qNyeTS6Wl9vJ9DNH1Cg5Z9DehOlBePDHzTn4LSE41ju6fuyR6kjXYXpwoLAd22WTfZxJz//IoNrA
fAjV5GShmtmbrX3/uyT8h3UpjBAQDjs9YOIGZm1/Ge3QoemmwxibSo9Z6deewfFBzw6FPHS/u6b3
mdtr2yFCs5NA6PdR+DV3e/PJP90YL6BDoEGAo5rAGCSEQVtHwKguDLBD4fqTfL9mb4NN6//1Zb0P
08D8zZ2cxo744yzB/XoDlfTre3+z5P4QEpBzYOwGEj4McoLw9ksxChO4DKnHns7726eOS/8+LcLf
XdH7aPy0fHP9f39ZQVQ4RWyeWtbWxfxz61EddnYwGImC0PU0yPELn1ZhRFpQLFSYJ4CRkMHugueG
s7UPP1SSvrUe4mSdJE439uZY9fxuwf5h5qHQF9VAZoORjvcggjFpBnoPF8CrxT+7Sl9HtZtDEUPV
87sLet+DfhgOgLmBmztBB1pv7PH6M3U22NsGuwsRhu05/J+t76+1AoRVGMLlMNwOfzuKBYM5nHVx
cNMPqGwvdgNU1qe583A9mX7mbBREK5h5hsyvwm7457M8XmPCQd2BwySQ0GF8QBznp1/c4rnBs/b8
D4xGPVsN8ThN7rzeTezNGezCudie/W+s/p+X5/OejHWMY/+D5/NcQgNwe7+4ufjU/XQwCwwjjbBd
AdrmnKvguYOCSz/nQPShIqPsZSL1dTi9hB6g7KJ6/6EddW+tB0vm8uIkA+tmsrbss+n2c8+0AD0J
SCHISbA1WIe6akjmoTCmsK8Yiub3p4M3Hpw0dTaVHzvX4q31AKfj+QInmACfN3l/OoOEWWGYozsW
Xjo6npQw8CfYuXoOp/dosLcY3oPTLQYhd/u0xfujDPKt9QCn7YkyyM8/xQfasaDL/tAujtvsX6dF
HU75gW4UoAM8/0m+eAn7z2nx4wf4/LQcYHNzmrFuZ9996gkWEMQYDGcBvSeYgnD+FhfQzAmUzXB4
mQru8+sOyN2h/cjpFf+YDRDZ3Z1kVLveXQDT+iy94qiVQ3MPdmkJftSRftnNfTwsTofTXiAlae94
ynW59353Ne9XWs9WAzyOW21PMMvcXoBCvhrvPrXUApUCaDts3IIx0+P070Akfy61oAgGaJ4OVxyU
Wrd7kMcTt/xIufXadoDQcfr5/wdC/zXn/nFsqLUv9/bTeaOvjsX8/btPSxMOQR2Y/s61nr1u+vj3
F0BApa+0weMP+cfyOYX8OOnjF5vDXpZ/f1GOR8HA5LeAKPhj72QDp8cd3wKREE45hXkInb0cX5Yc
d0rAWaiQyeSRQcBfVWhzHQfIoeh+2kz241jXyzTqoNT+cfv//PssqeLL1E9K+fcX6FzyL2fZ8weP
N6RRaDAz+AXEBQIB1hh8U/aw38A6gs+j/yVwmnAn5dFExtkhDfLY6CtD7fPvQmOzVsGlUYnw2o/z
hUrcced5vsm9uppFPVp2MjR0L6ptl0vXiNtQNSOn9A3ojbqTRgkyM3Z02ykENpAUnikbdMUrZcUb
SQw3JaqZcfK96NTMIlQ/9CyfqUwR84DU/ijyas9MA7pSlDq0JK1rA7WoGLW6kowKL1+RMJB2FEeZ
3WhlbPey82xS8VWM7xoUmKUWBaYMAmqwVLvMFCU1q1ALLEbkUok7PiqUPjLAsja1IMBm45BpVMeK
4YX4MWk11wp6Yslw4ql+YxYhXiUp/YqKLoEf2CN4l426QN3TyLt0Iqc2pExmsYinXd+UZhhU3M5S
vq5Lafoh000dJTbvmsaEPhga+5TmVuB52zqur3In9Qwu0twofP4gYtXCWuvZau3EVimpatS51sNV
apsgzOFys+uqrJtFH87TpO+ntKmtWEpp9HFH7Cijse13DTWFWzUW7b0rhXUHGimLwGWWr5FxGLsj
nPRjv0WjJqCJ4UVZMyVVYsBv3EVXIVOnWp9P8xj1FjyrSzXtb7gngpnT5TNW9YWJ3LS2izL3jUYt
MzOPkFkVXmvqzGNGTFKzK9vWaDF/jGt/VYTKd1w7VqnMUjUYE+yNtV57ENiZRElym7gc1gMbu5X2
EOpuYypltu7gtpy+uNSr8taJ6SITiemXjmuxEHtGwGVh5i2zUr+66pUusoKYb5qS3iuVatIiHRO6
wHDUcKYHRlhWt5UTLDrcUyPR+YRJIm0isB1LuqBKQ+08aw2nK8ZK5x/KqBtx3aOwFMINJtmjU4sx
pb5d57FnkK6fpGk8KxMaGG0buVaHsTtvRGeDjiasMvKKEa/ltM5dd84iudUcZFK1eyDaoascbLWe
KmzS+wZyqWqHDjz1KCz9kY7KpcxoNu1g6M1wmmiZ8TQY4cpBozjR8EjC+W0GT7tN4AXxyJeOt6zU
YErDrtpG0uJlmE9g6Cq+avJ5idtyXvrtrq3daKIEnUmkUpqdqzlTTTh3fRkpJu80bLRyFOWea/BA
oXOO22VdE830ldjSAulavR5ENnFpa6S+rxjcw3NVqRzXADBzx9PHsqqErVawfDtH7iSvvKnn5Z2V
VM1XZHaOm9hhmXMzyFsIFyxdylD9miiumHYdug5aggxfZ6OCBLO86ftFoPiLNIW12yLWj1Hd33u1
iG2vLhZJSbuRdFqTKU1nlpSu05AXpt40oSHaauI4vmI7EKVGlS6vau6rE/SodJmYlqGrWQi3zKj8
vDZSz7FFF7J5Uh5vOmsveRI0I9TVtQkfmLhx7kwUxsda5Ilxg5BiqZXkJvYa16RhnpkJIv2OePBo
hPfNV6Q0szbfth0P10xVO8MT0azQtexKR3UO7xFpBUE4b0pNMYLUyUdMvwsVgVZaVlkRC0ZE+Nqi
0NwHWYb12EnxTVP4bJI28GC9Ks+N3K2oAV4hTDiEB1tcNnwUk9zs4pQbVZ03Runy1Gpxdh9Vujai
Cq3mUWa1RYrNvn2gfezvtDa0elQENmvq2GhRqU5oy3Jbg51ipoz1RaMUxGC9AvfjhqWphHNFn9d5
Fo/i/tHRi8LOEavtrBbLoKx1sMaB4QRRMWlUaoa16kGwZDclHJZmxRBo6hx3hsThqC29YpO6aOqG
orXVLJKGaFhkQS6cyzyJTCXz8jUr0ES6yTWRnjPqhD4mrE3naSen1PO/QgKNbdo7G7+JDTgJtL1S
89LyeiLskLXFoqFSN/reZ4bSJ/FNmSR7XW2XQUubNeKQULhwHuJAge8vQosnhbdE3jclSKRZyz6z
mVZoJgz4XGMZ3MSFQkYy8ecVLH4bJuL8sVCbyI7VbM1hGWBWJ9OmyEyYhEQTza87y6sTbEuNixHu
qjlv3WhUOU45UnI1M3zvXoFJ48su4DOvU+lI1HllQCc3Hruyvff0Kl0h3b2pu3LWCF833CLtrCzg
ngnykG+VWNlovQyMwlXXSOQbr/ErUzDZ3FEs+xUt9E2dasmsLeFSkecgg+iNZyFe9FMi/f46VdRL
nsftvA15aLltHo8z0Vtp0HtW6dftnZehJSQ0OcEF8WdddpmkfWR3IUUTJXfknFXwRLDXGmHvyDGv
E7n20il2khAiaSjGiZOuokDbV7jypzGP7IqUxb3WFIHpJUi1SAf4JV2zqFzprR23W2E36+1SqytL
auk3yDXsttfpdYd3UVm386jwEzvBYlsnYWpgXtyGffRQE0fMPN/RLVhLk573I9ZYAvfcM0SsjQtV
f5RwWJgBLPou8LAwUBasGqFms2bGyr4ee0R0RkeVcOFKaqZZ18+zyiaNUm+SOmgNHIk197LaIqIN
xgLl8YxDMo7iKlzxgC69OBczCNUYmEi3UhPBrUoplJ0KDm12XXkf6Ho4ormajIs0LC2VdwQerOtC
PtY0S0S6aru9p5h6SAqjyjpma1kirJgV3qwKPAkpa9oFGl62RTNmqTJ2YFVNix5yYK1E/opF0SSv
i2neC6AZkE6OG9jmre8AO7mPU68ywzS7V0VUrfDxj07N9zzoR8gZtVmaWTUOM1sDp83iDJuMFp6J
CwWZqiMDs+NZOSrSGJ6MwK3ZZ3E0jlDwNVRqCCQsPealSDFaXjEzE3pok9ArZgFjtuL0EC1VVR3D
PXi3bnFTed9l+bUTZWqpQtbjQs93LhwcsgnKufBIYbeFHo/TFIgE9pBrF2EvzaaLyknG3HBN43EH
5dA0SVwgci3JDAeoiKrKVVUHtRl3rTLDcbpENOvNQi+LeZjqe88NKhN5R4zDKJvnwdYvornjhqpB
MWun2IWlqasZslkWHYAOiVnp5tRSQ+4YYQEPow8QJM0e3xY4qe2SaKVFFKUalSW4CsVWUZTYLDNt
mqX+TE3y+jumiYX0SS0T747GLRqz2KdGVvfAsVLmG45TK8C+6tYGXulMfAo8GztNNqpwVlhhIh8C
TtwJybRsgitt1MTdxG90I6+0Zhk1K45YN1edmF8dl0wWRtpVW2+aXIntvA8LS2EltlnS57bjdDMB
i82klc9mAheQmOtoUxFW2h6w21HhustWB6qPW2fcZCwyK6Qr4y5MfcPj+ijrkuSySAIr5PJK1Ut5
GeMiXZc8NHpUaZO4JztOql3IfNcoukyaPcpzk3p6O0ER0Q1NBL2RRqWwkV4Qs4RrGzOWElNWTIcl
kH0r3TSct0ykRuPDxzQ47tmmXmhnCcZrwb7GXqlbToajiR7nienJ9s5Ns0UX43uNQCQoGy8xgzqs
wVFik6suN5UOknRd9cjkTkLtLINU0KrxDPF2ncaJatWd/rXuhImyOBz3fbB2y8iqUY0NraiIKZJp
C9RFiQM78cUmTOo9S+VU8ZzArDpnqWTJQY3pJM9vciS+6YVq6Ek1rjCehg3/5jTpwStbQ/PvBa/W
nd9N+hrKjZtCaLWZ7mtfmypuOW5dMvU1sQRuulZUOnUcZtZOuW7bZlJ4quXqGdxeqCwJkIiK9AYn
sVl0ctR5zbj0uZkrcqz0xahUynHJ+hutlYaSBthSiZcYqhAW6vsJJdqGSCc3YNrrm1b1FnfLRSuz
LXxQiczaG2U4u+Ix20GmLQ3fP9RAvI2ok7eOJKOi8krTq5x5mDdjXHIdnnjoGkmFlpmVafnN8UM4
C6+h8zRpu3RWBs0mp86Cx5pvJRRtU1TMJaae4cMUreHnkGmJmEcdu0o7PoOV/b3ShO26vmaG2SjL
vMioS8+s1WqURb6R93TEi2xbpu5tU1y5IhvDit2V7qUWqCMFcbvv3XlO6IHRS0lIaBy/MCdygmqo
O0Q/b+F9re4KI6DRTU7DyfF7oRdmhEguGx1yvNK5Vkq3RadkZo2SUaN42OYt0w21yWJDJ46hcMeO
G1aYSa4eHWTJRGw2emOxzp/rvj9NUwEFsZuYXeZPuhJbUHpMXdKWRq6myOypGGslM3rsL2Mqy4eU
Gj5MCRlJKG7qFttlgu5bKe+aQi7aatSifC+L+loxKxludAfhVaZko05rHxTRTXv+Fc5pvnU8zzGy
eJdU/iYJ5VdJ25UC7NqP+4VXZGPaepNMpt9Ip17WGC9ZAYSlKgzOvMDAerdNWr5jXULGiovvdDdc
so5MAlRN43obl51dAcUBQm/zVCNGQzozQ7qtJdFOq6OJt84KSK69k42UmHSWUiSRoSRTqMgi01WU
APhtFhp+xsEbgnLkFJcKji+lAyslw0AP1QyKB13LDdmKdTzTgFPqaQXuVJVz6iJhMjPVGsVQNnV2
dEh8mVd4BhNWhgshokrDpdf1doYiQ83djYwbeBhlu415t+N9vNClP2NhNQpKPNIqbdUk5Yz22VrN
u3WB9diMUmVS8nyV67mBoAxjvm8xRVuANHBba7qhMGx4jZbAyiGzWPr3VaheBYmhdyi2dFbOAo1u
mFLdybCeQxAy61oe4CiTOVWSpWC+GfTtCu50QSFLt5pnqCj+2ulkpXR8pdH8ELa7AsWXuRqDaoBn
bn9dqnJcNED0emlAw/Axc3ML9qtfCuZeK7qc+npgiVjM4H8/Y3Y1MoC7jYLYgScAOTWK48ui5ROX
UMtNQm46tLuvveApZCYRHclI3ktF3TDu7dXSYk48CbTqIXV9G84r3MapnHdN+g3OYBt1SmUVtdxx
PPbCaC24O1J1x6ASyq04nnLqX6VJeCwYr+FavyPNuWKV81XNDcHbr3qZ37gQ4PqQ2WnJdkXEHktP
dWH98+s6ptcqko+iVL65ZTdL9NRKHdVKhVgEKLVY8+DieKwGJRQMsFhcLbhPg2xfciBvHl3FJYmN
2LvTnF0iUWgQtRgXNZ22ubukaTbP6kYx20YURq+B23exvEoJdw3UfccNuJyeq7dJC/pUqB0ZcGpl
OrorS34dh5otFbFqgUwkmXbXkNyCmGa6Wb2qQmJn0X2lBPsEMHFEuK1Szw6EuuhoWhuOSMaV0hqK
CjW6Vm0hYLiGqyBLyVpbZMlMYe0lCwszjr2xJPlELbtxAIUFCZCBhbMNAm8aUDR2cbesNFjarLW1
6rIViZH0cIm9oQdQEmHlGBYnep3bXpiDhqDIuUK/6isQGtccAxsBcayG7NN4Ruff+HnGjSyqSiOs
vMcCu6O8pms/dCiU7dTSolYzOmBLeVRPEE+YQatwk0N0jWNZmjB4anZK+xhHwU3mFcHY5QIZYZCA
RtJcdUkB0S1UdgWkTcOJs2VX4FmuklGK9Js+g1XdZfE48dVR0XnTFLFVKa6yIL8KNSINmSX3kqQj
PSigaOsve0oNHHKj6dRNI0B0IvnIZ8WtaNOrnBQ5CF8JVKa0M0hUZAbt/MBQmmbiKhNQ5HqoiCFw
gDqhBiARtllTjpVSfkUpu0Kh2SdolfjROi7jKVPUMSqbdVIr61iLzQ5JG4VQGrW5pYXXtEmvE5bN
O71eVCSwOuSagUzuRNfvghhtadZyI++WWa/ERuPgwiB54BtxACVRqtldW1nxkejlTj9OoQykbFJC
MGGBY2GWjkHOsVzXJFhf5HF555Fx2xZQg9GNRprLQk/uvHit+Mk8oJBxofpTRTvrmnBSiMKsyB2K
KqDJdC5hjcAR16Ncc2aBV9ypdbDLDK+gYxdiRN3qS5AeV71/dPtU3pRAzwtffuXMXQIBBqbVhKbU
rKRmV1rhlPbxZyVqt/BApUg61pqlr1xhZsV6+li4lR2Qp4WvN+4EiBOgEhVWo9GDChWt61TfJdZn
iSRW2Kc2Ft1tiJqrGu6ugkSBknmLa5ur+cENmTQ6jBJD62+LPFm2pLej3gGKU19CxwOem5J1QPFj
M/BcU2/bxRGvvErva1bfCFx+jWW0KnNtnEXRuEpt6mcbnAWxwVXQ1FhXLJPuMaLudz8IjVKN9o6O
fKMvaGgJUm2cEEph2ge+5UjcHDmiiQJieQl8uoMqitEKGD1x1q6ib5PGuUK4nPEg0I2gzXtgWOm2
LLa9Y2plh4xIUSCRVomFWzkJaRJNkD+SoGQb0mWBoVVNP0oykCeLKIclAOpmn49AUPHNXKuWDmpU
WySNZkGBvg3oV6k1a6hcgTBFKTC27irqp7pItqkMIVzV/V1Rk9TQ02ysuq6tsWStKuy+xGlotGVt
dSR+DGU3a6uDmyfHAH4T1YxaJFIwLNlo3BABvoFAN82rPrKUIJ8XDugKFU+QUUBVb+musKCJu6po
Y6CyTi9TWS9TWMuzSIMCPWxzU/drPqNaYyixry5BdQZWl3Z2k7OJ3oO6nabAsQLgRzBP+D0qE9DA
SjyRoq/tSnHURQ/xkyFgRloiR5R44rKkKuh2AkKd7P3YyKGEH4WZ6xhCc7BRdYkLUa2bQgVgcKsu
hQ6Vc8mhmSC3bYoLu+GuZ2vSnVTM8QzpuTuoCL71Hg1HuQyKaVWDZO5GxNQLDxuEe/4Se11ooJzu
AiYuHZTjcUPJJWvoWsLx/IYgyk0uIg1gdHe90l5SJ7lxND0D2ENpkf+k7Mu649S5bX8Rd9AL7sN9
oKm+yl0cZ/uF4diJECAkRCf49WeCs12Jv2af+yKrgyoXIK0115wL3RtJ3jXurpCl3laVoFFlW7Cb
6zBiRREh3VKe+pYK4nJsv/ZlFSbmRJ5skTkbVuu9wr6lXP+bZzgwf+DqMdhyUaaokbrNvWeYfaxk
0SV2P6iIcrXh1Kxi1cKfCuxaRFwqGg1BuG2aFr8QmzaA2btLlEkSJmHe7FU2OI+iekWQ4UWNF7ef
494lj0r2LKpZsKsJLiHPUtM2jNjFijaVW4d5/ikkHiyhJYZDQzjjdchigAZlTHI67qkoXnLJ8QTz
fg+Bjw37Tbr7srK8uODN3qmaIKGGmXaZmE7F1BNcjV5EYRuMAAezZ2+EeUqZZLHRKm+bE/icGreS
U7p2JPzBhQ1FysjTNLIHnx89UT5UffWjGOadrMJ2A7Ibw53aYVPzb3Olf/IgwHb3xIWAByDmuHIe
jcL9KnLbjJlnPLTLnawUwiJdwLAnWq6IKhHYaR90kaY+wI3anCNFNnmJm03Noxdl2J54nyfwVHPN
07FSt0XhfNGW+JpPKXVv1SyPRNY3sg7S0sIt6w1eBWNl/GuygrfZ3foB3/lV3kTCyCZY//tZVD96
EwjvXES9FeIX9KiISl1/laNHI8Ob9r3tHmXXfMcWdzbHSceWCQ/XVWMb0VadhWXDBH+1tqHt3s6B
/M7tNukDo0kALOO2oMW2zNp7+NccHlT1tScLdCitOQrzMKGW81ZJxMMqJ2eRNJyUwUjwdlUg05qT
xMyNrUudqMMl4HiAeWjvNYIOrmFsR02+DO7wV9byCJTSaJblHnTCvU+tx4z5wOMMa48t24twx1zG
oLciBAx3didgJug3uFUIXfXVi1/WSSlGhIoqi0dmWf9lhcM+mMdkNK37sWBv5shjOjUPtHC+22o6
F1kJW6vWr6b2dmUwfnUYnBJCUqBDj+aI3SdUr4Z4cgY332fYedvOb2Mkb7oFJG1EHQC7De7GvKPA
Zb3ICuBdNGVx8LArFpnjR4VtfCfUPLSFvPdUHQMEifJBXxDkevKBFkazr3/kubpjQP3G4B4xlKQx
s41pKIbtQj1QXX2xeX9jZRksj/xO9NXR6zJ5GjtzD4R5gJfIGmzivE5t2sXS8A+T0AiF+GoPcPrN
77JdqekBXlJCWB2pcOzwJNjnZqheKOz72M28u7Ect3poNtQccTJrr/3xR+WXf3lZ9800vZvOUH2a
8+qBsrj0i7ep/kELABo17Ea3A5xOvCPh1tkI/dR2jMhxZhrpqb8oKwzxj0y7SukXpC3XUTsRM7JY
n0izqGJ/CB5alscukS+OhqsVmjPsmAo33ayXm/NMx2GKuWqPEFXoLZfyh8HUYUJMUc32xRX5HevI
X+EQPmZ+tZ29qoy4YDIyRxgjqk21wW8Dw1URV91X2iCkWAzb5pFyfVOQIYhDle/8uaqiXosfVd3s
LV3fDvWUMqtDVNalEemsFr9w6yBKwRjQ3jZPMpMMh7UIVTm+19amsTQ/9X1qfjpsPeL9fKzdlpOD
0BMPYIr6D6wQ1sac8ROqZiBxZvH6EIqhPtSIFSDEPN/XRcYjtwrqg70Ua+1a/C/6NIInVZQBFiEj
K/fdQMVhymc/AS2giqy6lodgzsR7sTZDQro9mR+V2Q/dsaC2OFSmwAkCTWji5dyOzExWc8wCB37J
8nVdzYM5XauSk6yEmYPeubNuMjfQmyxgWJRDrvlhLQyW/V1rM9ysmb9zqrDbmrLZB16P77t+zfdq
uXzK2pZTtwB2WUSkKmOYcOqgqVCH3hp/FWvf2lwHSEAHXPeP4XapkaqsYuwXYyzcQJjALNEp66+u
HjpENJk8IIImD51rY2MzRzAMyrw5IJzaHNbatVj7uNEY+7D/HsjhNjPGt6oy5d5XIsmzoDwFFHAc
cdj3GeGbi0PKCQZA3qVspHXi7spwgisK8K0yscQFLbAqe/xRdsEILxVFAL+nakVzlNY0JWFopNOM
ZdLx6izhWqm4LK1sT4P6ZmByOih32lnKxOI6DZdSaZki44mOazw/2pOJRbEJwluOhPaezGGqDgOc
gGL2xIXwqYjtdpjSWYTllvp7oyp/mqQ5ODpwD2E/TpdAz/dBMZYH2826Yy7owZya76rIm91QZyV8
66hox/rSNrK/dG4TYkX1j4gyiAjgfCq8YU+aIYt1a+FjbCHwuOFiCs6LDUXkEjYpwVYVGO1FTDzx
ecuBfNjm3hjNO2e02svgqbMlwBqZhb+X9iz2sMOjRz+rqrNJh4jWnXMZbMe5TB3F0+/oQ2b4N7Mj
fxJeshSH9BfulQmv3bNizN/ixr5lnQ72xHKyU2lnsICcJDP0sxUCRgmk/aO1O36uBez3GcGXPofJ
gr9FoDOgBRN+1TIE/JsrrNRh+zJqVWCbFfWN0c71zYy3zfSeFw1qHpIA6GIxmGXa+bgqXpvBxDW7
OS1LXl9yQvjFNL4guqTP3kxVkssKIRXAbfVs6c1gqTGCf07OFRDpMzDSPV4jeW/ThgDKaqaTvwNp
9acDiGBGiC3ym9CJanumCZC8LpmwMcFU5XNSNnAlgAPw1JJwN3M+XSyNgHAdTie2fBPEngxE52De
gGteRxkJ+q32Ka5Kr7s4lFxhJwqrSznY37DfmTvAdF9ggKTmchERUQLTBAEVjpgcZuU17qyy8Z10
7XsfXkc8TvJE9wI/zHFmu1o6VcRH/uSEwVvvzyfBG9iuhXhwlQaEpi5Z7h8KI3vUOm4N/eI3zg+z
L75MnJ5LPoFR0RxHbX1hHeVR51pfhVM2kRHKZ2KPgG9moLLNfD/OQ3/klZO4hnnyOliKlj+eBAIw
O4PETVMdpMNObQ07r2g2fV4BenaUiggtImYOXizI8OQKezeUXZtUpi2jLmvTMM+d2M9gpxIjvG9o
pWPBcjeugwERFGv4EmKvMnRwNzKKeNI43TZWKwFoHeDeRo4WMME67+uYjedgKv8aDRdmKhxP029v
LQ7qjKUO1Q6hbZglOkwzr8mjsWjdyHPkDSfnDmHUwUmG0EYspWQPkmVJ1QO2GkjTRU5ddhHA79ex
gRFGuPncS7nlhIfpKJwhMaxjEJS42LPz04NvFzWWyzce1fcZw8o/aQGkj7YxEiLsLf82GyiJQ49t
DFvo41jOQaz58K33nXt3vp9z3Da5ore9YVenIgRno9JZbNtlJAdxNBjTsCAvJu80FkIX6Eoj4mYw
njKJyKud14jtlmKnvPkly/A4lYO6B/80HYt7z7tgxf8SdjXQYVI/ToonxuScmsbiae/5d4GV72VX
vLrW7TjkE0ByxCxE0D3XYHyUwp82E4Hr1+sftRThXiFCcmvonCSyR0jNtO2jJTaOT+VuplmZePDz
wAEpbubZdBM+4meopq327JNZwKJs7X2PQJiurT5quzAaRS1jSwe4oHByHGbhphQzqBnmHOdsPAt6
JLDi8NJJs44rXjYpAAo7dnjzg1D3OyGZF/WIVZq9A0yyCB+mluld7tk8UrVnHRv6MuSW/dR7AFy8
9sAJoXvWayeZSuPJMi4N7DMpwEBxVfNWNRaW6eEgZP4TLySB428KGIjVbQjjbLAHeMYUXDGDWRHJ
zEgJONBGXsaVwg6ct/NhMSVbxzxOHkJ2NmEi9VVvxUoDiWBT+1IEHZB6WeO+8eCW4WUCEX0LWr8+
kroGVQ3OT0R9R9xowAmRPQU74s/NDt5ufa9a+QjG1PfBLX4U/ZuDF6ptBnvKEn+mO6y77i3Hj8U9
gHq1DboePH7EA/RjINmUVOFEgJ113ebF9Op+0wBe7nx3TqcmFHHX6Rsr133a+Ag+Nhl4gWXpeCfv
JTeceePBo8TlvpHU8v7KPOtHk883PuP2vvZVkBa6jWtE6COVh2Y6jyae7Q5YIfK37TVAj3ySFBHN
3oh4l7lJ7sgQNCC3x/dpdcJn3F0+be4quJ6pYStsvxniM4pMaWi0r/ZQb6lRzV+MudhjRcoP1Kov
nujYlprWQ+7BZrZ5rWNwe4aY9M0u71zYb1X9QxvlGLXFBHcYKxsgXf9ceKDoiOyE7PMXl0ow38IK
yFirXMTOwP3y8iAltnruJzPc+lLdAZYNd3iB0A1DUEp5+X1VZixyEKlIQ5PeI2a9AzIUXCgxKO5o
ae6LXM4RiGF8F0oYLoFnVAjJCh63ejw4Tv/Tb+avfKwHnNs/IB3Uqc+m4mvV3+Ru+0b18KUB9wCG
mkqG0cxSlZnbvshugbIEm4Y2QJ+7KcZq424H2MZRRq3vytBjxK3FW2j8HwIIcASjdEy13W20Gb6Z
HTiZQ2+MsH/M16wx8C8QuXNrN4hYB44jrwBPZHCpmd+Ym6bel/jPYtWFKp0CKzsa9EfdEtDrgtJJ
EBizjwz77qbUiDeVuRGcc2jhzlNlJNbokticMzfFS2LKnemRCaFix9iZpO0TGjRF1NXmeCA1sBqJ
i0jasw1i0qGgwwXoS7X1evB0zFFladOU36u+Nw5um/lR64LKNcyyqjfcL1RCOnz70mAFqAeUH0bx
pA2PHd97lu5ZLV5A/gXvtZvj2uz7OAM57OirBlsVla3e9Kp5em+Cc7JVrjXupmx0N3CyEVxcjL+J
ImJR5se1hneEgmjgFenk5dmBVSEonGt1VgCceUV54tTW13omHSKHmLIWZMjEpqj7b2h1O3PMwdEw
q2NLQY3IlxoL4Lp03NlPwFPxCNZ7U871UeLVrwkzVBjV2QzXvvP9BouKL1O7n9yIeIgLEz0/Tzyv
sWw19RGL+zGvSZHiAp0k/vujWorGyMZN7hlPa1eZB1kMZkkdN53nlvux5WzfGF7qt3a4C2i7AZu5
Pa7FMGZmrKVXRCTsd7bfGglRPlavujAPY+V6UQUYJKm0DahqKKJ68rYUVxx8QAM0rBoTioKPSTdT
eayGXhzBLWmiHksg7mv+3aLKwNZV7noWXHqlEVzkGlyRpnCT0izbI+iOZtIrUAU4w+3jmWDiMarZ
0aGC4TsWr3BbcT+ARXoc4Z7EtUbgolBBVFkagIlPEJ5yJ3kEtiCPndmD0SHtreU4AqZEWDbHQZpN
AnQhBPLYN0dbj8FWdPTUFbCOek7VsfZaO7ZauqwuFIGQtZMUdYJbCiA4C2t47kSlQd1gx5jyYxm4
wHbWD2RA3BrvILQjjsPyI1CNgEHfsnNDw36vmJms370A/HRcax3D3toXMKLaSd3UGWd3asCTZqlX
m5rzPkTMt7KZ2oqB7Dth6o3ZjMfcdcOokbBnjLm/6Ti+ADP1Nxsh+KQJ1EnWbRDN5uAv2/Zz4wMB
axuvBCMF5txk+y/4oTfz2FdnhLVlEgQbAZ4QNTwwpQKgSb6miZXRNvLGUYMqMSZMmWzj3rn32Qhb
bwqbLcv9Z2dovxYcRGjDbDdcgnI5zDXu2haAOSmKnyvH/5cA4Q9e/Su4YIrRvHun2X80/x+Y/4sE
oF2lwtfuP5s46NdJF+XAH430s4zhPwgV7n+0fdX9h8E/VAx/aDb+VusspH+8X/O/aRg+JXi5KhnW
437pGHz//4TIHQz1ALaj93cKvssYLCRqcCFvCIEs2ctbiCCU/KVigJbVQX6A9RXGa87BX5IGCwlr
HBvJ1EKo9yBat8n/j6bBsfDf/CZpwHsOka1gyQGGVdBH7oJV8vCbpAFMNVVbY+n9aBxx9mrTedRN
ZScyBzfNGnz7cXQRQOWzAjVjGTUDhGvXUVvVzvtoVYHN+B+PvU7+d8da4QujIk/oIJvjWgRV1SBa
9tEO9dQcyVJ86ivoLP+eaLQnv+70jrqzOl2LSoa/N5nLjSNw2xBu4xOVFT85fkhjY2k2U22m4wiK
tu037pNNureyRgCU6jmy8jwVRBWbch6nZ08i+NdZ4dNA9Qbsra4DqklmN6myOTtOU5Md15ovw+xY
Z9RX0bVdZpZzGLDslpNJU5dkU9SBzE2TYJyto64s0mzwHjF4Kks798F7Qtj/uyxZsZsgPziBfipO
1VLkmSYxgBg3/jSwNtfCZ0qcSlkacJWXqtyFdCxP61iFCH5Kc12AVzQNG4QYg0sBOs2Gyiy45Ett
1pAlgJIFS9LaitZpv4ZmY9x2lSi3pZED8oCrcxmWIjNKFKSZInAzQa7uRtoj/sx9nkgsm1un6y4W
7eYLlYb7YOHNWik0DnSjtPIecioBkcr2seE8A8puesN9CcXKQefQSHjtfW9W3T3+j2FXM8be+9aB
5VmJQlbQ/dr0Z5ve/7eD1hNV3rBzlBD7EUt8A4S/n45jUP5erH3SJtihPgbWvsGVj7+ueQAEphh2
MECqGzCA8wdsoN62dX04D66fP+gWsc9hhL1c2Ai0N7CojpC09QdJxmEXWAgDeLrw0zqYxb2tAyf2
gBU9lRUcy1GHA+yXBoQPW1dxMYJivdaqj1o7Guy971ojjm3Decv91AIZOLZI7W3DPOvzeG3DgMVe
z0O6G6yph12G2IvRjvkD0WW9m9UALr82g3vZIqA2gNz3lusx7ZqcP3fZZCW5a7Cz19nZiQJbTLJu
yjaih8HAJSxacExML8JNL8C+sMUln3JxwSYrLtNSNARBIx0quVkHFGA/C88NRoy886Kgka+k1+cm
q55t2B852LLNIpqonut6WORNZDYOTi+e8XjiH/poqtpVd+28h8SAH2evQ6zQBQf7WNRVSZMOaYpS
Z5zVe+f7eNFa333Jc/AlPZaK3PDjfjAKCBiMV6Pj+lySzLlwDbZaQar561CNC32KAYNECKkDouwh
/E69croNZ0+/FzVcZx2y33soQoaiUfM2g+rkVgMt0a49bStCQQyCaAHeouKvgEl3uuj1E1yaC6kb
RKiwjqwFVr3s6C3ryNrk62JybeMC3mRzzSKirOLUDRY/g9tAEmw38zeKKDLMQ/8tZ/MDmNTsiQfh
mJoetD1iVvzMQsSI16lDDSGJy8XTb1vhv1HMIRnUp90lNBFng/jNXbNJ2Yse8HfBHLE463M/D36A
/VrtWVgWFXg8AJ4N6YMGWdpor9XP7c9Tf2v/S/Xzse00lxBFaTd1ndl87EF7a7xJ33DGikcxxhkw
1xih1yytlsu8FhDPuFjDeHmqq+69n9sid6J1NFiO0Aa8m3Xe9bCPI679HtBIJ1qP+OfPaGp1buqx
fpgCVUbtIMY7Zit1ysA9TDy/ky+0HA5UO/QrDw22d0Gs31AVyJcBciVavrSgo206JqDSqsr2q2Fw
xNPKaJy7B03n+hZkYu+e5/2ZTmRxZrx8NyNLbmqRrv9WQ6KFgBLEBXzhBShKrNgC1y4KQUV6HjLQ
2Lhp6tNQB9MDcJxbsvS3wSK343O2b5hXP81QkK39fViQzdQV9jbjZf5sdTewj8m3bKqN3dArN127
KThoXSHZIw0DSK7cuUyykbJnxy6Sf7j7AkiA/7Bt4C5Dt20jMaMDCwe34p9331w4gGlMn70VVuks
bBLjtjDL+dk1Zx+0eRs2g8yc+34OsJWL6dmsQj8G7bg9QR/p3OfUeJrwwG6sUYDhVGXlSTlmeQKt
4Fdt7TMCflvWwHM+9a9zde+DcbzOuw4XfnOrHIVf/N+cbu0z22Ir8/6OeK5Idd+PJ7Pj3qlUQZFy
MdNvnV/ckOXh9jLvtkHa46d1qp27v6YOs/3bVEEq8iYM57aQ3Hrys0kAF7fyRCHoC9ax4RqzrG+D
ftzjkVxkjgWNlppZuXBYaZ//qv05+nmeodkGVEEc8ec8EbTWwVa9Gwc1qIDGNP9ehNLaF84S6P2z
/zq3zKR5Wpu+J06d5lAElNPUR9cp12PXPg+hCXus9G49dB1c+z8fxkPz3ihtqOdEucnmavqCzbOI
rcBS3/wJ7EeGANV3KrvzXNKcRgUAZsYM0EM4grOdF6p7EBtUbHj1o1Xo4sbOTfvxozWH1HlkrHm0
B15AhYTWMra2bOxU15n/q+Pm5RM+znL9PIpPWFsfY9fPW8aurY9vBnoy2ZeS9VFhsfwcSOrGAHwF
mGwuPa99a+1alOsArdwYIOWvef9ucq6zDNkZkCfqVf9faMv/zT5CoNX//UGG77Qk+IZ/4ltuuDg9
fz7IOmeGnSvHeGOF+dABIroL4JhCGgn0cH2iYRK89rUT3MH0gZv+0R+gv/3oH2aIk0VjT4sJ8aoJ
C3+bv/Y7lLxW2QtT4X3YVRCd4OG2TtnHXfteW/rMuW3SgvkuiCOtiYnLzbsOr8V6t621dSJyLUKR
4ywylrXz/eQA6QDozNAxGAJGcVOVMqqHEODPYhRzaL63uemwZG2adVDddRag3mVQLIWTUQjlNBdH
5j1Dogqe3uQdq6Zrb0Z7lCAnlvy18fK4yHz9zGEmp9cZvveWeYd2CPw9WRQBneXDyLq2pfMP1sCS
SO3zVVycXSTHQ+JCvNDg01WU/SQI1qDgzaCgQhmRB0JZunqRwtpWvW18WRtAlkZPGl8kSDMPbHoZ
ODlCaEXPvr+Qvj+aMjPxhYsxex8NGVF3IZ0SE/sN9Nj2yYGsZ9dK0z55S81Z+tba2ncdFTIzttd5
a21k471Vz+w0gqMWE9fWm65R7U0501/FOiD6UMMp/LtvnQLNGqzTZUCuzGG1HIeX2v46zTp7nRiW
Uxj99yfF/9cnhcA5REIMvMdjecfXcg1+c+epNzDD1Lnz5tUdjVvGrFP/Ufgtw526tjuwCbH70dTp
WHu4djU1LkzFBiedmYd0Aqx0L2WLqKqTt2d36t0LtJq/+hmAKuiCLTf+NLAepUMQHJTN0q4PjW4v
Zkaqiymg8mE2/9ZoZu094bU3re7bG2epLf0CUf3d+9yycCFp68sjWFX2I0Lp4S0h7KhG6Tw6JXT2
y1hjBr+NtUvLdccvQlRTKmyj2bejLI5rDXDdr1r1UbuOXmt0JECn7VZt//u1Qebuf3kAAiRcWnLI
mXhZK15q+OfFyUmeVcVkqreyq+fWTYkMF0mkca6CBkkX9LBfW+9dxMpAuKv7KaF492tcvbeX2et4
UbLpMBK1n+oA8ieee8N2CsVvp1kH1rkMr69IOoE4VyYhLi3EbPzl2fW9kMpCHPVEp47gL3VutV03
z2MmaQxKqvlg5rNOa7Dzzg14TnubgVgEWYxzLrFpptZYqAeH19BAIs7xvJwxLwn0C+rkgj19Hzi5
2rqGBF9ubPirC6Fjo8fpGxtAqZwNMh6sys9u1xmV8keIYUEK7dbbdbk9tdubiz4F9+zYTBIx4EUh
/DFynSjsHspoOtRxPTrtHbjwUdXo/AHsjPzBHns7YWGw6PbR9zGj002ZWDq7bxb/0ZvzemNDEZ8g
Jq7u1j5WEb5BqK1IyOpx0o820GW4nMvEtc8IiwI68aK9Wweu5+Kr41rbLli4BnQ1TZ42XVBfeqrh
Dy81Aj3mRXq1d7Qamn7qX2esg8uR69TrQQiXiotajvw47Tpj7V+n2Uy/n3bt+nT4n6dtQ/EPe3bw
Lze7Z/su8vAhN7qPJd/5tNp3PjOLqawzvAoSWk+LgAHZzw08dBNuOt72xY9rE8x8C5LCAvHrGT4h
8G4Mf5oIUTch8fv0dZJeJq0zr9PXU67N9ZSB9G4q20HiByhkLsx1JGi4GcS98rj2zBBqXcq1m8gi
29ARrL4Km7oNajKOWMeB2vYRAZdqO1tsurwP/zqLBRQJlFnupYKmCNJAPTIYvTpZhWh4slbXojWq
7MhpujbAxgSuf518nYYcJOqUI50vuEQpXiaD061d79WsZ9iAoLHbZG2FnBB1PW0kbHaQxAZxXvvW
wgOyANnJMicYyUmak9r7eQcN+nXOWsvD7tcZ1mYovRBp5f+b0Wa5n5x/vH8yNF24X/D/sUIhf9af
yx0N58ILJfRLZQs2ELALJzJUACYuKDbJukdc95JgCMEnfV47WC0xdd1TJqRsgFhi/jV/7VuPnBlU
Y8MrVpLlrMsu9X6uP8///qGsID8JLmmpIXICPQ+5Lsh9brrN7bvNsBgOcMGvPTTg5a0sTovIQeO6
3JVd5T2ExkCRWkdAO5KF3kM9+8XRb+wGkVKMaoSuHpYD3AzrwNoFxBUHjHNUIdvNdrVtjLBEQMwL
BHIGAD1H4ow+sStL7MylmWd/j67I+3V0xdbXUXOZ/OlYqzTrRwFS0X6W+mc2QT6Ym3n9Xhh0eAMV
2dqvXetgH1TDvrDVT2619S24PXOiQ9vBf4Kk0VACOjQZFsuxGNoynuzJu2kmsz8SMPChH8joc0uM
WGW5822eM8h0Guh1IAaGAlkhRU/j5A9WCTkX7YybtUszLWDIyjwZvQJ7XD8iDt/19SY3GBL0WCK8
afBmrBuy1KRHF67SXIE5//eALkP33BhzvE679q8n6bt6+G0AWOEcOaYBY4Nl7nwcVAN0o4Q1V0hx
CyHIazcR/W0aRI0UMt4EwoCcvmW9uPH7YLwv8/wfFkKCGM4fZi9QMdN1TdezICOAC/MJA+vHLFBm
M+vvWgHpN6NaG8g74GrvDDvtTkBfIGOExX86Qx4e58IcHgDbQidD+AhlPZprMcgvi179fm3YDPcN
tK3ZZm2CW+WdaeHdra0+q4eHgWU/y6rpj/ZgyAuwVfcd55omIxXjaBxXDOsdq6qCMN/kQ1XG13nO
imKFPeL5oQcN9GE1wngIS7mUlQl6Nywt8WczRL6KBFKHDcJe3tmpxMMK7q+FLPktHZS8rK0MlyCF
9t1P36MBhfKv84U1OfEAA/XgIt0NlCyocR8a3GZCzpIFp1n7XSTaOIRdFnzpAhDJ/+x3RhPmUMFU
PFomzf7JkvP+TATmEgtpTV0faq8lu7oLfPPPpS1o7LabWl98b6cxSGoQuPYd7y+Fnsop0nWuzyBw
6fNaE0hXAK4smIWO2XqHdfLShBK3mKChua/MipxDwfhOhmF+6IyRnwkyZqWk5voBmwWI04zxF4Jc
JGUvkT1MVUFEBqTeItOEAL7pXWxggmeA+DUQrmBCXAkWSTObAWg61VTf1gszmczbnkO9kSOfBfth
16xLajAj43nZeq6Fn7P2BPUPULCPgaEGFd1C2BnJKKw0hHnX3YvB39eZ2nFbO09OkYtkkq639yrD
eer84JTZobzvq2lE9orsiCWw/CrJDSFzCfkMirW2FsEMyT5Io91RtJW1W/tUOCBChOj59t1tRuDp
CzihGXJO/e1or775tXn1uz/mrl3rDN+QYBOC+9xKOh2vxTzICTxJvuMc8ivHoRK00Y8p720kt3qw
/GzeewWUTzOyp/Q1/x/Kzmu5cWTbtl+ECHjzSm9FiRJl6gVRKgPvPb7+DCRri2rVvr3jPjQCacBS
SwSQudacYxVHbWqJrpq3zl6uUbROXTxj/vS3Gen2IZS7+a1PTCGH801phmrdEeMt30NNTpdd3Ztb
LTXZfuWD95ZoqTYndjmA80nSFyBE1/7MdbPt4Ifhksic/6ZlFbEoU3GAf6SYOPX6Yk798PDIVjog
K1LJSkkioYbHXFTgENu3fWc+ploWXOpsJQJPeqWIhogf6b7tTyOiEU/TvPbTNC9YFSG+rX9fLUD/
/esxybPRojylrbJyMM3plvu0c+21LgVaNmrvKGOqraXL9kEcJHsMV9jy6tmtT/froZ2pBMKvc1L0
6AfuPOPjKjH3S1PMN+QBgFjC/xKK0UdfGodd2DoERqfDYEBD01mJ3LpMVIyzoVDTTaFm+nWar5nR
ypQhXIk+TKLKwiicYgVBtIdeVSXYLwrnqcCUuTS1nIzu1MxHvdwgewcyNDVDkALoMHMUyFOzoXjN
qZX1o2hF/pg9ecb1QtGTmO3GxWF57znBj1BO0j2Sesx8eo/GbdqKDNMG5EufPPXhG/4879Yn4cGZ
XXNtX65rNHvYGx1a1lHycPQn0XPVttISUySvlMFzjybClEVsRPKbPHpbWWnMn/+cGlm8ffRpqlG0
7SIA2bG2Sx//R9b6d/Z0KGTCuTIMLD+I/TvTKBIZYg0Dot3ZPQJ7Wd9KpRrLeKqY47SGf1dKoLY0
f0iXn64rJNVax8jqD4XvxydtrL+NlAt8BrQT7vWE4Jholnmnr63IT5eiiYU0WGp2566vk2MXtE/c
lnvR9KTi1UJIeTK9Unn2o2oOkPdX46JWBxNrPA5GERxzU3kVbzHRRW5uz/42OFmZYx28SD/rQ0ae
U2zIlGSUZ7lCLOm2U7tty8SoWhA3+rJfww6abXslsHfO6PL0qZsB+Fugb32ILZizbFLuQ7XXpoNH
WTAShpyNWZTxtMPU9tElzsQ0MUM0xUGurWrvugrGnQivQeg19lp1LQ2XahC8mlmGxHgcxmPUee6z
M5x8qw1eZddw96ObApyZmqqT6PAe5GQrmlmd7ttUcc9hGeKJM79HygCBynT7nUMZ4Evtx/sybodv
oj+Y+lVd/q/9FjH1XYCoFS8W6dDedKKlaIqcqMiGioFb2vTW14ywkUbcFZWsHV3Zz5DfRjJJb5q3
g/PRdGUDn2KhB2sx6k3OxOvsslDD4xhs3bzAGOGExRI7egqZULOPPdvwmdd1xRuBAyxDvunuWyKT
l7xxudmD4k2PJH0dqnG9qkY5fytU/RjwZn+0dd+5Xj5O075cnmCgFf0slfSlEYSHoLBRd02SCHHQ
Mtx3YWJpO9FkJaCcKnibojWkFnSCkVWi3UCHsppL0ONzwMTKMsEn2bjoUSou25AElugzTIUMhnVx
muwf01LjFYMu+ks/l5wHfTiPBPeyueKk0iJStWBlaI3/KDuFOw0Wk/bBbU1qfPzrftKYIgbE6cC0
TkIsAsds4Sf+qqxQu9BgV/nPN4SVSKCj0jb/lrv6RLOqzL3cBilogUDheD03XcPYt1YuQx/EtmqI
oesEMXQ9lEa+DrsgnpH8LNZtksbXQDQ19Yq1zXdzKbZcbmbm60yq4qXYkJlt9mc0bJPsweFWFfoF
oWcQZ03VXEoLnNut/yaF6P4zKOYLTcRtGrC8SzhW50wFFpNGwSUK+6XVJuOrqsTcU0EiEeIqh1en
w1LoEOO9i5zuOk0arfaYwJ+diwUPqwt5heQbtuyUuBB9t5XQl4zGbfKX5dSX5u2TeU8B6Pr4ZLG8
Uvv2UGuhfXLwV4u8ZBJ0Dwpa7he9NIqlHsb1wZEi5yB5g78Ee5O8Vlp5ByZw+A4RkwAxrGbv7PIu
nSn4e0/4rvvHTpV3vLWHV60ykg3aSvIFU1NMU5EyHXKlTWcZoFXC2n1yf/sue0NyafNextU1fZk1
M+83WsIeV0wRh3r64oPYvDRdJu9u/be54jOvN41kZNfPC7MhmFejX87ZpEZnItHKoq+gM+WOEZ7F
QU2CbyMG5b1ouZ1i37vRq2iIa3zLVbdajb/51vflc/o0kv/HEkv/usJSTQ2cvKXY8IFNQ5uqZ3xe
YWlk4j3FyeNvQRDNTHCK94omVeeoVqNdXiHxJbNUn0VfblXKHA9Vg+qWKWJghFX25apeUjZDBqLm
0TBbHFxzu3eSCDzK7YRoePKgyZ66ZP1AENfS6movDm5iFKvMkL+PEniW1LP6HKU0KmZ5Oogpoqmn
NdeJ09vFn64Rn9MP5du/P2+Mqej5l+eNRu0DigdScGSKYn7Z5EV9VCWun+Xfal9NdoQx/WOsO9Dg
qiEBwwU7zKigMyxE538bFgNw796qSs+RRbMvr51TY3rtWTQiHPcLFbTEWjSlvlGOstufrzEBVP+/
iszyDm1pG5tBMYK52/dGtwidxltoRZ4tunIwN0XYvATsFJc4sdA7jaNzMvROsQi3ai/IucOd6DOn
cEo4SKQu3WItWuOAoQNpIlKwrs2r85BlWK1S19EfENIvxQ+VqARq5Mj0lyK44GaN/0Def25mXvco
ZpQwMMEDxNlWNAvLtHfdFBcTTUWLddzkQbeO9TE95Hq/qFlc3pn5QJC1qAnLKr7cLb0G3q5vN6m5
EEMQmL45ua1vBscb557n+SDJ0hYGTK+cfatqFyOxsLMXDe2in87CqS9zbfUI3ItdjhUpDkuKAOUB
0GnDV8kyTYdqSseJfvbI96I1BvKStL+zt83Iuh+l9k08aavMG1dtLiVrXInevqlDc+un7kMd99VR
KPxqNY22vlO6M3N6A4qDlLgPUWRVR9G6zRAKQXHVx2eIGSjjgfXwgJzdXiPi3aAqlX+s3Z9fukXT
alX/SGRPNG5vGPE6EWNu8/P2bhFnhX5sK7s076bHYW6H0YGCBv6ObTbaoRBsoqxkaIvsuCc86gf8
Uo0QIKXe4gAqsu9geO6dWHd/m/U7vnIT0YiSLzMElz+rWvmWmk76BrbGm6fkh3a5SvxBlTTrOKgh
kB2rto6BUWXbVIkesOBp48Kf+sRAaj+aPkvmVpameEXvhfO0Vb31LZLZp/Eqc9oj34IHKCb6j4+T
2AuvPeF/TqahWrFOkt9Ge1OO7aPkV3j9upJIbGNIJTs3Oh0FweuiAEKwSoEPPAShYexyuQfq2MDD
mVc6UHNJjpyVWEvxsC4fwuEUS/a6QPN3uL0uLH4bK5bHyfz6pmirc+3b0tJSUKXiRo+fmP+quHrz
DmIS7IRCbgzWfLWz5FxbFiUpNwsjnZiRNQrs2rKMjknTWHemq+c8hy11K9kZaxTbMfY5G/19OR1E
83Yooe51Wuxvb12NCRJBQ6Q/Pitl1azJDyyJVfp3Ksnb+57EP1SB0GQHOlrr1tIlnMp22K78wsRD
Mg3r08Sg90M2ah754CJc25hoZlqrOWtAxuMOO396AMmtrBql5Muj6zrMJNd6KSzjRz8a6a880vCi
oHqcjd4AG7fs3zH8QPRsKncB2xe5XJuVj5kEkVZVzYe4sovHLGwArjVRBB6cQQ0+wsmVnJUYFF14
yrCJEr/diqYkx93e8CCfJF0EZX3s4kscavFxLHLcHgbyZUA3Mrz3hOyRH5OLknVAIADdORWd4hBN
w9czWTWyGfiSP9NFp2jyuDXXtg4CLXJ9FXSmXgYwdsPXPoPS5xaJc2qns0INpLkc5cNSDHRR1m8m
fs2MzZ41x5XGY8Xuh1dVJdHYWy8YFl3sJkBCUyJiRaKH4/OYYptvDDU8i4MnXRq3cO8lYvTn2kj7
vTLgffsY10rdXnZ5ry5EnypX3+2sx9EOGmGAwjOA5Og8QHFGYi4cU80OQSdbd4oydHO+KcmP/zIj
x7W36nL9VWM3e/YIF2vsyS6ihWP2U2saY2FGhn6amSkSmKv/tKaxwTSjX/DEkMhnTXjfIDG83m9F
TI6kJ3B83d0InXZatXtXR9/o5glmd0V6NuxqXuIyf3Klqj3LSrqFKiQ966nRHwotVmbdNCvMO2sd
Fn6+FKMxeN2FX+WIsXMUF+Kj1SyO75W6+bSXars2W5du+OcnCD0tWddeFM4q4AyHflTPTWKNMX+Z
IF62JplxpbOrsziQXr4DFWyA9KlOhtD5lBUJRT+AM+tMa+VrZzwY2bpVyTy7XsgrzJTYyqpRep9r
bYpyWOpOEO5Ez637NtVXjOReDMSJAvnDZ58hOes2x0qyCTJZXZJSgBRumvGvCi2ekrm/rMSGnW/W
9cWIsXp2SjMe+lxR9qBf+mbOmlpaXLVPcbBzzLG9QCgody2Iglu/3mvhMRthTnuJdublM5djzXkS
gakMa5oTdPlZtELXelVa172GsVRixngYi2wnBluvdnAijvFaNAMgu+swsKCxTp8GlWzYWaoEEtd2
K1gAWUgE2CG17pbGQdZJRJXUG5sssf47995Dq0TeBYOhvcnVRFvJQVYcIehrM4IP6wrL708rhoLI
I7h5dEdPWjf+MGwQbbXneLQxM09TwojgFKKZbzFA68XY+mj91KT9XykDIe7IPu9eLR6suH+oqktB
kr9W31UpV36XaN0b5ljw8J4S4kjlBalMB3EG1ZX3VCDX5xKC5Vb0BdNbsgODhnG+caq1JWm4kqfO
JgrsY6Jq1iFqLbZA2cSeNJXTl7NWjdVrX/9x9v8/r8OcXBveuBZ5SgNB8MzXCayJbbFoejq8fpGY
FM1I78NPTTF6m3y7ts5a/KD/nHxrehWmQD+W3LncK9bBzrLsBDdgk0xKDnEgXq/NE0fT1gRg/ccY
5jcYH22uqzLUjmiQZmiU6wd8Guomj9hE+rYesdDVNEh1rfkzcuGqDuVPEKhYneM+3OUKzxgzh1pg
93H66g08wyQfRLVoplCepMxKH4BOFCSRtTvN0ZLXIM6qjS81WA1EMxzHmdm5w7EL2+FZS3+FyZi+
dpTv2Gu6Pe2T+GicBgGufbnaiVEI63PHT0sEo3LP+pifQHyYnATeSvwE16buPGV2mz40Tlqcq9a4
SzzfWBpGGGyByiiLsgdjlMS5ex/AFpvZURG8s9V6C+xMe9TkUNuaWPZXlRGW32zrXaot//3LhW6j
vPz7bop66l92U4SoprJmpmpQt1i3hTjqU3x/1HgMAFZKns2e9+gzhY31VeWHsAqgRTUt9GTJ1Ny9
3xYPvufpa9ES/WTWrBLOLKOijZuGyDsysE3X6ZSQMUM2Lb6OW9tSoWpZ7lhttdboz0Vh5veZ2cxx
7Q5n0ZVmfbtqpbReiKYY0CHmY/lHMDhdZGHOOVT+eBEtcehdJcfcRVSlRfK7DFV8S9ZYWeusccdl
HyKVZNU0sXrr+GAgRnjpA1QJdjJcUNJ52yK0QPq3rVFPcqhxruqWvRA38fWWF7dyUGdrXS/3XiNj
aec5uw6dsTrpJL2uhzyC/qbHRvxpwJ+miCus6QoxOc3NdzgvE20+xx/XTg5ZeXLN1h9npRgRbRK9
tj2n6uaPPncQfE8TpV6+q2Xz/svGVjRvfcFA8QgqwoiejOfr8bYHriG2kGUDoOrbqb/DASI9e5Dt
dCIJJ9Fq6lOsZ/YlUd0EbLp/Iu0kPauN3+8pKxXMS6ORnjEpBWuTUCvFkHhoY8BJz+z8w4eKP4gf
ycajFHIo/A5cAMzUvehLcgc3cDKs3TBv99Lkapayod07sWrns1tbnN3m2NNs0WQfc+cTZFZbpd9c
dyUUt5F3vptfhIxCCCfEmU6xkVmfOSjNh5zdi0co+TbPyHCAVVJIYZZe0U9KYBhzExj+Upua4iDX
nnFK9fxhUvTuhtKAR1e3kXssWxdgyj+mhQWw36s7bjLr76Oq9E/igIOaWgvDvWgQDSTsTGT5OWvU
cZuOXaLPxIgVTMknHfS7aIJujPd2HR554oTnHgR8nHXxvWjlZpSQvwimp1F4FockJsU14q/iffmf
Pj33WZzm9jyJWv+YlsPPyoWpGJm5LVp5EGqXUBo/tci5XVtVoqqXKHI/jeG6VxeEXpOFl5vjzvCx
rIuzuuvH65now4epzSgvgkC/iYudZdgArTLFJd1mNZitr+dQDKN1EgKLsMh5b+1iGLZ90sQH1Xbx
40mDe9d0CUgvUp3nLMmDhZ769SU1CgsmH3mLvg1+hWyQfhipwte5r3EAAMnQ24BVdIWF2oq8BC92
3BySQrLfTb/67Zq1/Zo6mTPTcyW5ZLjEFq6NGenfH6h/OXdtDUUVuyEeqjxMGf4ir4qgeKaAbqyL
X8M1Ea/eLm+KedyF8U6Er3spp5iOLMc78eoVo1jy/4zKSvxn9HatGKWeFpjFLH/4b9eLjxMX+CoK
Y6Ms1WGfFgAA0hqi/hdHANWvgo7dHSyAa1TGDp3uoKtBNWcD2F3y0i1BaJrdRWcX2iB2lST1RPWo
/GW0g3HXW7DLRJPQl7y0PW3gIcmo6VlI6Yu6OMJfy14MA7bOUIC6NSiQ4NU+rDW7KtZGq5qXZjTO
YmczUI8C/lBQPYadYVA5Ry7WXh1aF6nVzgFWKSjavr4BcbyTqyx9MySk+QFB06Oupered1Rj6cDf
fE4q81lEuT+mJhU1E8RUyBH4dqepttO/ZF0uLXBMWkfdxpa8UGK8U2HW7GvHZ00Hm8Y+qqRgj1pN
WQQ1Gc8mN+W7rMHK8XvzTcthtDiJO1LVq8ISaZrtpbcwYYCebB7jMB0WBQyGB1mqQQcXvn5KU6ld
IQz279wyl9d9o9cHiK3WRpV6Z+fYVrLTpKzfUgZK3ttFkW0GEzOgE2TBuulz6y4PDWlp2sN4ryIL
JgXYNQD6MmqGBXb9VJUqm1M17Z55cGmzhuIdr4EFLqXKO+mbNY6v/J+UP1gAHK2xsH4ZXbLSgYDv
PJI2m6Ljf6eFAHwasqF4SPPivQ815W2q7bWoPKXYRRVGSCXuZqI/6WtKYKBtW/WeJb/5nrHxY9t/
6ppTz829HZ0h3ORYpXFKVQGVL9roh06dIL+Iml9DARiqMZv8ErgxRdwMSdvXReodbc9IlrFceC9R
Zz53ztj8kqJw1TSGvjIpDrEZiJDPwc8052Ri0WqN3O4t1Kw8ED1qkJR+/lglwI5jX0vejWJcKXlZ
QzQJ4rkV5faexL91PYimSb6ONYjhAwphQLGA8c3EqZyEnIpJ11NnulyrIYlEwaePEZPtoKYgnpzF
W1VyqkXfydDC5EDdNWaqrgDaUPEhoaZNJenpL81/60Z//AGGBC5wmcoPajGmG6iv9kankMG95FML
zIPq/1555Vxck4IiblQ5u+QJUOCGr94e7lZ3lJTUQsLr98RXS5nXYpjseBo+BmL1MR20aZUi+stm
fET5+afr1k9W8lG0gIGDU4+D6voZ/88+8SHiX+jb+DXRkAmYgW0sMAt5TxTwqu5qgGGqFPpPoss0
6l1FMhn9DV22AzPLQIO8FoOhYSfIyYhui6ajgk+lhJ5uyWEF46ddYq+70+KxPplUCnms/WDvxRFx
GYUSDoViaMt2CtNgnQ5nrepUpwIo0KPaeJ+mNQNKy8R50SJYKjlxp8TpUPGqE8qjN9CuiYNoJtHA
388wUoh1pgZZOfPuQ0rjGC4BONEldcY3TXbqP32jyY2ODKBYilFWGfn+398nbJz/uUC3MYxQxHaq
asnNqSjyFwFOoaXJmIWpeiH/SXZhxbOWElCjvTYJJD0U04schuca2+af1jR2a01jYmY9vdb7f8z8
+zoxs5o+8+Nf+LguiKRy3ZXpOHNbl/yAO3EZTecgVy2aSdsc7kSPOAyIpdZSCAj8y0BFLcHtNfJp
2xSJdMp050cGToYpTccNnt0ZpbsRLXHQq8BY86AArWr4YN/b2m7mrWMPaz+lNAm6JTyAjXOyhgCM
kBY+BGnonESXOJMC8g+NN1K36GOAcE25ShNvuAudaqkno3pPWSWEI0mRU5lRKpCdpMajr4TynvUD
bPVEfQeuHD8Fiv1rrFX/UipttxpSV9kpbmTcQe31UQx7FbWUOioG9YAPtNo4W5SmeozylHKVZvZi
pl14MBqCXaLZo1fkqWVQp6pP85eB+ipzSdmZGQhLKU6TBUEWFf19ZnKbd4AyvXI5KhWS0UqStiwl
6mWbYIJdD+P43VCzbjZEbb0k1Gpfmlw9ayRbfyQtOYE+wxKCNMjcQFDm5fr3DMJ12aKmVAsVPHJl
NeY1UXo1SY7sgfNlksvJM++ynxhF3F+q+tbUTXUf4yzWN5TTo4ycnhvkAmPjvoszZRcSKVliujBe
5Vxa+b2R/FAkgORiBj+9vJtMZ0vLJB9DBbJq7icRS/BJ8kuMuAECx15ZzRG5oDkNJLvbXyVyrt94
h2DoD73sFWB3SAvUUoUftAoNyB2d+ttT9DviptF7iS941iKFfbFzii+xKI2ehjZQFtR6kO/jwKlX
KdLxI0jZYdPXSFmGoPX3bm9km8zO7CPxs3gVliAB+IsBZdBIKA9eYlYr1uDjUSsGvBFqpm09WRpe
o553QN47BIHd8tjjP5iJft2txoXm90ybHlx9QXXRj2lyBE+1np5g0kCdjKw2/kyLQLUmkfObV3v0
ovMrBKJQvnngDpYx9U8AKhXlXaxE7tzDoPeuQB7xZPNHIMvZfKwjB2WUo+6qugz4YdXiJcqSu8SM
zB9JHP9Kpa58sooi/19LX+OLs4BHlaNouqoQTpMNHbvbPzPZdR8pFki44YJaxzmX+rOtNTx4wWXs
jNbBMRBHxVsShPnMlKgc1XaF9tCrCmgN+qMxWrZDB3kUmJmW99FWbEREM6BgxKemGDWzel8E+YMz
2vHBVQKwXEBnz3EJhLQn2vGmJeNDIHS5jr3NDav4XZlwoIfYfpGweM6TTkm2ZDN+13Ul74EskY1o
8uEbAMlzBTHosZz6fcT4C0/Xhm/toQjd7ARH7s/OP4tGedWNmTcX+30RFyBj0x8DlaJqZmzp9drI
5HRWGFq4tmB2jUghM5JvFG38Ex22OmWBWro9AMHyWCDJfXcQbdfLuoPXG5Rrc/vw64CYYlJdjtX2
NBG4XL9M7P5S6ya0TtSFQnuIyz0+TF0SpoEHP7diEBN2B2NLlY+2VYOAlKfN0FQHA0ZG/7MOcK6q
nvHbsotz6NrSK0ABiluFpXI/Ylbn+a8Qi/u4PHDRjInL+c1dL4eHpf8ug/Y8aoN3anQXBnHQp6cK
W8Es88z0tSyDmtq0ZrKWyoqSIZb51rh6dx8UY/DoYJsV3YOT2hvgCSB+povSgd2frpbuQffl+iXI
NrrmJq9Olpt70p7lXDR7aXjEf3MKJyBQWrp3VmhQq6+r432ngBoV/V7qnRDVFU9aTYFXZ1Rmcpyv
9LpmCc5K/oB4/PPh1idbdbfUM2qLiim3AdFEKdot8SxZi7SrhkWvJvGDU6RATslc8qIM2nVAnYGD
VwzZNmJZuEtIxe81btCNFjYNjJAEILfX2siXx2Q5JGF/jmMHwpydVpeozlzKXyjNq+xTszoJB+27
6k5JzTz7VebUVotcCkiMxto20KLOtIG6JJFHdTtqeO0t16p/NF7wqAERC3+3qAO2IgXUV6hM3CZ6
kKeEUGYHO5fn24MYI0VxHdMmU/zHmEgy/X2dE5U+mEWqxngTS8jRAf+5meNvhAITb6w2wUAxZ00e
6RrI40rv4hypK9/I5hECJEVVPe83TsWt72bBG7EQhQdFH93FTqztZNA2qyRUrUe7JC0bgGb5FZpz
7n7rZ6kU8mxUUwlU65itaxYDQB/BJXkF681CjYe3rPDgLMYUJ5YjbW0RyZsR+PR+IzkFyKz9lvL6
jSqXyovVRPmigNx6AutI/TtNzbea2+irSIrh0YXxVNa7UvZaqQRHuS7iJaKv6EXr4mc4AM0vZBur
JtL970MEtyM3B/8eYwRPmiL1N17Zag+WH/lsi1Xj3eq+sWTGbhCnWncMhE3B7PMOUKsx7ya/ghhA
4vLnTFeGHr4BvF55MMz7tqvfytzpX1t7GFZWCr1Vn4RYtUIdyEZynoa4Kw74moK5XOvBa5OFyNX4
emxE0xnLY1N53ZkaOvVDR7kKdZoF4TPeUEENKM3UJHhH5FPyf6RG19yRT+BXkWNGuomkxgAiKkwZ
YvkfYquhAewLcuokuqzUCjZl7K/JFWj7OOoxXHiWs9bziieDDOuyUpqpGCO1jeWy7b7VXv4Q8u3w
Zrm0jKKI4uJpSF0jrfXe6xHireQFVOIa764LAyn6wYP62a117SWvlXHTJKm/FE3HaZu5JHGnXUf5
3+pSz7z793W6+de7z9Q0AsTqVNHekf9yeCvdiEXaLKSnzqEcTepq2nwoxvYkd0m0qyBwrrBLZk9u
xrJEVxPrZ44ukApiVCb6mDvga9wO0R3LAqYHefqUFwCQ80wzb9MTGSKV+OgYg+vuOnf6aOolwKpx
qaJ1NWqn41STO473NRHfX2WtUFoni77VFVUygjpM7/WoVDcZ+46NlynhvYdrlJrUmfcNHvveY1Eu
Lmo7KyIKivBgRAigTk+C3EiCpwlJrU7pZh/g1VNEZQzhTBBjH60hGr+OTdch27D+B1YGDdjXjRKO
Ew2GgWxq/IcC/Z+rD8I3ro6c0HrSyFUuomaI8pfYcGdopqI1yqdqb8sd3kxxWjaI2+rpcB2B0OzM
RWcXV+jaxsGee4mBktQcj0K4IfQd4uyLyONLs+uMAXpEbeobLFKwgZqppBf5tEeLakwrkNzNXpEK
61BHlKCuQGtcQJV41GnnF57kB2AMxk9xUSIFXGSFzUrW2POLi6rI47b0be1ixTlL/fikqrn/s+m6
pQ0ZktpIXjY3B9QduPu+W9TWfHWUuprjZTHO8kCRuCwKzGMd6tIG/6G8BQ3qHw3y3yt97KSd4+vP
vkuULEY1ciBE5+zRh4YrKRm7pxRPHO/KbvjlIm+udb4gCMwQMLThpYscYxk45Z+LCIQD6J4uYtta
fFw0iNR3CaqrBLx5vSic/qVp23T9l1xV6p5k1yRFgqJl3epTtWWEncHzWHvfFWp8HzqNMihjHjos
dokyUiE0X1Z97230KQZZaHI2M4rBucYgwUvNJqXNJY8NarWg35QkxXzN29/VpHOvm7pflcRTNrYR
WlN3oYXZvadHrxDKXfBoeHWrSn0BY+jeiS5xEE0niVcE3sPDl369UtV5k3QldaLPUaMNQEUBIJIB
wUw8nd0Ooi/y2nwTpQeeUHbLvk1+TKNJcBy7xkGZLKgWZbpnKjXuDmprqhcxOjQytdadR6/sq62a
RBplpZ0VSTrzUe4t/6H0u8d4MoFleuVslCQyAZqq2lJq4AFleZluOuLvC3HXKvaQbpzBbq5NMZqY
+dZVhrWR17+NaWvWI9RfEcYx6aIphcqxQNB4drOf2mBJhwow9lEscH1lFVhycbyueVXbrKnkAvR7
QXCa5UwE3a2TQ+hplY+6mqUau0xvAa7AP+ShnzwaY/i5f2TX16dG8jjNN5rEedPVQzyg8E9qPLZR
4y918RMFSb5l6W8vOq2VKbxi8AdI/HGW1LV9rCM/u0i1txT7zCFt8m1CfHjeRWrzOPR+vs5tLVyJ
RKEbJdosiXTnEPEre0nD+1xWhmfkVE9XVQfiJW0xapK8Ym1s7RK3kY52W7O9DOvi1aije2+KdbZh
vjOT1Hjroj5EKO4Ep8IN3C007modeI5+jtNYndmIL35S6VOPqt8pXoe3NDsTDM4wEf7nRJK+9nwe
SlEvUFHw05y0qK03GXOfSDkg5phyRBbh1unrlFakjNRA8VZilBrcaAmHdyrkQh1Ofrj8OedYCeq7
mNoph8bIAthrlfXWUH6himvlRzKVOnUoPPgQs0hC2WbaqzjonEtSt09iRpkEbFiD+FLncbFu7DTY
KnFTnJsp+CZmWIAncorbHnOeaYt64o2U06GTMdPIfqIs4OkP7OvNkE7L1OYxMPxL0gd3mhoX9+Ll
k9HigvxefI2nsVur1rxPrY/rXJcv4r+//R3Z+vv9P4m3yfwoJOr+ZiFphlRJntwPT6OzKyWla7ZB
gsjGcfR20WahuRfGCHHmNS4bIB2P0yKsXAlxVOuumhTsD+YUfPjEJvaF3ttkz+WnyIqo68ejaj3o
dbgy3ZSo8KSVFarZcGLc1PCX0wLDWgDUaG/yZH22dOc5tSP1JFqy11OEIXyKAqI2ipm6O57b1G1M
LeMNx/VPC+XXQ+5U0l00tv0swWF2NzhSQQyif/DrtsL81/w0INW+lUTW0C60w0uoNcE8AOgfDV53
l4W40CkKnN2VjuVShrertlRenCXsIZdDU7SPvSqPhzhovimj2j4ORarOQyrrrEyHrELOu+6nY1K2
gN/dJlJC6f9oO6/lxpEsDT8RIuDNLUFPURIlVamqbxBl4b3H0++HpFrQcKZ7e2JjbxDIzJMJlooE
kOf8Zl96zfexQgcOCWTsz/H3WveKU31T+LVnamG96qPu7aADZzuzLNpLYBbnBGzq1yTV1qKuJOPX
4+IJGzxaUXnBGDk6DENonrwMLoo48PgEcpeXyK3NPKGZV9X97lWet1RowtL5EuQeQpuaXJ1sa2we
KInxKMWxDgMEzGsrrEgfKu5Obu+V9tbuQRSsYG2j2tTG1pPtyQ8auK5vCoCZFSYfs59JUbDhGbe5
bL8GRtZ9t20sakqckzfR1OJgUsmKyx2gf3VMfDgrPeh++NDhK7/E4qbVXrpMd34bnXRhU7xvqM6v
RwvGwhhj/NgozapPA3sX641zyod62Ju2dPSmPNsoIyz2pO5WMnDh1ylrcXUB6LXNvZYdeNY8qAWA
tBoU3fc27h9tiq2/KDmRs7Ec1/cCewsbpMGMqQabDNuPgD9pgdk4deDwk7vBD6KLOJSlrJykGEza
3BVLUuWGqW1sCiNX8K0eAdT3xZfBLh7RaC9eQJK+KJWTPCCiJH/KJeVz7ivWvRoV9Xk0qkeQ7WDU
0yhiC/crktvsTg79Jwde98G3Zov6Ksz1O4kEtLOZAjP92ptkjYtWrraiKY3mg12wPTTVrr9vTSzO
fSnLvuoSVpqV3AYn1WnP4A5tAL2oiAkaTeBwVqLZFBeBv0vH/q1fDMYkMUnXzCGijdrYH5KVZ+vO
Gz9RGckeyiT6xNtJfT8OEb+kqVeOfV93n2WbOzVY53RHkuQnz93+ktqddh4Ga28kehC6CGqR0NPB
VM+DMir6FyxRrWMxxd+pMRLRo5BwcEJ0ya7tEEXc1QhrcuUNWbfB5LX8zGtMuwFLzmNtbpqa6biy
gz12hj7zNnSK0e2bWkL+xdSy0/XU0lu2Sbxx2W4/98Y+DygbL6qgvy/6wMEkFeuYMTIe7LTZsfvc
6I72M+8V3vCi5nuvG93j1KSFq+Z2ta3Cr1MFcjVipzO2Uf2715972+o/1XHg3GHLCXcY7971EGO1
iEx7+YiEn7eXezwJC37Oj6nUFo/ZfGbpymPKTf8kusRgl9fpru813xVNwE3pvaRU32NKwnltGS9V
LHco8uN7LppW6E9k3uJvkZSZL2gL909pm7vJ3CpyGJuh37WbQR6ku2k+gCZ7O0tirdt1gflt6VrC
llgHRjGlDa7+PtMy6xOw1N+lV9jHATvPg916DpTQId2HuuKf+zCsd0GlxfeUEsetVmjlw2RjWOWk
SHv0vf/o8GTe52mentAjbo4BP38U/nP7TkMpdauO8vQwlE2+8QB/PLVTjPS03ssvRXKpKgPUgT2l
F3Sto32nV9Uh8p3mYQxb7O2dpPqqetlZLvmlxwnYAiWr/4iqFichS0sfNcque4BU8r4r2tgtcxW6
HVnUg2KyWm9I8yOjL13b0hTcEY2NKlfmL7tInxXeIdyarOBjr0kbxEWK3zqksoB74Ve/4xP2QZw/
GlnY7quxubf5Ke1i1cYk0AArI1s2uQUzUF9lo/6ummn0OzPPoDQRWODH/GhSe/5q4XyCa49SPyH3
ggVL0uR39lCdnIiaoOdLNdav0J3w2Yi/l/ngBnmV/JKxBVo5OCl/Mm0920IvzE/TpBlnFRzJOnB6
5Yvej2dyIDaFSkfhlr2tZbP8FgbYx/a2XB5JU1pPWd3/gizAjZKqPTvi2rykdRudtNBHyS/txvvU
mbcvhvE9UgofnkGDNVrQtDvT5xUJyaLLbAv7wwEmhwleOj6Nqd4Dma4wm8669pX0BAUSIsL5xdku
8/Si9nUODqDey5afYJDnmAdlivI7/i/j3Sg35oOjl8467Ge5qiFy9qMajndZAb58CB3vxdD1+tGq
hmMMM7XXMC0tKff6Q5OcQwT4dlSQm40Ad/n8LbExD8uDgH61CJuDFLEbRK2AftUt/kVomr7Icpc9
yXj3aUVjnIyqw9dO7/pD2yr+ZrKV7CvMgl9UXYbH0oGrkGvBz3C+5xqxgxOTVLihSh52dGTz0IUd
vkZdnD35au+Qr2zrHyYW6KgUK78kShalHFqfShmPHUWJv9pjVazzTHMe0/kAwR5zsogvqmdKqrQi
EaSsp8oqNoFXOY8i0HFMfWdHGDssfSi7QdgwuLHMq4iwxBjMR/u69nWxxFR2PqiGrp9eRwmnXjsv
srPkkwCEM8j7c6cld07k/GHFmnMONfbXQf08aVroqpOKYK0Dy73yjpZjK+cCxoU7oa8N9ARRfCfB
winrkvGhmA+4kI1ptmVzHO4LdgpYGbfqK3Kn37RqGH5Tn5tAKvOiwm67kpIUixwn3/TkvrldJv50
lBJu1LpkXAbuI3t5lHATKU3lkxn51t6LpQyRxozfq5J8AQiTrCcbY1lNLsa7yQM9kmqGtY1MbUAP
KM63Np6/d3nZth1KSu2zkVvpXvQtB6W2/wypbZW8mgX8i7cRFAnr+tWu+3qVWXr4uUPUfd2lhvYY
OwFbVLAQsAN3kTaBeQdhD74HIcheLfvVFDbnvtLYApKhek6pM60gZQ8H0aekuJ52UwOpWLIfIy20
flGLwgXBbTzffvI13pJDVf4mS9J4BHk6HXUJ6sQKa0sso+bURCn1vAjGX6Q6TL72MqZs+BAPM3DZ
JgEeHOE4dsicaaYbD3a1MWFkGkFIQdJPwzu5GLJDOGX8HgpZWpfWpFLac7yn0eqffLzJ4Ub7AeJA
EgmWuN15SpVfyKdBSZawoJKUBtq4yVsTlNrqk5mP0Xkgr0EqpKk+xUVu3zux/sL3x3yZRugp0MH/
ZIhbs1rMwm0q2cWty44CsCCIi4GorL37pvghGmYQyJvc6uO1ZVXTY4w01kpTmgGovTY9XvtQ+9ip
iQ32Yg4RA+wW0EiR0IChp+ij2JWNjBfgWUBtcKzyrm2Tt7NEK+INspEGMl99jTfmHHM95U7E9yqR
uy2S+egiGkhOSjLU7lRxvLM48DVwDi3UIQ1tkbNRmTwA0ujSlFLMz5/bIm+w1kWZsGLy+MscDEyB
LqKvsfOjGtfTPo9sFYEpqEptYlKFH1CDkzM0VcoRA3BPe5TH0XA1L/AvAZ96N1pjspfYWpaqP0Gv
GucUwgMI1nVnyDqPaZCbTqFCLon0rx0stXPQ/Ry1nEJrOxZbxyZxW4Sxday9mnex+UyJkc+5doq2
ODTWPVXecdu1YbMhbUqJooDa10vJVy8O4j8wE5gVUaTmM/d7xW0iz38GixJu9KjyHkyZL0UYf2Nz
RQG+rQDvtwaPlrkpDr2jgqo1HLIDELUYUgfLPGb9WuoT9VGrn0K9hqknm0ivePyBkURAOVl2quTg
mWo/+zlKoVtM5AP02EjW4SRpF3EoAzhuvG21W8WX3/qqpsWLbFDLw5BU+jWuV5R7CnrmXZwbzrbA
m3zdWop+xG0Hu2Y0rF+UwKyf+rpfyYjgvuhWt3FiWbrML+peWyuvGojVOxIEGF7OTaNIUzca+2ib
qkWE5WSHA0aB/D8OmUlCLTb/YXtRjnNA3x/5reHB3OjDBY+z3B2dZNoZjmef4kr6HER5/NRD+dPb
qn7xx7F6yUEjFVqj3Be+VL04Wm+4HRrV3GFp4sLi7ZSO1IzXePdGDqgKLpJ3n0XmT2Waolc/xYE9
lAMqQo4fv5pwrzd6X4d7MQojAu3OQC9ArzCKzQQqt7H0jCOa/MTzAxgL3YPVQcQLcnNlstE8WdIE
YLAztL2h1djYe7IJBSiuEWwCPQax2fyUkkrAv8KW1+T1GR1lZVfkPN6l2DJIsQTodwIT3Yi5qtP5
u0Ip2s11bgvojKc9eb45mDe8eptPIOPFaNyR+9Pxcb02gWnxwBoHeSuCsz6hvjnoyBnO15X9ONtU
LYmx69xh8NYWBe2dCNa6Rl1XGGBdRxMTTylquuX+OjfsKbx1lITEPyGeAgxtmybeYcazNyyne+iQ
vt+m4VTc2fEJ9En4ItVup8j9i6RY3UtaDZ+hBTnnXM+GfdnBRpS0oX9oGyTows6BiS6F5rWvUb6V
E3pq164OsYJ7nWIz3nvo3EbsmAGaB0e7t/sHsUZWhQmaJ1m4szG7S62s5xUvtNbAp5MTttXKEzSu
HxnJqW9FEagrUB7GQ+oZ0T4c7GPTTOlja8SfWjn2XyHYqkd8LVC8dgb/tYrxBSTXjnHjPAp4oMYs
OHGOYjTXq+e0zrtHH/viz+23ukz9vRrk8rrojQrFELNa1xAxd3VEkRNPC2SQnAJ3kE2EE9jbaTKf
6kpaqu6HgA+neqpgcjWSPvCNJw9W4WeTfx4FWWC8g+N/1vi2XbwkP4qWZPT6Q+SPT6IVTRkSqFn/
Q7Qq/tHwkfEAD4cy+DxVaAfZAzU6sWrUTNrWA5myjkxJexg9+e2gSwdL6v2HpZsX/uKYeP4nEbT0
J3qrbIKRSvHNQO5HuJ17sAWWYBFCPoK9Djpm2Km9Xc7rZhP7SlE+QfDehn0zfrUn01tPDaDmUcnk
s6yS7gI7vbbReoHQXQVuOLugiAO+Sm9niWbY/LwznuEW/idiVHk/w3fQ2QwdhJKbAREsRvtW8j+M
QvbBfsXsa7IS5F6vq9a4hyX1BHCvhSVLgmWcsiNyYW+HiFeFYzIfxNkysMQtAzdx/yBkWX4yG5Bt
Yv1lnmguMcuV/kHIzVLL3L/8lH95teUTLCE3y9f+DMy7Gb650rLM8mFulllC/ru/x18u8/dXEtPE
p1S6cTb4DZ+Wf4LoX5p/eYm/DFkGbv4Q//1Syz/jZqnlD/ZfXe3mE/xXc//+7/KXS/39J0WvoOLt
UMtdFC94tQvnn6E4/E37wxClKGZlif0269pu9Ti/rnJtXyd8mPYfryA6xVIfZ/31J1quusTI1J2n
zTLycaX/6/XZzLD17vWIt/PlitdVr9dZrvux9/963esVP/5LxNUbOBBG2Xfb5arLp7rpW5q3H/Qv
p4iBDx99WUKMJPN/+U2fGPgHff8g5L9fCkx9ux5x+Fnp0Vjft0NgbSoQ8a5oBt3MgdezGuQOo2C0
DFcubW8t2XWu7pIaU7+6cnijnIdF4DD6YOIAr9zBuq6Oao5n01oM+91G1xPnDOYXBp3o6iYnOZUO
b4GFWqg7ddSstU5RyYX351JmAHo527VdzdyEr5twboOzh6SnODWGKZbcxc9Ntd4mLl2LFZznaREq
x3XyzQtr6aAj+exmaRrvqEmRj5LT/AlU5l4vs+Ye9aDsSSL7cmc4zaMYE1Elv9ytY1bDGlp49iTC
1BgrsYBky1GEqJ7MK1LGqymrioCkyMFw6ZGyWhb6h1dX7e7RMlSPJOp/uLIzIiWket/9TCMDl9n9
eQKJNa5MxCzOoo3ZZOAOifM2vAzo7yGmLhGSD4Tk/ds0MVccRJzzvopRxsE21yHvKrM3rlZFVAHE
qTiQJUSkdGl/CIpt3InlZtx9mAPy9M/wD72IKyb4smtyj0wfGv5Yv5n3nRJa9+Iswbui67L2fNPP
C1G45v2U79DNhKEJ7rrYR37gzzVEhDgUbG+RNTK73dInzoLE6vbQIH/d9ItFito+VcVkHsWg6LKS
fpvKY38owduDmaROiJGTwZ/IcvHndq79YlD0i7PlALzOPInmJATwxKlNMQUj+be5Ylqth9461KoG
z7N02AIB6NwwmnAwR1+vflyVCkkSTI0kvrVAqEnbmcM2cvLmsffl5rFSCutodfaL6Fr60ZN6MdLG
Zq9BqDikwJG3po7f7jjPFH3Xa4iVlk5xHdvyx+t1xADOyV/SvKp3gqYrzhA2urzxdW+ou4jwOcXq
OnY9F5xdwd5FFha0Q7N20OUMqOEe5UbTEnTNy7Q+SqVkcu5JcvUv542iVbIrwr2m6oZTo6jmyq+7
dF3PfsLyTImOpdaxyW5wuhy0Ajtqg2z+bcgt81qM+5ENHftDqDZbPM/TBREb+YJViM4/xmnkrHUN
onSd2OYpmEEROETKf6Q5cjezk8YSEZiKgmhwn7rq4Qb0E6eAz7ei05rdQuG/GiRA1vk7NgiRnlNm
+lSO5gwgv5SnkCoqwpXI4okDguwpvnJNdxXNK4Se9BzXUA27xgG16DfIeNRooRX1ZVYo2IZNFa3x
eMedB6RgBhwkjda951SXoh+ri+hT5r4WUjeWQ+Rot6Ithm/WGeToocbo+NCZdX/XyUZ35/RUiFei
HaFCf7LV+7zNh2x9HSD5BB5gsNrvAeY2FO7VDv1lv1gvK7RZ9LbWTV8wr+ep9zfdphxKO0kdLu27
GeiH58qbi2jlTS45BOXDE+b62KEEeLrGiPaHmdeHTO+FsusDenJh+KGPK1ExTZPwtYcXtstmszlx
SN7PRmEqt7TFcNfH1xk3/aLJDrrbgfz/UvetPa1IfMKaciAxp3oonZdD5tVvTd1vVi0wkTsxKPqv
czvYOK4/VdNmmUZW3Vt3Ram4V7VbHcIhNKgedTtdC0NAwEq5kaz6qzZixH1sMqu/y6KMjWlYl4do
SspDrCW2/NQb5A7kwc5cEVPNgbGgKowOyOiWqht5yHvRZQdq7vIy2iMPUity6jqqiV7xYE17HnPK
A2RW9UGcpfiAqlPYnpd+Feu2u1Q1EOMh1JEB1a6UoTB2Fh8bih+dy4G0Hv8SUN/rUELE+joc6g5S
le9XE9H1fMkhlyjJcLXlAwRVVt91tX692of+LClBx+CL10/qYUrCckeeWn522hShSskzf6rYeQRt
2n+3m6x3K0j9j957bKhZ001sb33Bq7xLSvSUfYUSQFuj9pU4NemkzN9rCBD11+HSDMlIgnR468sh
VuVDicPOPOM6WazTB3NSrwzsVT2PVAhzKWuxojkEexFyO2VeG2ptiOo7M8RobpTrRLWswXwAs55t
7BqhYf7rzJ9mAE9EictvgRmh62HUyUNZxXj/Yma4NeC5vIhYIdfyr7FyNxmUaYA+SGolrSyFR5Lg
DNS4HkCGiWnOMGJZQyhMjAq2gRi1bIAOYlTMzVvqkLKj6U7leqzj6tTJV9XsckC+ngx8CX5qaYrR
cnaiEqNpjqtMpQNoqhVUfp12pXtJ/YBQCQye+WwZWPqCeRQEh7IzI9gKIk4cetSYrwNwN35OVPim
vqeIukwQl7hZSVxiRO0ERWgWFsHLtZP5Q4G+qs8lsCbN0ouNOQLHC80h+goPCjsY+avPH4BiYYjU
cN8qX0tDAWRVjM9j3sPPk+KESrivfLUy2aL4KXtnP5lkDBD5ws7TxapZk1WHgXzvP1vVG1S0MSQJ
fx9eHg9Gbxs7xetgZoPPWiGI1d2Faui/BsV08Euy/Y0dTS95mbvDrPQFfy6/V1tso/w5CtIi784m
HjNi1InVkn8KS4pRsSSsvP5OjIa6/GHJbMwoFLOG3eQ/KSkkVBicHAS91T7JCI4fWjswt5hdmZ+l
KbwXz+ElIgH4eShCy9gGtYHoso7Wab+qJqPciffkKQq1k25l7s27MqRK3sAnWdZORvQ2+tYnRsK6
+jAyDjx+VtdXdQo+ey2vn+PZvlFLElR09PrYyL3U3783KYr6Z3GYMusAObo4mxJ+diyU72vFDp/E
wQHgUcRg8UQLbQv1XOrNSet0DGDSMR12adt33GSZMPH7f7LSpHFn/61djrYaJjGNfCya1jqLkFH1
+nvTnnbLBNWc4j13UFj1YgJUZsNtkE+/xlyvO8UPRZ4H10U09AofgpHCp/gUFjB8bNs9YyVixQHU
dLIG29Rv9Xn5SbILd8AV4VlK1nKEcUre1v3z6FeqG/YY34q+AcTtHaion84sYCq6ylxHKiiVz9bc
1YNO38aVyVvk3CzY9D1pxhcxJsL1CB6pk0LZaWRPP46p9xXtkP7k+H5/Gr0BFLo4FQdu75KEr8V7
wG1U+T4iYkTTyxu/XIk2wrnhRjWm7rrmEpPm0ei5y2yxrlGNb5/juoRoF6n1IveVv7sJMWuZJ6rv
fAqMCieV1tGPdieFYAcnmVNxWNpiXESKYQuprLdI0TaXyOuQCKUgMbqKj86ICBJriLPlkngTSJr7
H68mItmjBsjogUyU1Xp4sFDMW0eDEm9Es3MC+jpteOjsyVr1aFBsbwa8PvkZUG853PbnwzEoUuVU
ZVViYqfCIoP9rI5Ff++rfgM4KbW2DjvLC6L21cqrpv4gmuIQt/aTrHfRnWiVUaRcWmNYZxgIPeRz
y9F9/wIxc5lSosJxbltj7431FLpO26Ay4KTfFOjfoYvGy8RPREW9TkyfLzzoQb+twxScUlm5wHv6
S2XJwTNEAHCV3rM4aJHZgCAyvGMy99k1QNVpkjB3mZtU69uHzFePpe68TVA7IAwGRoKiCypaurGm
Dh3UOR7sbXbX5dbvJR5qIPAuE3e7OaDsytH1u2Dci+bUFC1gNDN0RVOyE+0pKz6ncfJ2NVSRStKX
pnXQkiYGdZNrJG3s2bcMccyIf1nkr5FYx7Fs7gtzAxDx0tYPGkQ5tPoJ8OYAESWa4qCFZgSOJvfX
NwNLE+8WfRsYJhjBz5pi45Mzaj5WKTbFpgEdewPg47rp62lLFR7pejsMLnJor6KxSP9tVMzVseQR
sYlm+89iPuT+2/kiIkBt9RqxXOH9+mJwWQNQMOK0gNAdpP63RoCGV1xhobcyIe+cbanZwMzwERIw
+h9VE/nHaMZYr0R0a4aWOwba8CgODTKg58KrkbVvxsfMhOSRRl66E58JzWQsGYzq7tqyKaPVkjGs
YvHneB8Vny79D6MJKbEPc9t5bj//6TI5NvbUqn0YTgnUm7iojsAF0ZYCAPs0BG4SzgX/uSeXI+do
DtlvMXQNqrx2k5R2uFnm+H2erMbOf1tHDKDO+/+4znLt4X//PG03ya5moFBWJoZ2l9fqrotU49B4
Gu9bSddpd2PJMrx6JdpdYmrRcYACjC2kdie6ejF6jRHhJaScjdI4cEnmKSJSrC2a0oB7xLr0EXxq
4nLciE4xfL2iCB8gIW0gX1Wr0A7jt7t0MYLzWRW6Nu7xxNjgfhfqLkkN/RiWqQF0m3t+4/PIw2KC
tiPu72KcXM5ob4qyafZv7zXeEB7I8kn3/ED8B7tN7O2QNxrivX/2yfMA/ncwcyr12p+hvINZ8hyC
g/mXTjWKg5gvusQEha/Pmm8KsijzfDHQd6l9Z6qjtI3SAT5HX9yBlSjvJsUo7v5TUwyIkBGZZrOa
oNb+77FipST0v1kmimiV+VxImuSKMx3QyvUsm/uKRML873307+Pwg5VABZPMtJPNjTaWaKrAeKUs
BDA7v8eJLnGogs7/YMOdAC1IPA3ZttQ/K5YP+Yz6sq6nYJwHXQPAHD1rc7eXtvFxZC/tiqZRQr1H
I0kCwDzlr6pCEp4sEIKjczBv9Nc1Jt5pHiMrePYhK71yiPnZ6rzH4HBhpvi97fLCeqo9EzfJpQk5
5ND5CJrspNq5jvqIlV0iUzfu0LweHidkUoxRa0+IoI2Pns6hDiVknctQXVtdwc1riMz4brLfJohZ
4mBryXWqaIn5gxFHGwsozbqwy4RcZzvuciXULgVEq01bkCfTDQNLvbnPk/TGLXKzvoaIgZEFViiz
ZcdCHX+1vqEcSQ1rF0RNj3IUyGelbezQzV9HuGKXZh4a20Y6K+awbzTLCTHSTsdjLKm/r5E6ZC3Q
6XruimsuHybxEa+OgMUUYNhPoj9pnMYtsfjYXZdaPowYFh8wspLrB1mWy18VJ7YOWaT6CCawsdPm
/aQdSt0eqD+8LYkt/WrpVMYJ3K3YL4pwMN9EosJ+jVmWWAaWvmUZ3H6i1cTvFK/74TMptFcIldJL
k4/GLm/1Yt+kVfKCkt93FeDjj38NGEIMLyqftIyQAhpleDIaQl5CDFAOTG1tlunHpj43RbAYFcFL
U4zezM1N4OkNGGu3bw3tnMbggQbP/gK+VfGOvoL+NyQeVL6qQhpJ00T6mdyudhbR9dCs40rrT3nz
O8kN/Rgg8XSCScp/VSnhUwkzNK8QEaMXH/PhREpIjI5ziDgTh6qGJHUduW2bYaMdze4HlmYmvOg5
Tiwn2iSRWqjQ5TEaffTH/bhLoUFz0CYlkPZDScJ+4jnidkaZ2b+TRE9PoIELUp9hmp5qEFFubHmK
KybVduJswrYNebfKLEk/49UMa70fYQDODulzE9Wo8cEJvBYTcudt1JC76jKhdX+GgPfKrjP/0qbR
tFLy0HttW+BISpePr14ZGiunqbNXz8J2MM99B1uAWlpJBpzdVoPRRNnAOSq401552noUedemIqQe
kKH50FxGBa/un85NEj90rZ4teTOzP7UWeIxWhQrvCo51Nme1E8pnoNhHaoan3i83om8Acjmtr8Pz
lLTLlU01r6BD6No4ilpt7Eoq9sin2JsY2u5XNY4+11AMLnJXqg99WiYr0Z+lnb5OZWDkzgzqhf7M
q5nyxZvKBn9KIHXAteKvsNvqVe073j1YwOmpkJqL6PfVtNwmnm6QGOMiYd1sWx04UYPO5mv4hxZE
w89+8tHf57Z26Ypm2mPnUe5lPfWf2A6CoTcz82f4h9qgfyIikTcbL2aELMzbmzV6kzCf8HRcI2GR
wIFKyBoJ+3nRCdUg2YyjlZxB41kPWSlJruQbPM3ez/yMVKnoC9/PltHrWTTk5zZDHCv0zUvA2+uB
76J2Lw6Q2PV7I/JwbcQ5cHUzIJpj5F2KIrUPInaJQLicTJgB5rRL/CfE/bJnpUqijScD+89riGOR
VBSu0VnJj2aI3Ekfhz983MU2UxV/jKjnEsnfRgidqCQK3TQMcBP1JQgfGVKbO9RtUn5Fkhw8ePOG
ow4ca23IaIJdTZQDsTmx5m2IGPd8+A1SaJwcNEPbtTMPiFEnsfnRJNV5lIoKUsi8p/kwbV6bGvBw
qqtzM1vtqh0JX610iqcRYOKhtyV1O0yF9JkM1jVCg/SzSkeEh8wISlRGfViZrXlwAf9G6Vk5oazb
PKGjON7jpLPXMj62K+djvjVGtV+LWHHQ5OQbEnbKSbTKNpzgVHZ73IHqRzaXbjdVlCU9zNyEUW5T
k4fLNbIjU92Mnyw1WwsKNPKobIfxB1kLlrOtWsrKNk35DEHRTQKlk55Dbxw3yMjnJkwZZHHFITBl
+SgZ8wGsecpdhFOwtboKpaD9nnJvpFIwj4jwmdP+V6eZjwlkBR0W3ms5Dpdwvl8j9mVQw0kMtvUQ
F7Jfk9dk28XScwJ3i7tfiVfgaO1F/63rpwjJIm04JWOgryZUONYiUAwsS4kzP6530ftSN2Gx/SA5
SlqHOyRX1GjdpMa6aczs0SgSNpp6HO0qtUnWtRqy05QTiPOtjM+oXn3vi9TZqp08oa2PP7XwrhZ9
jdNN7iAN9UUM/GWfPM+F4Qc1dYkRU5Kq7t12HJS1KDwuAtHXsuWHUmeAHc/W6/tPomp5Hb5qR//7
+bW8qWtY0l01p9u8Nbdd3n6ywzXilytDHZJzP3ZdsIklqJ5W9m/NeGYZZz0ZuqRrdqL1HtrMXGRx
M3vvFyuKlugXEe/xol+fHX/e48UlRajzh1kiwFTMqtXikBeeuam7alotfeJs1s88q7mDjK2IMWx0
CeHrv81r7B5SkIjs4xJvqD62NnkZf4xZVmwQXttRjfqJj5Z5LEvj/vr3EE1Ur6BF8wdY/kVU2a5h
osvOLO7n71OvTTFy00fG95vnV+VKUXt5Uzfc2YS6QFFrPwHUdw8+0GIwrMpKaBDUfpne6To6oSJK
TLL8DvWFWcr83yc1dXx+K5UooYLTt55BdyviEVMkbJhXcWEOZ9H28XvZdiOlRNEnzTEfA2Fdb7hb
WdfZYpicsEJlkfwb2GsN4aHol07l7SBlo/YoDlPTWWurr/3N0ldBr6OEKPurNJN1tsVYtfezE5Y4
kK1Gb7Ui550NHgqOsxNWYMYaZtR/iIAP3W2nbJGzTV3Rt6xBTg7cU21Z1zXEgJkpzln1edWcL9W+
Xw8UULKdJr2/HeCd4wel1+6wLF46/AwKveXL56h7FJSQhJll1RA1rC6amsOztvSHOsPgFXPI6jIH
iC4RIA6R9bFLhM4TASsb14n/utay/L+uNebNFyeMlKOtBivLNN4sJiMlx/Fe8do3o5YmRxRJnRz9
0MpJ89R1qfPYpcGco8IcpffxV/Vkoq9tElfU4jPlLdqCjvOYs5W5jV6uJ2bI8/qib9QH53FgfdFq
C+U1TIPXIQ6ty9DzulfGWnAQTUHdcSbrBAutPgsOTxo5/iVSTqIhggKU6eEy6i/hzPsR/UR7u7gD
NVUZkMHcFi+4tVLzyxEzRAwM5LdLLUvNl7JI4mK7zYdRmjy4eBU8v3kNGebVXc9lUmeubMletvXl
AJAFOP3HIO3uqykZT6JLHApUnXaYYquIORJG5hEt+Yg42QA8EEtWeSwHPbJwEsZ2ey+2ErF4xIlT
cUDD0Vs3iqKsxDZF9IltiThb+pYZN31iAZ2q30q283YTQAAFMoRe2AfRMMii1qGSE5wYZjkx6K5v
gmH5WG0MQ0Uis8MtbyvBn9xWc4F0iot0C80g3pZzNXUZHX31x6CAoKGkF7rwlKzNDUxeNMVoQcnx
OrrA5AWcniptcJ17M3Bdah6NJ77JmPWR3YJFhEnP56lAqctTUPS3O8X47LXqHzgMZQ9isG3UFSJ5
6kuZVs7TqAY70R2kOMtpPTzcQQ3Nz0Mu14dMLuK1GDX8Wtr4TkQdbb6Ah/fx9QLXJQfr5gIUEz9c
ILRre4uUKahXaC7NnRHELk3SLqKZGgD6RkV1k7g7IuBp37XeGK5rIwy/lxA5JhX9U5zN9G2v5iai
Fnn8aZCqiwgAQGkhduFrD8tM/O6C76XCJtjx9C/JlBpbzF34Whmo1ifD/7D2Zc1x40qzv4gRJLi/
9r5raS22Xhj2jIfgvoAkCP76myjKatnjc07ciO+FQVQV0LLcIoGqrMwC/DAaszJosMvtQrYSwiug
ty23N3uYtHLTACiJPBfUrn6bSkODwJR6Lvp0IYD0sbB6TBN8mdw+butFr/Up6OJVPRJVdNumgGB1
+nJzk01NMV9NEokgcvy+xLxO3aJQjCz0ymatd7pdZD+Iw1ADuvRhj4FGOtkjiPZWP2/RcjhM4lNM
1SXjNuvC70M8VhdwJbNza2xoAGpoyDx72I7P9qbYkp0sdNfpOTIT7Iy9zc0cQyERnHYosv6y6Kf1
bvZfFo2h8DSUIgn8JUPnlD5T0AHEjQJvO47Z23xEocKJvvx2/kCj8BeoWAFPq53Al7FNko7IFv8a
6+vVGp68zScg8s7nmaGRKwCagmNqFw1SOmV7FTka+ExjQjNK0fjgEW78J+WhMz02x3+gyRY8W3h+
IodnRacpbdsjswGEhH6RfcXvXC640Zl/G90dCVfpOW7D3udElhGdRJxAmjur1NqSaqmKCqdiZLTf
OjyfFwNIXO5aMYDOw4xx+uLF9CZ8cD+AL1ItcwEuR1+qaoWKSnoH6PG49wJlbJkvqofAChucfNCH
ZYegW9bkYSqR9+Mg2JffJllda4Bt1akeuha8B4Fi/t6RoSqgOoENJPqDWn+TuaX9krXjJVdB/ldm
Z+ikxO7tEfyaLXpMEcEN035p5XCh/NmfIj7W+I8RaGILliW6gFdBnz2Dl6K4J6BDvzZR3XpxlWjR
AMafCFBRcdM7jODYmmEORW0D6gk1jI09gr2qB9/utrbLYVlVDtS2NRIiLZN5UZrfrWhRBbQkLUoY
CjR2+vOivaX6dQrREkCLsU0xfXkfm015grYBTiBQ25qHJFJPvLEWTMidgGFFb3fIrk1tapYnWuJj
HTJBoXLpp4aFXzPo+z2AHtF4BZKP+DR5LLsTWhmu57z8q+dATHVh+KYmM1rlOGjNEW5nDgsOkE4I
pN3GEykaqD7yqaADEHdVnVtwQBdNUf70ZnTBgw3dRgNHF5qNok2zYOB80C/k2FtV44T0miqKu6IG
lyjpmvdNOgJQ9W9H6xk4S2hHjIzaPCMbQnyLtSNOa+fEbPAQn0ekqopKmOL6nt+Rtl9sRhSoScBt
FQ3K/NZlr5C+LP5Cps9cJqGaLhbwTSc0sIMi7D2gHJJ1mxvA8xlpsFVdv3HNzj96KnL9FdIl2aYE
kSJQRtCYJ3diMP+Y4N8D+iEIMOZovdvnDE3s9C8DzHptA/3/2o9g+rjZwY2zdvKMv/4h3tN2loQV
kI0CXGQV6D3yrMVfqc5J0tgM4naBsrELhTbkLsLaGheOV3TQQG3sV4HKS9shCYnkwIW3fb0glk3w
rIDSygDfIQ0dz/nvkxrLATivVGckqSrQ3+qLAZ5KwAuhn9FNP23akUKmDIowErAn01srsBvXVtCc
UqHUA9eXcnTXoq7A7q5HdAHg30kENp3aEha9edejVkwjUDqCjwPIPmj8xsebKR3b4igH8yuZ6OL1
YbUPTNbNM0XS8n3Zuj8g0dMfwf0JGaN+zAaoXVb9EkToLmpMska+XRvJQ5F0N4fT2ImLH2VumsDL
ZOMJRyZr3UyDXBDW0pLovsG+HB4aUwzd0QUsaeAtyE43M+h7035R9/37hFZAYruZzLuM+ZAyMrrQ
xzPZYPjN9W20Vk0crNLMVk9i4MijuuEDM4Hl4mMN9lDPMo7knKRpoqESQuvkDUD/tIMKc7Qkb4BX
zdlT/jd0FqsnF1zQV8gBVG3b9suqNe4aCW4xiqxcdGc3qjT3tA5r8acjXKnW5GWilwcL/a5gw8RP
BBxHep+y+kDLUgSQkCDsM5pHGiUliChx5GxOtBpyVj1I7BsFGi0PApoO9PBca8AxbOLsOUIzKwoe
CWiiIK25k/gi723Q6J7RlY1HcxvXTw3IMRamhDJbhV9ahIRPDLkgsTLjdNz1cQnAhc6p4jhtLZOE
N2DFw7BgFbcXQDNkZ7yUwNdSO2i2MRx/lXaptcyj4pdA7kMEIGqKjVk2kLXVJThDl+AiXZrLkQMK
h7G7kImcngCBjRk6ckMR5PB6EDnRfLLdFrHcHhjdor+Q3RSGhCQNNLPQr2+d2r4pdzWPHqLJcED9
RZRWccFAZGWBI3WK0r8KvMtBrqI9XIS4hRZMtvEghrsgI7ibEU63cyioK8t136MsBb3lVRi+8qpT
d7cUgDIctAVEibGjxAE5EuGMUHYW7QoPWPueHDkTqHlX1isIMvKDX1UlHnwh2zpFH17qDroGhZtA
UCGapqXZ+ulrJ4Nq4U9F9K0JmouUSMgvxumtxoEPv9WqQwfJ0PzInOLFlVn51hv4r0X/snrGeaBY
8TIXD/1QISHguNY54OO0U7HfHxozlJCZZf/65Gp0Pn+yqz/Z4PWlVhXyLFX+hqL9508e+uwlrQtz
mZbOcDcl5QYkZmDjnhxj61TK+GZLfM/DPmMgw26DNSj+wxN6/ocD6ujW1papeZ+B0Gzpi6b+4or+
VYO2Mf8fUBuh0jll3wzLMF/jwc9WDH/093EeGVv0b6eHJEvFeezSae2GU/Xk8wiE0dyxvkNI4/3H
sPBjGFEcf+9tJAF/+zHUFP7rx0icoPrlx2ixsTnb2Ccv+xF/z42EfAWKEMUTqGCrB7vDY0WPnNDE
BVi+0lflhUzYbYlVKOx+S0OazidglWjY2eM8HX3dvljqqWgMQI85SJH9yUlWg83da1RZxQOOWgAm
dO4VegLudYh1EgYiSEeytXGsUb+a6wokx1cgjIoHL3qfDkkw1BMTF9kEpzdPfee8X4S+ywB/94wB
6FI98pJhQm4lt5E41R6Q80C1xzL3JlgqV6Tr4FjILqAEMp3ABgtNPfMvMkNdFFIxOop0aiiqnJQ6
1Y35gH1LtEzqGnyYSjrtadAMKnRh3TBgfwwy6AT0j/ubA9IIiDY/otXYrqsu2kGus1/ayJ/tqXiX
Z+C+AsNEADJU4KzJC87rcE+Fv4JN0JcNQC/rRdF6Bg5MkvNFFMlgWyVWa69IwNzSRmgqBFtSKif1
c7ojLwOL26LT3qYDdqaXHWTEQRJ2N3H7iRFLrR4pz3wiClvy6dHNpyPNj8hf50Exd46s7dZGIxlg
YZF01TrrwKFEW8B5N0jGMamhE6I3i1Qqp8sc7XQ2unxRmr9dQmWotaqx+5Xc26WOYQOkkKg3ALtW
dR5mryppa7T6wU7ctFkSgsmiyWd7oDTDWBCpN22/xVvM+YHtm8QzDLmXUTO206XLGLpFZJ8g3Qbb
zRvruMLvJoAd6LRY5gW/xBZeXF0n0Wmh/PFLGEbxarQLdqDqjl/dT5MSr79FST/VtcVDjhP8g4H/
tN72ULgIEt9ZBSVHgVMLs0pbjA+Nwn8plTUGhjMblddG2/Afcse0r2DZWRt430Azxe1PRo7zGinV
sNzCdo5xNBFpHRvIvpSApnNxJG+XuwcF2opHaLw7tAaZB0iLnniBNWhJG3kw4JGyYlHwKoOCVc+v
tWoa0O8AqNTYCb9WIO4HWUuwnEawzy4be4CmYRT5m8bx3r0ZjtU0lUx/mq8jyOmjwW7tQpMGvQOt
39X6nyJmAnO/cpoT/ilQd9elcNPl7Ym8kx6SF9VxBHPwm9+89NdEQ+6zz3P/FEwr46mWneSxTPxx
WXqh8WTE6l93amTvNvlx91uckUKcfBTtuBVlZh/5GIB0R39pgYN4VPWoru7Q2ce6VzlUDfHlbEH3
beP08slOX+boZ7xMwQU6DZX0zHXt+UgQgcTkOAnOjop13goa5/aCbDfHn4bIJbBmQfNubrucvFXH
Ifn8m8PS6+d44666wIbEl2HxO7oUVf6E/lUfiMefJroDr1u4BKd8vq5IL5OMdSpAm+IFoED7NTrh
ALvn3veb2VZxcvuEwq/eP8F3gd3SrHHhksU8X9OMW7BnFNdYFnvDAMsmupfSRVOM6aaDyie05AK2
7yazuZi60mvwIjyaPSAGutKLN614FMg5QWahgW6rjiBHIZy9hR6yeRLai/uVgLiZsqboAjnSbmHk
Yf21q1GOdFnBj0U01K/QI5vtrYJKEQSJnHWTtc3XGntVy6qqR7uMwFZUKCCNtX3Q09EBFd+mN5Bc
vcZe/wKRi2oF7b3sKk2kW+iObFLblLbR3f9NnFEhvVCa4JoeR24tQ3sC3b5+ornbaVDdF4dxdVQm
MMtkzfLCWo4ST5Sa29CvWPcTSLBDiPAYIMjbtCK1tiR0Mfn2xbUq8zErxuw+EexvMlNUkATmtnQc
9UVHmaG/tQvgYSrDuWKvWR4tFw8B1OPdK9kqzlcjmhwfbNd2rymEmlc+UNdbiqAJjkK6UwvAXsmm
Jwwe2FvnPEDA4gQgvmwN1m7+Crh0u4+Glq25Tn35sLud+9le4Vj0puP/ZJdTDvXZJlrwkfeXrJTB
JmNDta5KXjyDxtDeQZcyXPKoK54lb9G07Mf+wggxTKcISYka9JgUbNng8xkKeSFnVqfTYwYSshhb
JwmdrVURV+yJ9TJ5kH4nd0PmBSbScF53qPGyzBfSiqO9Y28tV4jhb3IYFeiujgUbu8McDtk+6M1A
hAroqQYsLFM9Xpyk6l+7lTc68tU0RAfBqTFf0DCue80waUAGVnuhSlpDXAGtLDQsRiiYxa68ojId
PgS9dyYzfrtgKIoBcq+zFksGUEErIASzI69vqbfIUd0my3G+u71ukR3J1SJBhgRaAJ9ew/S2vb18
o3Gtm3o/BZCPkwILnBNkXuZ3NU1kyEEnIEM6OWB3xxnSkptBV9mKfuwekynadD2P78jUmwH0jnn7
N/nIdJt0s/06qRun5mj18m+K//+dlPRAi4HtAT9aLwLkSf3xLkxjQD1qIe3mu2rjo5Fit3kto656
KrPoH0vvuhq/TRYBNpNn0Ana89D7dUjeWzAyVuJ8G8oMHWdWHjer0NhHju4sHu1guscopj7j4Y8j
2y/Lhcy95hGQELZ0C84eAmapDWSl2xOI4IaDFBDLCf1A3CG/bK8MACaepwZCGqpq2u9Bw/fCAt52
UQHODX4CCIUW9nco7/AvHvPZMkO5bV5yMDTto1++LyknAJZ66b4viZbyU4zvbtIJ+cWo2ABqRtwp
9OAtoHMgv5QCn0l3Utv+GFfZE2hiQxCWLseu4BtS+46QVjl7PiguGhAnr2nY9i2EwqHISUphpBlW
F8w/f9hJWsxDAgMv4yzFXvAclJANXuDGifD+WUCqY7757PovMSYAP4dhSuxN3Nv9ik9+tE/CUH3x
IWfdy6p+EVaVnnMwRC9G6Hp8obAkyYw9OIKhs+n4i5oN4S7NWLTlaFZcoTHZWSeyxv91nU/9yq5y
6H7QWHVOD1oRx1mPEBWCLqg3rW3T3wLL9HfkqnhPvPUAXXV3dPdhv5nIPrnWHE8U92RyNWBkhB1v
1XhPdjKR83/af1sf3/FPP8+v69PPGRKi42NtydxNiK62jWV4Dr6QPy8DiGwV6+/6MgPveyMDlC7K
9Htr+1G2BrYd+Z+2B8mInjDH2FMKoZfUhypMiqf0v5e6WT6Wm6enoPT1xgIK4VoNwalc/S0S9TK0
gnxDNtJO6MF8epG5ubAHBl5svEptJ7b2KI2aM25MBrmzcEXQn32wzD8njf3+Ak7r97AZRqbDwq7q
z2AN8Z6zn2FTN/5rtV/DaHoVxfgv9vDttyccjKHAdNfVLjTp7cZ/SETiPADtKdE/jC96ZZ7yDswW
FCkcu9t5nh2AK5HhUKLj2ykB1SFvwXVLMcpwvUUrgKZjqLHMMfoTwL7sfvoEczWH5zKaTqCNuKdo
WnYM8dyy5+KQKcbD6AO14kRGscuhg/li1ihJRH4Un2kIqr9tW3TJ1YAi3bVQ9krpHtcstxm6nkS1
oOE0WfYOZMzm7M1HDiDMWJY78tKSHIIbZxrqJVUOTj5asgS9Tt7H3dmNI9CiGCGSFXzJKG+iL6It
ABOHHNyJcil9XE/QxEviDQ2tjMsjM6FZNDS8fIpRN7o6+ZxKoYC2AeXzbboQjbkM/X5tdTZUCuM0
fBgbtKoxrRZaywG0E34HoHE/gP3h3xEy6I7tiFf9bxFATiEtrksef1jDx/l9NSY29OGxZynYGkgc
pFQ828F10rT7Q2psiEh/ts1+kOqDZL9pwQLrloa1dRsHVQkGVlPUwZqTT0OUTOYhIWwIU8OlO5tu
mJqPSYTWoagPE40o9GMiQzvCicdopU5Zddfn2RHyg/4V0GD/6jP2gjau9gySWB+S5U2wRn57XJOz
843wrJCy6rSTTGWZXyo/Z2ClxewscdM1WurbDU0PTGHhJNp+n2frSZDS2ALen9yTyQwGbKpA/Lyl
n2Acgv7IoQe8IC+twVCDK002PJBJ1gY6iKSf7ehHgLp2c3CZZwIA8vMnAukPVL+MR7J0ZgHVp+l7
lCbDnhJwAgS526np6zmBJxO7u+BF+0BO+pKhGgvR95Q/0BeMZx3aPn6dLoq6XnGPgb65zIJ9gvcA
sLvBvgub4sllaflUYJ9kj9l4Fzc2vuMuc5Yu42JHTiCkp50NooQlTfiYjudVARJX5a8Dr0ovtn0l
0ATDS2gFSO8E9h3w3WcNisqtHJPvoMH95vXQ9wHRSLgvONQY/Ty33jCR/DRR1UawclOAZsqVYaZs
72oIvmU0aoeyuKWhF+IBdWF3EdVtvgnAWiAhg/SlzxIbbKc5Khi5VpLSUi7aDmQt+2T/NR41wzML
W97v0bo8AsKaAamgM3+/5QBrP6mXdoKCxs3xKVnYUibQl2DVLBM8w4ehApeGjB6g4hU9eBaqLNge
h9sBMrYP4AhAzt9D65cMwhNFsCi17sf+26RcN13mIfc0ffiPyJdeunQ1O3Crl6RYWoOWdJsWmn36
E5qBIXnbQ707GtD0pk92eC55kPGLuz0NW2auOFhhnxOcPLBt+XcYvSoGFwraYdH9MazRqxGQ+SNM
n2Pm1chOH2r0jrh9KK3WD2BUHjIJ4ASEybbdlGVH6ILlx8IynK0CCuGOywow9soKrn2E1HXD3Oor
S/jXhMv6R5NC7y7zR76wR0CgW1796MPmqzJ4+bVoyhTSOJl/VQx/zLXB8zsIVLx/SmONnz/Fc5J0
jTpYC/rjt8Y231ljoDQtj8BsEUfMJzO0IWdamT/ZaJKm4AhiCxIbYbDOkXu7QiSmOrgo2UCYx3Wu
ZIvFl046w6O08DoIXcgOtxO4sG7xkL4CpFGY2KW2VvswX16HboJoaeXcu2r0DrberHrAbmysTKUo
Y0/iDsX2EWjXX42zeDwZbR2Zrp3DKILg7yozTyZYTm43vmfNlvDnzS8xVRqql6Rr3miPTLtl2iir
AWLzIjL3ZJdhcMftANiHfPrax5AduKV3KQ2s7Q6D2LnjxRvqPFDypY6hVAGpCGuVoM4Iybl0utiR
MJcU4IYvWdc4S16iWb0Vcb4UkxlvpsR1LgYQt/PFChk/hcJZD0WE9BY5KERCbmlZ4o9sQ7YB/X8r
001iCNP14m6QoAvp3GzcVKXA76+pDCQghTpg06i+gD3Xh0Slaxx6PWRs04Sj/1qDvOboBlDv41o7
2iomf9kLUPhPvlGCCav+USvbeNM3QVa/31jgx80EBEFcC9XF0sqtlybouhXvhXMnLWgLZG1SHFAw
AKNDNIXrmkEVIbWicpnXIN+JtTxdqe/6AGhvAHkwNi0U/dLRtNb/OYYC6ZKmYDvhOvq2GN3x4ltZ
diGOW/aJjpxDxad7ZkwnkiHLUqbutY9OmORrGb4t+nD64ftv88CHApb70XlrIcuwAPERv3I7CjYq
AMZGgsbwzNIwWfeNsF4qo/9WVCPUzBPw4GFX9xfonu3FqCcZ7OckgG/HMxp6UjBrGubLNI7zJMiq
zpPaCgktwE2MaMiOSeMay3yS6RI5p+wYRyNI2snTRal6vyXXlJlIoLjFdLBHFNBK3VZZGWgETywI
r0MLLDmFERg0jEK0j4aT1suqFvxNFfLOd9HrtRjkt0EE3Q+0TP3DAzd48XMbPMzB6NxlvplB90nw
A36z9TlTNlsLJ/CvLBWvSRRvJ10/oousVAhsDUffOI1zG+XizB0PFlWgPsV8uHnA1YFGnQnF+U6F
05YgQdUInfKhRUZvRghp+BAoWf5sEx4YKEiUmoIpbvyYS6gjWo/i/uN6bos9epB1J/BvoD3F9I3V
LcMyOOYTWNKBudFJmtIBKLByPVCVaXS0vtCkCNpO65ttSsOLZbw1OHYfkiCscUo2jRG/w3g1D0dZ
eHdKFik6d5MQ6QIQJyX6Qg4w2UUL2y359lM0dsurVuXD+Rbs+prYO6uvn8Ig5J6sR7dowQX+CoKY
8Cyq2rUXHfIB+9COXmvGoosSOLesAL/feDYYyOYQ9FxNizSJDDxdVLECngiiBrfn08jyGmTWa3ow
dWR3VO9cyrwrVlIHkyfKUYFbmAIAwVTMwb89/Gj1gtkWyBbRlq7ZDj1NjxizEn2ZdGsS8eHNRUZp
pQ5QfcBm6Cmkgfcpjg9WxVcU6CYW2oPs2rf3zJGzbV7BVvWu5V3s8EVRF5CbsCznPsmmZucmXb4v
bVfdTRCChEZc2nwdIffoG7HxI5DNzquY/9b5xbikSYWXNjuZW2AeCXt1Z2PJeVJhemd6Ijhlt0OO
yJsnRcC13YepWjMo9C0K3ang6U4FutRjs0TSKjzbjrSAq9FHe3BtcNBfofUAhIzvcTg1gblE1A3w
5kj5LD4mm1Uit9BHg7wxyjl3wAyPd0UmmzPzoFAvWOFBfAcUKGbSqkMVmg808rSJ7sBbku96T7cn
6Km0CDlKI842Zg34nR+15fsqYZ53K9Yjk5pYQZSsSwcHzTFjICS8fRRqS/hpgKDZ0WqjSndRmoqL
AKnCOghksqa/qEr/WZlJeYWSGzvRqI3C7lw2PXj/4KNL2Jhy7QFxsU6r8N2GztWHqDKC+W8RXbXl
uZ7sO4qnP0WQx4t1zGWzvi0kI3FvQ7b4TOsgOQz6DeWnSDKBUqXW/FdWlvwjZOrfuwPEu0UE1nqy
C8/1l1ZrsWMbl+MzS/m2U4H1NZcWlKzLVm0pLEMJPbdwsG+ngR3+07ITM+qFJ0HDRcsWkSwPNsEC
W6O3d+gajNaFO3UbYiGjYYrc+qch10OiLDPbJlrfvJFEUsIs/4nxWngeoCl0EBn+lTR0OLLllReg
EUF7U1dzRPIauEQ9NFNgD4Wm6achSgbJOau7bB7GSprnuDZ+zCuh4nFJ4/IbjWLhupehM1/8aZqe
u1J0dwZ0xMjHLZvft3l4Id8I5OJ9q2xwBuATwajRPGCDtYtAsPKcGJMBTJHakK8YmPXogTCQ5vVu
315VlyzJV09x8uQV/9T45m1lCqx7H5XDVRZlBlqufDh6mtwJsGF7lzKnhpYO+KLmEHTTNLbrPtAo
LXMGDGBibWg4WMBwl1l4oRFNKrFBXyBBMBxpSEv6Qf/gZ+mT0rQn+dBmj4bO2pY1d7bYYAyQu+H1
fkTv/oVCUJThF2hQ7G8TukKYWzQCAEGhF6FLXyRiXiQummFvA7q8AMNEiFJ27S3SJgSauXYcY8EM
l0NkS4Qrp5+i+zqvont0S+a7BPJGC5NiGoY2u7LuL+SlCwWrQxnG3v0clLV4uLT4DszrZiGYkkw3
i3e3SbfPKvXHWCkobMOsdFdouAKGJIxNdnTxy/nYCxQyAVqbxp/e/mOi8nXvIwled+Y27fNh56Fb
6Bpz92+eTsVfpRmicuBXzwXo0v4UkLX+c6iqeg7Ai3fY1QqHLr1CjsPSow8emUXiQdO+tOL67OeG
/crEZoqK5LVuxuYyJjFw2trcl5JvMwDHNyhG2a+3Se9D7NZTZLKmqTrOb8aRhfgbSXiF9j7II326
9BEAb3xQUPmFo9XvVrqDzLt/wYEnscdwRZaQMexzsqraRnkJNTzXCSHrmou1K1j6LApsBZMu7v6u
kKsymOP8I1DGqn2VfnU7JDVy4LNx0u5xPMT2+2DVLZrt9PQIYjfz9Ckw22eUPIZ1mmO332oshKfx
EaJ18Lr0+wuNfBNsClOXiaWlLOA7tLcP5Ls3jtEu37gVEFN66sf8MBjLjRmCwTQBhTVyAWiEH3SP
Sm6DVgV/IFfU7QNwReEsMPjMfOvlE/kjcLutmB1OR5qY64kdNbdM41OTJ+rg67aKpgvKi6vvaBh7
Ef5Oo+FkTdDaBgsH+BmbSp4ojCImI662XQ+y2D3AR/0ycIsGFU9lzL0BUZ5Wi8Qy5b01BPUF2BcD
aFaUTj1ZV/h+1lqc9OcMO87CBxACgsM8d/7yRSCO9HLq2yS8QAZt23G86Zcti4cNmPTa1W2rpyd4
Mu+OZJKg6duYgQ2QNNKjIvXGtyiv9yDeMX5YrnWCcOn0VYBZYOmj3/8OvFnGzu3NYYf2UqA29STf
Rd9iajb7aeTV3RQ55SJTJT/nuis1SwCPlpAEmkcfdle4pVgVsjiUNrgUbyQzgIVC18fofbCrmuWB
HDm+Xusqd1DjZxGUXHtTnRswpL32/9TS6l9jNsbgyAUrWtiE9qsA/9cmteS4oSCwtr7PYV7jvFp/
OXG+k02ZPPSNza+ssAGMz03QV7Vpcs1F1Z7wxPlKzonz+gyK6nM5evnJVlm+gjIuBBb1MOzxBlzQ
LV0iI8UjTHvUmMHjQ7hTC/V4azIO7ndA4vIHR/nNJQd+dNENofmFt6OxqhpW7mmYoWIBdUz5nFn6
CAac7YKDGeZLlDYjsBVmsPd5kB7RdeotsR1a9JkQL1MR87NpqBAEuoABQEi2WxlVEB8qPdRhQoeZ
ccPPyFdCEy1uUQwDCmsFKht+oOFHmKVXA1gM3GgEKpja7+jsAMNWXX0LPeTUdcY8NVsJpFUfXMaw
rE7oiPNWHxEoSaAFIJVy6emIqAOlPEVAk6j6Fjfva1CEAcU5cBGBIxkPJPOxQzFtPTXoARmrxnpE
K731mItw0yJLeUcRRZLaQByE4wLZKfDs+qk3LfC0UXsKdmw0ZgvVAnOFqTSj1WsiHdmunUpOxbL2
jM04uF8ZNLX2GeiYFp1mhnGnqD7SECI19rPbi/dhPKpkk6BVeTU2wtvVJQTD6Kzu4V+9E5VMVnSQ
Jy8N6bR+C3Y6GR2R1EkXVNXqnA5UwWk5bJI2MABSLvqDcOzgaAK1NVfHsgiUXCMqrDSB7FQ6a9WY
bBUwQPNKtwm/r4lMEVQJVxnHtoflALrxYsjuwwxvtHHyH5qohAkYguPIgrebaUg9SCI4hVzGXd6n
S58XYpUaXbaZx3U8ac7yxN7PYyvCy7epygstURVedq/GHudDPRl4u3n9HC22IKkbD3lyLGKZnbDb
eb9MQQqwz+9jXtXDsWiPZKcZXRTaoFE1iWrGvvgabD4NEQSDffRS2pHBFmRztQP//dWyBChqfaMB
oTuk0VFGBdKOJ8V1cpX7NArAZFRy1wvDfSKLbUx70Ef090KbBttsFmnd+0eKKFGRWLUCSmit0XrY
UaFVUjTgkKKpHFKyBzRjhQsaoiXWuvyPT/Ltpr9PAHFpUYUP+9xFp/TUFMdOX5LRxrhXvABmaCqO
dEfuyulHkBPbI3gbP+bEFE5+iqynGnw+v9+S32iHZg0prWTr5HG2It3wfaG7w2p8T1asNeW5BwD/
7OZ5tspNZh9Hr/ohoqw/WbJ/v8Sp05/I5gXg13Od/EjOSUf0YGtAHu0jhDwjOuhA6QxetcJ4uJWp
psHnR1M1X8VHZ7mDMgOZqExFF6MDRaWOohGF0sSJd/PEuaL1c63b8r+uRfaPT7ytxX5+Iq3MytI+
ohcbj088jJoMnbeE4A0+hjjusOe0w2Pl5sV24vOQvCiI85y1Z8c15HlkItrj1XboWArEDtnm2wAA
lX1qWQey0aX0avQz6wvaDEBS+so7nCDA2yV89WwAfh+kxmvdNdX30g5eA3wRvoMKer4BnnS++cVl
RqP/AqmMg3aXeub/WOL/PAYSYOjyAn/32u1d99SMnrMgooeC53zTQqd2ZoewfSi71LXpXjr8k19Y
8JRMzH7906QoYO3MDvHvSWNa26+x7SQnWaL5si+M8Z4uXeLn0Mpc3iwTEnH3XqI35BnXoq+mZrMs
a2trJTijetJSn6bm/dKImiqalxwscHWYo05K6E/QOb37JuLWNotABEs2BxXKRdv5JahBy3o9oKd+
H/kif1HGtC0bBlCrtpt2Ft7sMq7e7T4Y2/YN8HUvboUz5If9Fv+rvWrQv0bVq7nwpatXoLyEJrOa
i2UNaGtPfdg+3epn+cCa7eAG4/JWP5MoYSILmwSbW1Gsd+KveeyMRzLNdr6sInSUUc1tMqLsxO36
6fbRPR4426bhanlbpo2Gz0uTQ1n5vDQtZILK+b732HKy0CEovAmJwRyQlEtee97SaEWBPoAxuswe
PKHUHn0tz4W2UVzLIigoAkGypRXmubTAxyoS7D5oaNKLflywPZ1XupluazZJtsX7xj+SEziwx9TN
+9OANv7VWPjYceuNzLzzwIuvVg5Ks9oUgGd6V+UKVF16SNsVt4xRa5NRdiSbF4DgAKDwO3LOYXpd
D6Xwzc1Wsn9uyxoq+LwsTQoNJLNSKTKco7ANomUHMFqTky7dx7KRwFFB1dhVjZ3h7usOOzvazwQx
cBA0pP0MDb1gkGhEQmniNiQvetnw95KdghinngEdxNtonL6FHY5EsW8OJxCKY49HY18b6Y4uSVRC
IjZrtzQ1Asv6/6Psu5bkxpVtf2XHfr6MCxoA5Il7zkN5311t1OaFoVZL9KAF3dffxayeqZZGeyaO
QsEgEgmU6SIJZOZaC4+NaQi1rzP4OQj+7ba6+8V+mfnTiwypF82kq7oVQhzttpfBveW07FVCiNXz
efQt03E7r/rYPUHwtzmAxgNwwiH3vprlkRw4VInnuQSnfNkXxVFBR2RBHWJtQ2PqDcrO5UKUXXT0
wiA7hSNqD5Dair4J66EtzPGrDVD6Ajq2alo2+2ukiBF7qCHciWfu8Joxp55FiR3cKiWcE3VgCwBs
xdRhAGJ36SgM8C/7FnAUfbmTZghqRT6VQPV1d0e2ruGoshva4a5EZHBlB0Z346ehdWNW7FxPi9oY
qSRqdY0Rrgww5kMRGCKPgZTWDlGVLYFarkAXakLdme9Afn7pJH+y02FAamnHI7H51T5NC3ZoY5eb
zeaT/2SnF0hGI9wDkHPp/GU40LvIH7Pu8vaueBtyQ0mk2o9Fur5Oa6Gm/hi73bw06v4oBBI6PWry
b1ofj2sAzaK7OvFQ9ptDsaGvPDU3HbN4knUFGF9Xpa+uiyqArlPfvATkSUroH9pRiyTJJPRD75AM
irFLSet54dn+D6TOUMadJm999A6MXvnoaD0sQ9waDyVT+d5EdnU1ug4WlSAfmAWZ23yzrWBujGn2
AxzcXzQfnCfP6BHcR+T9JAzGtrkD6L7EnuwcK7eddw0zXwen3XbCTH8wOe704JWvKNqEQBfYD6Wu
Z2HXjvfMUvHad8pkV8o6uXHcMFiYXtu9opJ+PRRJ+p0N4bNO4+FL2/UDdp+mOnimdg64svOlbGX+
JDXCgZOr3YzbSLrhvqwiPi+CWIMCm9f7yDXH+6Y278HTwV+h0Qw1J99pDtAPK+5A0/ZGdnwYRGXa
sjsq0NadqzpEIXXkLgwP4DoQYAYnI1PRsTRDbPZtu32r+FLEkfqG4hrIZE0OVi2GNTCU4TK2EnUL
8Iu6zX0AvBBwKBCv59mtCe01d1ZkeMdjekMmYLgMZKY7zw5nvZFvAqOJV91U9IE/tXG23DSaIWzc
7ezpuXfp8IEWGP38llqh8PNjZoXH66A0x1N/CCOQeP45kULCeIGLKV4ZVCKCBfXHxOQjQ7OeZW71
jcjexomPs0j0sG+ymeIT5duF+O1yJB86fGoXfTDua9S6atPdQcJmxgVYPPLUPl1qFkZIYyA4EK+o
xiFQVn0EQOMLdZJJhObRstsP/xoV7kiTBXxvVC6fEx2Fk1fPeeSYdxaCZoff2NtSfbbHVvPM0/rD
v0QB0JzYK/C7efb82LrrA6CpLpEs5bf1B78rkiAHKcANSjUJBFXLwL/QVA24J3znFl9M/thCkmnT
AMK9agbbfB5x4w20DN/wCAN9Sp0Yh0Hz8QYq1S6IMgBInkYip5s/9tPIOkdgKBDFZSQ5cB8gMBpp
o6LiRscQHZd/jKTXZBIlijSShy57rlF8RA5Y6QF7ESyzoHLuUCEer/DH8A5dEoFvGOLVG7u2C+QF
Qhtq4ZpBj9oGvaptJd8gXbQaCjkGwCSGS3B0md9iB8hCVMzGX/jIuoVnddZN3gXGuh3bZifKZjgg
zw7xcZmXdyVu84DnteoFy4gHP0Fx7yy8G3UFxrBCFpOqiPNSG0zNf/feRm3/5b0FBfv03iLDgMju
hP0i6FbY19m8tsNmdwFnTU1UzTc7gn3VlnEHHEm9Lbok6WaIrIJCjsJ1biXLpR2BMeBiFEjbLt0+
NGZIYyvsWhu56iFmNg97H986Ges8wjM64IdxUvHqp4PSTK7qAGLnsujXdi/VzkBJyLETuj/SGR10
nIOhzBdice0oS/8tqpk/yyrZr+w4sLeuLMI7d5ggbQOoflF5cgDEs3gij8GxLeQ37Uegf7o59NiD
XY9biX1N63+K8V9OyWmEE6UAZBzxVdeH2PaDjW5AcJdLFxgUP12WU1lxbdfNzGxQGdiiLOhBcJRI
O8n4TG4+A80pLwpE4FrsNaKoaU7N5NYGwPJNw3/n1uPKXyuUIkLGSurHKsvWgHIjr4crb2XxcFxn
U7NLi3kM3ZCnRJVsl1gCsuPGyF4Y778PsefeItHc34BNG4j1yd82PTGvtUTmapo202pN/kMsP6bN
ETfejBmQ7aDWBsPuykXN2BzZxWhLW1tqFiyOt5eN79QLxEb0qYlYZrSNS4ZMdAl0qUuFq0HE25lp
tnzpKY8dOFW74iHRihXgGbcfrwh1mn3QIE6TjlZzAMgE9BIZiKoPEOj0rVVQAFSey75bUT8dDBl9
jUVhrXtlaWBYcIhU0B7zuswB5U85GGRc0c/IGOX1h48ttJ4XdY3s7+RNHVoGPfgvobSQFEjeQmtd
H3Xno5gQ+lLzJodEY5egmh+pe5xi5dWswPjWzFyEJvsZGauph85cVMps81LeXO2FaYH649Kr7YVZ
oNCwx8qA4zG+r+lCwyUUHpvEwTVHp6F7X9hpDIUzxM3pgBxV2iGk+0e7Ab+QAq8/WT6NpPaYRCY0
y+c013UMhIQQip8OVibtpdOnIj2BHqxZMXCBnwrTt49MP5pTuRcdyExnY9jZcxEPahlhpSKxB/Hd
wxhkc3JJyDZ4qoJ+T+gsrzNUEXvE7iQETZ+r1cyAKtnOmw50FiS8UWBSEDBiP+ctydqMlYPy3cmL
SwdK5/WwIR8yOTz/YzRNeW2TDzXzPOPO/NojTJkvTAFByapDwqhT0cchRjSyAl4e7bR3SxAOBd8v
tpR6yJ1XMl+1mfGDIpCfgpRJFEHlJwR5eoNq9gP2jp+jmb8EN2mwy4NHIzK+oAraPloG+AE7Oxyg
FD/Ex3JIFbiXtHEGCM2al01oIcaTBjMwRqr3PkiWKFJUqP2IIFzD/fC7jsu3PBDNczUgb2+IkN1h
weOCe7Jm+DvmyRYPrRYsOBXQ/DJZCjxccT1whe8i7obD5dSwtbEzK6ypVFICSTT10EF0qMwaQIvX
YzfYRBZAe6DDeEHh5RlindW9OxbeAWDBak52Q4N8Ma/C8ibx7fHW4z3WL9OAEFwByBjlfO8AX/zg
5pDT7Zh6DPKxmvVg5DvQYeiM7MCmw9VGTd3pes5Ta5WPKAjvVH2sRZA/eqiCvatdf86sKkRdy6IS
Kn3kfZM/IvKK8sZC35FjkKcnVEm5N9Sq4uq9V+VwmQR6daBVTUNch9Oc+bShxY2o21IzHfm4QC2Q
s6Zm4xZIDyLAvaLmEPk1dmOVu7CnFwVXaLRFdsOeUy8y8cauzEFvQb2uaKNj02CFSr2st6obhAzO
1ImlazQr+MA2mWHYI9iWkwqAjGrXYHGAUFKW+Ef8tvwjnRld8Qy+7G5jmTkfZ1bptwjAD2CCNzNs
DDMoM09ndAigCrDzIxyuzd/5XYfRCHKhYdfm/36q60v+MtUv7+D6Gr/4UYesO71tzXs/hMiyAZWQ
fEan1wOIP/git4t+BqGEdH/tkBEo6cs8+2MIta/d7jTjtUlnv75A2iAjaUqwHP79NGH55xujV6F3
cjFeX5WMoiqdfCYc8zzqCHu36U1ch1Dz4kKnNKQo4icob5Zbw47y2wbSkBypoIOaGDvpUAwcVSCG
X8wHy/6wdXQWJysDokbHYboCUBut61WlE2Al/hxLI/IY1XK9tI5X+8iA3R5T3InoVa8dA+h1OtEl
J+WGWJnrsBXLpIi8+eUV/5wYUSoAt8Hh3dFrp1phl1ya8eIyFQ0O9Usqu/DmMlWqzWIZRkZ5cfEM
72SDhGgNhgm9E5rp3eVMpu3H2W9s5NK7jkxxYWMcHdSfZ1ebmKa5zkodV1sJltB57OCKB72bd1e0
EtxUIZjUqenzxLvTFiS0u8S6CSePEvJqm7Dh7Zw6S8f17nLEW7KyY8fLoE5DKRAgHkS+UCKqdK1u
XNs+gSalfC9GfjIEK94dLU+hxImCxfXj+iCjFNxMHvO3suofqSCdytCDqRYdkYCL/WoiD7Jn5XgD
lPmMDdgQpDy+BYGec46jWJ5wQ1pSiw7GCDbn1G7e2yFIkOlrUJFXeGU9d4UPFgOZBfsqdab9fCle
mj/Pktj8sNFZmzriJQyHdMbyTL5ceoM1M737ROvkzDlPzuC9Foe6GfdkgjhEcm5QiH/j414G1bw+
mJNb255DkDHdkhcdmqreJHbeHanVR3FyrlT+lEsFJo1pZjL1NTgrhGEF26utze1q7sYsWZMLdaQ6
A+giB4iHbDRnWEJONGicZHF91UBqe530YKC+zhfYqbWVZo96LdPFG47z0d07ojnTMPpIqIsooVRa
fJrdLEHDG1/ewvUjJNhRdmD/Ol1Nyq9ue0+Gh+s709KPZiZoEoFJxRdGvrWo/JlhCPnpU5WWjzJS
C3RV5EIHbwQHSG3W5uVT0aSy9SC6l2V6fn1Z1ih3Y5SoW79+0rZqjR1zu+frF4cAKXj/dbq9vrte
ce8mD15orsvf0OuLKeo63FyaY+HswLDRTWCabistiCQYedZ/jevmwUqz5CGGZONOMoYK3ckOPTvb
yJvTiHU4ij/detWAymjrZoXzqEF0R05MWOa8Eaw6RjY3FgbPs5mGAN9925tfumZQx25qicIbV6gV
AXNy6Zn3leirWxekV42bmPdkak1QewVZEO3J1rdBscminM0vA7gV3PfmytfaBBMnSvSwrm7jLU0O
Ttxkh6iIOaMmDfDwYzGE2Z/J1I4IJaZ9W61pcqBNskNsq+/USW/XiMw9UrjBzeXVG7tDtVkkljSZ
K5PuxJziRP508OL4a55I80CtHsvDtS+tFnQi+ECj0QdnVKosqJNMOSQyZ07l9ztqJmNhb2SEYB25
0FvogIxj4z0ZDAmNF68c2YbeAGg92C7QPbaS2FN10ROL7PY8OlLfFmP37nee9wxp92EJRcBhE/Ro
htpYgHQLNZqx5x2KKoMCHxDUz+ApdECJmzX7oo1QumadL+YWCny6LMEXghjN/GPHDQq1zaVO71qb
nyD1sW9VMftUqGfHNcTETfvOwNsuAv+J8tcBU2+61vlDgSTbRteQ+EGU1nuYHCi1jTXgm1O/Gghy
vsUcBZBJ5/xI7PSmSQfrRcfNAD1QS52FHbVrt7T6nV+KBHGKhIE10OkfkgHKuAoCnd+m4dAodX5E
GC4zBIPxE/VXvp3ip5EyQBImHHnkGmC2MBOAz9Kw/wKNCnA5w3516yb0eepJpBERULu4CWDvyQ3o
iI/ZhsntOlsUf/OJ6ACSxwNovgHvMGbZ8J7JENWlnvUE2eESRYlmtqn7JvlSts5BFmb4BjxPOi9Q
Hn3S0mLH3ByQWrOH6O3PkV0KMQoamYsAZdu2zRZGHCNBFKj0C52pQCSXs+43tt/5BcxkuG8W6ac8
myHsYQ9msM2nrN4lx8aHe4OPYkvptUuvRJZsyY0SMJM/c3TkTLOkZb0hex+nMzUisXsq2qJYC9AP
PFlZceGzEqlrLhPbrbaoQoI4b5pf+KywloY9bkCgbXnGl8nfRZwMKDWUKfAhB4+yVXTWcqqdn4fC
Aw92GSb/od3NYz3zI+3vvQSyIyiVSfJTNnIkXMxuQR3IE+anCBqC9iIe+wVqqPz91c0feLgaglTO
ewdozg6FGnudte1D2FlqCZayfnVpjiBic0SFt2TJ9kF35ggC1/RAnXToJAjDAOo6U4tm6xPzYzbH
7D5mC2wjWLVaNYh4uVYyI84syA8dOtesTtSqWVpvYi+r5tSkA4K8IOYM6pNTeijYnDxqEIjNnUlK
hGy/mePiMQ34eY7fvYpdQvu1aME9GQ5OcW8k5p64GXyok24SYK2W/XRRQKMvmmLR3U0J0e57pxv3
DOKvS9wc5T6sg3DeuKNzqJPc/sJAl36hrdMq34GFslgEqJp7Jjc/LZ2DyYK1a+UtQPXija6YuoZw
RYmYxblhrNk3QesuWJBEbzo75qXtvbYJaFfHZox2LEvV/TSQ+qskh4aOhXIhO0rENkkxj6gt8R4g
4BOGTfeGbGk3bx0vvE1c04SY6wiWUTsfIaKcfPhyKLJoyDGqhYnkaQuGXnB/OGzR05mNrWqntItw
Ac4uvdOZHX7lTQ8VdxcwoekAUkwdrGsU9K554yApq3EnarCMAL+/HNce7jPnUiK1PvGlXf4YYTMs
aoGgK/0t07CNz1CWmzS4brnH+GsKrl2IKXav1tizuU7iDlp6QbdpRGtsGDKdNx0g4XPk5caXsu8P
xKHtKbB3Rnn3ysoUcpDAXxhdnD0oQO8B3cZZUBWQDcUt+cGI9Yft2ktnirF62akKzEAObpSAaGQ7
esu+SNODKKuvl3c8fRRRgOyLPLJQb6BYED96WXHIc8N7iEH4tMMdZboKu+F1sqcMTwsrDJ2dkKBK
+dk+IpExy8263OD21x+x4O+PIxcd9KGdfJ1YRTQrWQ8RAuqRYTTOmpKH67wboGtmQAfB9aag1tS8
2mSSDhvUtlXndjrUINZH9gI2alLH1ZbXsl6VvtXOqcqN6t2wBz5LR/hbqm+72g0Zj2uG2uFZSjSt
V2Urz67OyK3VS6Vx9wgM07pRCTeW0XQWiOHjjGy/60VhKehzUCu5jvHr2blIHazqURaPVaXebUQZ
36OyXiEQ172amZ8sUD81nLTrIrJn5vVKpVLMLTUaM9/NzINLjAgUKKY2R0QO65xgRyY6yCmKTGdI
U0DLtRghRIvi1VUsNdDKE+COirjIBgIA6N/Y4ohATn7yptuv0taLNTZsEzsct+TC6JOtwww8JcoE
GuhtHTgQ0zHjdx9XhWsJ/rXwwnhhcp6dvIS5+3DM62WvlQbWG3hxqHm+O3X2Y8jb5sENo2bt+3m2
DTIOpbRpMvIYbSiuRzX/itB+vPDlqBaSucMGFIJUo04HT6ly6UtuLanZAbx3Jz4cHJuvRZahXHxo
7kflA9qfRNkWOQ0ADKHwcIYyyIetlEfDj7cqFMvfaVb4Nh61U+c4peKlCtkCJYudcY/oGr6FLgqK
BWH/E6SuNsj1WniEQeUJRIrVOUQw5mKjJnWgur3Z2HNDggChdVrrETDwdudYxcRN7SJ8WEEa4toU
IFDE92ofYztAhbQrvHkyMYxDqvWLqKvgXvImPbRD4s+J0Vv8Yde5nR5ye5JnQgR+CS7fFKKExQyX
rfkGvg2Nmn8rvZVaDOB6wR8i5VF7z9wKhEPTrXYIP3zbEIzGtqXDu9AEebX2kcjC3nB8dRiUeXo9
PEEu5sNOhRjgyLzYyX9Usb8MjBEYg6ZJNk4XhSskOZDXc0fcF5ErB7sNQCFJmm7MJGueySNsImcd
Q5xvhsVWNr9QzzcG69e/bRPxPPJlQMlw19tYAtRwoaihfkZfqa4+N6kXEf9uS99/GXV/6f1l7NW5
naYqXUOvx2DcdQOSrpBCL/c9IgArVZn2vUJJGGSO1fie+zdF3/nf7bH8YXPXfdSpiZ1l0PsHVIFX
lzE6K4ylGoBUouuNDU61jo0wR+xpWgPpacHTTYfUG+05Y1+vmOkrrroAmcQ2KyHu4wB53YmshkDx
oD+Q2Fc/aDJgbd5mjw6rGX6nXQVumsxepRzFxVFSFkeA4NUSZU/ll0qa3wjaaIhvuG0l79cxLBrD
heHzFy3wxyTUGiqMy9W16dV9uYI8crhKZRAc+ADoFe+fqPo9z1tI04X+cHIdtztYGhuZqPTNr3Vy
cbD7e9abM2QLSlSI4JLIscJEWNgpDiRDk01NPjWp126B7aRe7BWtR+r93dhEhMhcZAoEqoY6YZmA
dSUEaK2yd/elZlhqTvauEiAMGJqXUru5/UMn0r2DHu0CDLdBdg6DCcCgowOYurnzTQFDvACthnNj
FFD9GwyZPAZpXi2hJDUeAflKd6JIxHoscvvWjgs+b7kIX1pL3WVp7vwAsB/1jZ5+D8s/hstQo3yj
TSwQ+eNZAX4ED6EYLzvwpvVRPdB/ocuf7JajxFoW1UV9yBus7BbY7r1SEEa6ChJlRdisuQ5BhjtC
kOjaYRYOBD+MWzDYgImqQNU+giuzkkfdnprNkH80CXqIp8Pn3uHnJvXGDPCw/zg2H1GjU6psAWrb
A6+l2nrTAgvViFBkc8ssPFKbDpOLn49qGycyOphYfBKfQay77z7Pw1vR9c4dG5MTkSHYqrPXKBuN
V+Q1ZON3oPSCW6xtL15ktgYbXn0Kr2nl+udc4K+4eKm6ECvt1vYSEUoUCPcVe4pscMPhuvbPKqzB
x42b/xEYGeSg/DZE0KWzjyNKxSGOWNt3TV4389xU/XPs2V9bTybfrbLB8CkPxdMSWyWWvAsPQqt9
wBkE2QJc00ENbpRuQJqkNaOjbxpfU8N3LgvKNjGzQx6HX2mZRhsEFyjXmWu3yY4Wa56D3yDA8MWS
2LyI10v3fno0KjwqJuYvsje9BrRjsjudO7+6kh0ynSkeDF45A2HvuAZoJnuSkBdXphu+ZT5g0BJc
bKc4DbuTCwA1Sg2a8C2GNABn4N6wZOSvfx6ZmNF4qzL7SWFlcwQFkzpi1auO2IHEG94bX1w7ivZ2
HK0CKyvv0zRub0UiUdDSQRm0R8xlXvmMbajXaHlzCAL39dLLBvFeA/yxx+IIuxbhGJC8RISMfOkA
4roV75RxQ62o9MTi3//6v//z/771/xV8z29RRhrk6l9KZ7d5pJr6v/8t2L//VVzM2/f//rfjubbL
uQMOC+6BfUQIF/3fvt4hCQ5v8/+EDfjGoEZk3Tt1Xt831gICBNl7rPwA2LSgROjWcza2N7EqAEl/
1yQDYLhay3ekzpE+V99aY3HZxwZdmOyBWFkntMLqOG83KDXj6UmMYbZ2iVcOcqnOLBzKaH1RGUyi
5qc2cMSnEIUw12VGnPB4gWxMBoEQMBPRIUj8zzZyLrN0wfAb30GeGNWz04GrrD/a06GPm2qV46YH
RqY/etNKP4NMP9vwlmHFzjNRoR7JbS8uNJacaQKoKbDZ33/1jvXXr14IR+CXxTly0ML5+asHPV5u
dLUU900XDRskgQNUTZnjMnOM8qVKkDSZlhPdCBx06TrVLXkIYJ4A1WYoE/u9V6V8Y5eF7qd5OjbR
bNi9hlixseO8Dl/SqLIWsZ10RwlJzH1ZgCdjQG7qywjSZ3y94n1yBf80arwnV+ZDaSRIhwNdZmY1
3OgwtneOY+GeC0iD/IffpWf/+uU4DFFffDsOSkMEF/znL6dzk9JF6by6vyzSRcGBy8+dL8hQ5Gco
yrZnQPUf6XYY1cpY0S2PmpMXyrXUeSigVWyF3lfEgPVS8EyBNQ03plDVEGvgvHm2dHWU0xoRD8U7
FbP8iRsFJIOKDq5D7uxreRsaeXWLQvsVEvb8Pp/Y9Etw24LuIPH3ZANlWLJuCvA/Ui8NqKJ+xSde
fkTNoFpbRQ5we3Y2R3Aq3o5SgbXfV4A89j44M+wuqea1DxRh2NxDu57f/+LrmLe1sLYulDt+WdqT
wpylubebOkl+bmwDoJM6BD2w/GUH04m+V52XPTTTAZHCouIxCMDQyCLRzlpAD3eZV6gHS5vVyjDH
fEm9NLrr0svoHOS9N5d4o1NYbGk5TfKJXL5t5HRXNpsVdZQWC//hF+F4P/0iOGOuif8citkSMGRp
T5fTpzsV7izWACqZ4J7jEQX5ONafOhP0yoQzjMovpldbX2kR5hhtfwi435+M0MMSzaggBRknR1KV
vajEknjsRR6WTiuvKIpZM6m9RSgChPZOGUNcJin3NIg6qPkfbZfJApb467p2UWUz2G66kd1o7pnj
mns6c/rELmcqGlBthUQR2zhuvL12/8XnYnAqvf6He8/Pt/3pywQBlHCYcD0LRHSe+PnLTMKKmWnG
/DvZ1wNSsZk3M4FfuLUiw0PRd2Yu29RTLznjS1rrkkdVhUDpdU4HhlsQzyKNWLjAHrfFpkaeYbrP
VtPd9dMBIKNjq6HlBgcyQ+MDQSczRDgtGNW8SkzQu1osO5teEs0o2EIdLDM+OpCdiRAlAK274Wg1
j4sCXDa+l54F6lz+/lvx5F9+YrYjGZemBcpd5ti/fCtYUTmBalJxxyCXe7QnwQxQmyQoYZtUbokT
NRBxvOiLcyTGdPGJejmHoAHRJZMN/HkAxrqgkidqZV8OqIPrRbOoq9gAF3dWz6kUMOeg54AUcrDn
U8VgHKylLuTT1asWqE6TDNKN3RQaKvwYpBiREWyoqSdb5wKhFA72X2zkV0yhpovz5Ee2oXax1HaM
l2qi957JYHTucRuGrogVxGDqEuWWeqISGlt+BRku6v3k7Tl1DYFcxzuE2pp+AsMrfk7FKrbqcaM4
ClUmO8t7gXsEgopgTcGOH4T9LorxuTtra6+/tyYASQEgMlK32ClNramvG6CglDYIy0EiLAwU6J07
099C3Ls46SYCzfzY+Hs3k8+p0s0dmXI8uhYpchgralKHmQJCxcyvf/8bsfhfLh0PehueCXEBjzvY
hU/9n+5Dg8fwuBvs8i4MzSnqrJ7iuoreVIeiQ78X7BaZnwjleSgABr9e+FaAEQP5ff+lQFppBd1U
sGRIET38PNKrWoYNzHDwMiMCxhVcLKKLK8SkQFdLTTcal2Ghx/s2lGAVCdQqmhTxitzIj6CJRanp
1MQOo9m4cmK5mZpZBfLR0uX9hpoAGn1MSU1IIS8jlJotXRu/ckIERb5VL6NRNJ+g10CLY2VUVRfg
EAJV4zZ1AHW7QK95BiIJKIGZF+g11ObyG9/mn6DXRdDXS91l+vIS9DoDgDmo+7YS+WJZUp+F5QU3
SQv8aw8Qz4utLSiFM5YdUKEgH8yg3PphYb6AVaRZ4Z7qr8ktjsF/XiDX1TUu6p1a7CDILpzm63Va
OxgRAZ6G07SFzgOE4otDrZ0RdaOQbhzKNnwA57qD+hxE6ypZb4caGQHACuQc7BfRO5ZPapaNpf+Y
tKO18I0+vVGoDd3ovLW2NBNvkAG8ztSxLLjzih7gZOhktX4/tyAah+A0sMnudCA7r5phWXNbz00x
ftiog/x6jLIZsy9zuNEaIlb1jRsggqIcnb2CAH5HypBN3Ox5P3ovKGIU81gOIfATkE+VTWVu+ggB
e9OybbwDN3t1o3pX++oRYIbkhuF2eB6wMYLmBQSued4+IM8VQM4uyB/ybKwhE1C0a2qKMtXbukXh
ODUhwmzf1jVbxdrOz4iwm4ucpfLOKvP0hpVybQ69vCNTH/nNwrf8cWVPNsspayh3XNz9LlUnq1Bb
CtZCNAjshqnYUsAopAzZZGt6idrolgEQjsWSC+q2F0OZ56jiCOrl9db2q/JHayVf7Xh0gXmt/Tm2
6c5tadr12klrA/VAI+gagOJcFZHO7343T5ps+6wo1whYtMuyhSSeioq7YkKjoAwSKskTEEUZOUQb
61ThkoKNDhzCAeQrRtyl3KhETr4fnt08X4xDPjzGCQAabilM5FqwY8fq1gFAI8eDdCI35GmxALCo
33VVUyED17VdcqzjvJzXJvPO4CcN17ZbRFCcyYdDYiE6j5JEeS8sJApEHrpvwFQt0yxwfgTa27cN
MjI0HOUA3tkJwmiNgqZx9fd3QvvXpyVWDQ6zGR4MwjRN3FN+vhEiDFU2Vm+0EIw3EWLtfKSXCDIA
uqlbL9TmBlRhiIiQrYV2VNi0D2MjSgjegCVfyMI8x63CeqArs285fpUoLnOerh6o4Q+QqPajjZwo
VohnRYNkFfuf1lsSqYqeBGzpDBKOEMadB3WdXdYRNqqP59oZkpMOG+uWOhgyILd//zWYv65Lp6+B
M6wbpn9C0A770/NA9j3qvF2mTx817dKbkKS45BmUj0HihTCAbY3gy7xe9GlgL5zeLn+9GdCIIkWR
P139YQE+O2TK4vnfv2XH/GWdI03XdF385VzcPJy/7DyBNDUhNBjFp8uCfvRlBSb0IHpFTDidgvJg
20nWpeez9R9mesZXJkqp/moOwNt4MTNbR6+Q2rh613EjFzwqFTialhTmzKQXPVocXC55uhzCGsTB
SHksVGKGd0ZQfpxBCMFZdBowDxWYzmKYzq5+ChJ5/7Adp/3DNRLC8UzHNtjBxsIWnsPQ/vnn3A1j
H1UjTzaDD6gXn9sQZWlHSG1LLDQRQJJ33dhBUHcCnHQ6uUXRW/Xl6uEbzoj8kNXPusCHaqMFKEPU
95ByCkEwneKZAxRoHt5zlpW7buqlJh0CJIIH0QeH0GHQqvpzvOp4Apywab6xbv/3vwFrii78/HFx
8boSLCGOJSUwWT9/XEAtsgGZrGBzwXDZxfwSkUFs3ztagULiEhwq1XRIxqAGDzjs7aCAaQNB9SwR
YHEMdAtiPiYRtg4sez2AyznEfgHQ3U/taz9hwtzqH37N+CPZUzTg04fhzMIn8TzbQoTHcd1fo1gM
qr65jMJ6nerE2WnIhc9RKYQKto4Hz1HmgQIPheeurICUdPpoRnZUAMkVuBiRgI5U+OyxPIXYERcn
EzmHxwx5UXJTOVf7IETYhZo5By11HXcMpI4RVst9U+yQMXtDsVX8IytOWDTiiaQCGxkp332ZqIbn
iAzqO8dPm1XGyvLQpK3cIYncrZvKGW+BzQ4WuJVbT9M8beNHP8bxYx7LANOjQDKx+P+UnceS28iW
hp8IEfBmS4IEPcuXShuEpJbgvcfTz4dkdVOj23FjZoNAWqDIIjJxzm/KixKELCAoSPYXgPZnO0iK
g8qvW1nCQx0KVEF3nqXXGt2Ni+glqkVx6qp5B/v5m6gXVaJRHKa+8l2Fbf/6dgVR2SxTNsrYr7o8
DzxR99vFbKv1uilujr/VZX2enVq5co2hwm9SDBGXMiB/eWpaZ7/XiT6SUReLB1pPwOI/7xorat4J
bdnx2GlV+0BGBTGFOYaLowI/005zF7afapziUiVcnyg+Mnmd1B9FubCLYN0GSsTudtqkfmPiqjYn
0xoBZVYUs82erS60zrPuX009pLRUdamvrJpWNvAKMTLyN4F+lPTs173HYMi/EMG2eLTrCftFRpKI
s/athc2ymMNZJkI4HdGCzjiLHnpaJTti4wSgl0ZRpyX6htBV+HC7UuZM22yaZvc2R8SON57jq1V7
UZOgFLeMUxs73yiOYm1uMxR+9ajhb3mf1FLmyIXoWXpiVn0u/UuUBgfbkI1iDR0QR4rSn3apfLtO
G/j6CeuWd9FdzDOS1l+1CGkeRNEPbX1h7YDrXG5BHKoAPY3UVE9iVGAH0q4u+U7EXYk6TYWOQK77
IvpHeoQ4h6+ErvhsptH/qhVNdLLRhuMZ02/VUNefEHrUn7QZKSz8JJxNaxphvh6lZIVjS/YouoAx
0KCw4UYaqWqxUWO99ZweNeEm/ZYOabodZz3a65JavqWzzwbESr+BgGxcsy3UI66j45PU99+Vyk++
gYtiK5G3ysUOnOTK7tRciYbcHH/1lSU9Rn6RnOamTV1xASLjR3uBMxb9dEGqDxn7ka9CXCT1X4rS
0VBfHVMvLQfHa3Sp/IL19nqSa3+rpg3UUoc0jtQeh7gi99ARDFzzdIn3SmLJcKz5yIg8yqtyjORq
7fMQ85UgfxStihn1rsmbvyeKoeSAZ8J49TZVzf9wRYzmYjud/IwhRrT1VQJ5oljltXyF0ri79W1H
+NlYBRRbv9F+iNms0pI8THaNNW/hyrMqjfpTph1F260mhwmRgXi73aottfmBdxasVpY711LerxAR
gTbUsGgSj/285yUmGpOs88R9dIWsnzQ9/7znwbSvwInz2z0v/w5btA2KjbhqaoBgny2LTPpygeUg
7pt483C7r/92z2LQ2Ej/cc9BUiPYT97t2ubjdpASw+tqZ1+Sm4OD1pUAO6SerYU4ndKuBrZKTqSM
LGPniBZbKmAr5im2breeLaSO2LADXNsWXMgyxwCieutH9nuihRhJizoZedHwJE5vtWWvyiugdn4u
JW4YsQBoyXPcVPA5alTe2IKkz/Au0+cqw5FycB5FB0AD2kaGSrURxVJO1CcGi45iCA5gtjuEQ74V
dY1NsriL1lihTvuiT9efw5i3CVtwOV2F7rbap89yYLTXSTG9e4+smjr+zK7Yibm6uXXOfCJ5v67K
8ij6iaF1MGLHJo/NXtTlozycJj3+mKu529talbpEdmNPb0fjICd5dg7Gmp366Pp5ubeTAnsrOc9W
aVhOP8N5m+ZW82tK5x+8QatvdkFyIa79HEw4wndzo/NiqbbB4+ijI5P3avZVVWxyxQwCMMubTqt+
iw0NIf52zp7ElcepMA5xPJp7pAG90jaRF1Jn69jG4U9tUCvSpBLilqZtnCNWja1eBgpsOiyzp6Ry
1rIP5kFqNpWOMEcKyuKbHcgXJLSX9CdRG3vkQ44BCoSRWvwldcGPCmfXL+YoJ2t9mPznBn1KFxsG
GdrH/HltWPzl4Y/rRl1gP8KHgDYXhsMbKGEIzgqIgv91PSy64fMVTbl1phIFc9TPtzUaIK6fYqGT
9wob7qlXvkHMW/m92nw4DVT7ENW4nUws483RzUOVLbPWjrK2Z4yOtLFXrnmUkMsRI4lF+mE1PfuO
Uh4szKQ3YkCWe7Ma21+hlqQY5AzNHpi+/TI75oNon82YmK5SDZewJDwPuxG/8+VKmRMg9KVbL/zs
2v0oh8m2Umv/q19vbwM1u9+o3VwcFJkIFyZ/X243Amp2JeV8cAkvBGeV/M26WCYEuHQooi5/m+1w
2qlQwbdZ23UfSTmtRAdJg5+Hd192RHypenJszKfEpRoD8nbDruEhAANxMlHAdEWDZDRbh6fme2dr
umcjVeqFySi9Fzrf/HJNJO4qdw7tlBQuiB88kqvbx1VgrL4C7xI8mRIONf5iIixG1DGIHwJJH+1s
Bt44l/UOF5LpbS7wWVk+6CRDVwEBzOxszpIDBC9WVzNL0ivJqtdqwsEjAk+wK4IE27Bb4pvst4F2
AvEsk9TlIgQjGpTAepZGzDmX1bSWYuOpXA52yt6u0mJpI5bPyOlpsH+E5tjcFtQyi2avQPdnLQaJ
Xj3o3Ynt5FmUzLFzcN0YWIaLQvXY5ioHGFQrC1TMa6pL0mMSlEfF74P30Sr4cCB73mKRda0Ac5Kz
cSNazSxIXYnU3V4EH0GS/kpLW76I0jKjCoriNV9mRJ4OYXXil0bFdf8mi6chfpOQQk5gT+1TZ/Ts
TvtqVHeD1V3VpQGuGySy35qlsdzx0Df3cxnjYQcuyz75hvr36RSauOzM41+B8nXQA8S+uz4jCOZo
yTq0wnZts0Z6lSbryRo7Rk/tbe3SwDd5mms5PGuZfP3snEsk/MYuc29llXghDM2qxelmmazJ8SGV
48c0ctInUuME/EPnZ2emtKmdnW3UtuHfTFyo0YsfXdkqG5Do8ga8s4YSlxm/p4FkbjLJKTC2oVgN
SLL7YVKeRHHU1B0YNHZRhW8853O5KaY8eQ/CmkzGYurFRjp5xy3B9mrZ/2yN0zFxUWya9qK1l61v
ehHWVzFUCjazJsNYSKvygeDLq7hOluvVQdxUtswPZfzfb0q0ZkQfxU1JKHyyWUgqz59m+SRQnje8
51LMSYCvfN5kbmIBostNRuA3ZGgg+QTYl06WEBO4T3TrJOaMlk5Gls1u1QYbXunXwJLiZ3Ag86sG
2j1pYQeLkjwUbNFQYxclW9H22iwnt1JaTictKIYH0ea3zhW9LvsqSmogP1dIS95KoCrfu9FSLqIt
D7LvSmhEN9VwGYd5ciP6cL5dQq7TFb8N/yS0wRFYrVe5MwEIWW7O7wo0C5TUPorWnHV+pWQ6eRrR
iv87v6kUpG0XyK+m5aTrTD63Zp3sSY0VL7NpxV4iyYorikEqt2e79r9YshnxX4xPaTChNiYa5ZZL
FVrjHPJGKl7GpC+2eUyIXrQOvpadmokn2m1si06Knb6IrlmOVDmBejbuy0XDbug3OD6kZN+ZyEGB
4QD6P62H5pJqWAukSaa45Nebi1Hh8wsoh9M4BGMx4diwvVVWoUNT1SgPcdbre0IPE5ZwyxwyQJBM
y77UQ7gfZzDqiCPmz4ozZJcqCi+ypEgFYNGZFzZFw05oaTWipj36E4gzP6uKZ1GH0dVXI1MBYi1V
kTNgGr+8CE1igkmBtaAWDU9fxo8K0Ck/xNxRFMUItdyGSS8/iRolZK83GWmyFW3hlAwPhEFu3UWP
YcTwuiuJJImiTdgT4f7+abbGr0jltCdR3UrAGvkH7Q+iGDSVDtMIuoAoisNQqy9am6ZncSVnhl4R
sXpBWeJGxUE2XLw3XP5R0odBH+WNJnf9hidNtc3bwnLFwL5QpKfh5+2vbSpndifI5sDymGWONfWa
pLGnhlP+LLobOYlZVZ7Vz9u3A513IOPdSfCbWsMXhY8frHF2Qtnb0rSHxFqQ2ZJ9uFeJs2S0tiD5
xrMo3aow3CBtOI4ehNrP4ej8a0DHp36N0sE+LEdrk+rwHCZQsA99bGe3g9/Yi+GCf3C6ApmZrEHu
bhzzz36a0w3bzsLYzwnLyB2SQDmTz27PIAEzNxnT8Ie/F2Hme7us9/+1XYxnac54+UuLLVkuy61I
ER27Fm6+cEe/F4WIzr0IdQj5maUzNEU6s/1+vbeKsQ2wTLd25HFvk8G6NpryS6SETTtEoq2uTU+k
hNm1nSeMCJ5adqGilx9br9OAXnGQDc725qGkKq99F7WPju5Uj6mWvgkkTBkH9tYqS2fbsXSSkl1N
JrRKSMaFd9fZSqU6O4W8tiRJFJaggP7uIjS2kjGsXKRwxs00FMm0spz8Ad3DeC8AUrc6AZMyx7Zx
b+ZueH4DEClHFNBN2eZDQ0g5nHUguznEGXT/tFfRisUYBsf4OqTJEGzHgDhdKQ2oaSpqIZ/DxNko
ZMcetOUwoX7xEGTl90mtk4MoiXq7Uz+HijpxkE1pdCde2q6GhtZxhDj1cbKa/sVIumbTVmGzHZai
LinW3oyDaC1aCz12rlWtH0SjqCr73nU0WXkUJfxykOedsuKIB/vvs8nKNgpq8xGn7PZJSs6dmg+P
ymJ/PmSk0B2/lVeiTdSZgYSNVTQQEFr6izonObd1p576OLvcB5rTKK9E8Y+BWm6QFmcQfLCBMMX8
eSUxIM5yf1eotp1ecvYJiC4ohLACaydJuXrM/cH8jzN2+FvF8kF/tUSPiKQRpVhYCMADhqo3TqLU
jZJxxBjjmyiJA5D/aR3jdO5p2YBQd28HTz3x1GWwmMaPWmn5dUdu3ySobi8ztqFhnIZBCp/MEJBU
muMBOb+p4k+KkbV29dC0kUDl4xOHuK6PqaZJZ1GaBni046C8iVJtDf2pLuzZS8mcnaIgxFFyOST/
nBmR03ltUn2IHqlSffYQxSlN14ZextgS6i0StJCAZixrVw5q2ZehSp2rvDRkS0OhA2ZFEBaafjE4
V8jGnyNgu/6aSxW6jpHu+wWioCmz/qijfjmrzVO2wBQsHu27piSMIjqIumERA5LAwt4GNYWkP1rO
NrfOpjGuzUSNAEvn+kUcBmfEhg0P3W2PoRIv9DSE9gJ0npYWHf7iqBFSE/1EK+DClx5Xtp1Q1sod
E0sU0z4KYS1HQWN/JRpEeWmV/OAHmE/49yFeQrkzqM/3s0CaQrdc6qSAVj1xfm+99xsL44TZzfdw
GKoPgrOkQ/j6L+Rd1aeKbKSor/GgJ2zWlDt5jKqPkNekbCzNt75jw4MEJ6/cS/19eI5LzbEGmv3Q
qijWzPg4vfMigQD6clYvdeJM1IlW0W/o6/DPVtsZPscWtV+vnSFUPWnWIMm1ISJJKPEfAKBsRNW9
XpwVZhucO1tvPMdI5hc99c8SJh1/LSdAJgdxgin8rcaqcfK9WZH7fBNd3IUHqVYeUp93iEh8c+K0
cWbMeuxpIEDCd2ouB9GgzWp4cP4eYfOXXm5UIAvjFjAe2uyqxdh6g10pL3yVkjekQe6KYtqANDYI
26xEsRkTXtPYKQR1pHZrTVK3wxDHYIcY6oBwXFX88o5SqykvYuI6rgisLsXQZGInJ9buE+FFJ3iy
HxAY25ShOl6chRyUjFiEykbg9rCeSGX7ra69oxiGpGGSlWvFSfV3ycyJ1kp5Bc+t0t7rsvmYDC19
CIh/vvzLIEmZZDcvVPOcY6stSXHCXskNAlCX/GLcSJwMs8uKZe5MzTS2maTm3gTGm/g4i68oao3O
m9Wy+Ipii5/qes7C6nGaUv2gpo60RgZq+iIjmrTuOyM7EXLp38Gk5TqeCaJXWOoSdDNn/OLYiPYi
+JSdtF4SvcTgf+ulSXBBcsUMiYYk/bsuncUMZdt9XlYU/7gsvZp0KLaVNCgu+cPscj/EGnpwpXy+
12QK6/gKTNa6ro3yJBpwF8kvkN+7k4yw75c847fMOvOKS5i5y6bK2CZkPr/0deOmC2YptjAxCMrW
PsUowV7HHsvzG5iJkX4dJ69p1X6OVPzsNlJ0SP8ZWamZdhsp0E5YTD5ORbuL8Kr41uTeiGDVrxon
ylVV9uargUrHpuiH6FxXUnKspVHdOoZZPBNpIbdl9fqPbu5WYlRSTB9dOEfvLcF4F1RZeAl1UquK
QfwOEmzyFDd+uA6ytPoeDTYqD2TOEp8VVSqbL3PkVGi2NOEVuch+b9fFB5v+zK1GnVgUxkvoPU32
VzacYGq76NdidJLAevvIM8Va+4URPSitr+5sOzF3haaQJAJ/j03vMH7oZoGNDWurIvkfHQtCpxjO
xa+U4qWHQrAu8QjZKU5RvMikqqB7OvO61MPyZZgG+drilsjvrngRPYzR3gXzlD6IKrN2mnVs2+Fe
9J+D3vCqTEld0UoQv70gj/YoLiWq7HB0sdrpHkWpDTUHvhE+JmLuKKqlrYmnMtKw3IwZaAUg2PKr
6DsWWX3JIgPGdyRpmOlE2Quhq0uf5sVXLQIjrSPpc6htG2ztDKmjUYqvkz+h5tnp/FPg5fGllL+L
7pICNmm02diLIroMVtEOH4XWVTuc9ZqtqMbH1G31OINLkan7Qg2rjZi0l4xDwY/xxcxbKHmavgdD
ljwlhY5vjw64u7F6/KmK3mcprFiriSY/lS0oo3DqIXnlQ7I2g7rboeIlkSBdyv/Hwbeplqv96wRK
gAto3BaoryyKDS3MfvQsXmMFMbJOKY2VqM+VcXbLYNBu3ep8/K1ba6e/dzPZLO1l9snnKRKW4CQR
/4qS1lk1loJfQjvr7zLOuzl60G+y7IRX06zC1bw8RNkf9J4DN2MjimZlkIcnUHASRV977QOzfQu1
Wr+MWZCQxmSy3jQgE3dIHMb9yiTn/wM2uyurOcEJgE3HWHGcr7qGmxzWifITYi39dkxa6eg7VXeE
3G1vtaiUHuMJwbcQjvdXo+8uqhg/J8hADVH9V5ljUTFa7YBCK97Dpe/kF6ucuj0y1tMu9pv2mk0S
qsJYkbyRIPqZxX34K5B3hqpxH5WivtqpPeJGw29PWkhmcVwpHsyA7tCGM26tfW5sIrQ/X+TlQcHb
+/hdMhu0rImJ4RfZ7xJN9neTVAdu26jaax619q6sCEKI4gSkbJdISXwrYnKq7VSnSW7FIeBXmmF9
5spFrL+m8ki2XMtz1leKrRGPFM3i1tkiXb2rMFK8tZp10O4sIkK3sWFhsc9LQ6wGl7GlSfakmRTs
H5e7gt6TYRsn9bfWzIBI2tkyKpRLq+OU0S5QpOnWmjq+5AW9It9a5zT2PVLskDGWmWuLRAiW4Nqt
1VBwejZUBMfFVGEka57coqMqiqxtijd3DbIFy9h8HGZPNXxMU5brKr06eti3QdWamn1jl+3On/JX
vIfGcQXLsjmLA1/v51msXa1mHk9/9hDdQiivKxJ5qSeKTYnJcB4amCYt9pGZrtpnZ27BGZX+lcVX
sxBHMaNtFSB+KipFP3EIivi7FYEsFSXRaEroT3bZsI2X8feucUosKo3Jhd3rxFmryi9qjqXpfe4G
Z9ajHRqHJvJZ8UQ3P4ZzW6GV44qJlYyHzyqCPZ7Bsj7eL+YX2I9UUvGQ8EL+2/WhcDSIHOXxRvS9
X8xSk71hN+XpXt8FUnZAu/pNXPk+d5Sr9prAmHKbw3r2LQWq6GK3Ig5ShNNK6OCSPS2ssr+r0zQ0
2pUoq1hl/HNqkEpDvwXJAU3KXBmAxel2Krq2ZSqtwhY/PtHyX6Zr08hT/YDUwnLJaZnHDDreikRZ
nyQbiRFH3Sixzd4MHVxnUJx9FfBfLoqmkVi8N4XFWTac4K3Gw03UK6Ot7ataZhsL+OqL0kAFMxvg
zqCc9deMaICoTzJn3M/hCDlQTI4tDzkScIXEQNjQKqQCxKFsY+dULwdRbFuj2so+RHFRN1QVSWpy
/OVKVmWdyFRsnWOrtc5J2rido81HFmGd2NjSYPpWvyHwxbqS5OyzRUfRokTYNi69w2XsvV6cOb7y
OUwUb2PrwDjoBZqr36u08aZJlU5AGlJbz87iMOkRglXLQZyJuoiEkQsOul7/0YDUOATEZazoHEu9
N8llcfijXvQQQ0mT+9ua7fLtiv92MTFWqZ3vBBCXyByh33Twp6282CNOywFc1+ehFAaKKbSSvRnI
m1oU730GLZDXsiMNntpY8cpQjAhD6TrYW2WWekMYpG+RnzwKSsnc+DH/Fu3vPRzA6P+9hy9VrTvN
LfKwDgqiTtcSvGqD/KTK1kbX8Nq9V1lpjDjCvXwfUatJt9OK6gw9JjuJ+ltna5Itt89wtDO6rn1A
ax5mi45jx0jsxCHdV1s7bKmKVTUZ7cOtsswbD0DfIuRKXbEcmjqNNrxjy66Y5tagWPjHJKhpz/Ji
47R4O43SJK/T1O/W97rYDi3rVi6Ed9O9SVGQU12JkaLyt3ZRbhq0MP6Y7l87jssdiBZxEDOaiv1Z
dy/yq2NhF33svMIRZptAQHMdMi7jqgym8jzixkhmp6jkYwU3RdZCiqKl8xu1c4O2hlvJt7wVlWZt
LqYgkxa7SY32qTY0T1Uk8yxRI2tvOwnhkqFOHlX7i2gTNSBO451F5HF9rzMNfDyiHDadkhj1UwhW
4Kl4Et3FIdUctu2ybd2uIer0UI4RDQmbnVrYw07JZDAwWZaeCcal54bYxy5EBaLyC2Xgf9fmKFpE
H7CcLXjsHh3npbdogDupbIteQzIsS9VDYSR98+JnGP4aFVZ4jh08Z0Y0figZmPXayFry0BWmdGkA
QCJvpsNUQapn4xg8IKSJQaMEAzPh1Xk1ZPr0F0T7NSSUIVil3QDWSHPALOkICqRR9yL5JPF6rUa6
w0J6W06TeC8t+y64S8VGG6fxpWwAk0cmyvqKnexvM2F0SnDFR/Cx4+eXZvnFnzNEVNvyqBkqeVxr
SkuyQ3+XxZk4NFFT7PRGQ+wpCM7mPwdCa3DfRx5rWWSrnmw3H6LxXv9H33mswgXb9q9z3IeGid0f
8OTbiLnv9eLsXjeXdnSKkM1e7uCPK93rxM0kM9LLNi6E/3S1cz3yKjNHaCswmjPCsBjVW4G2He2s
2dTxDH4/e3QsiJxS0dovZa4+lNgvXWUSqS9Np8yr2WrTYz9kzsvsd41L3MXiM6BVbwZzq7H936hL
0Vm8dGcJCI6YKe5rBd+Y8JtoNJAKevL5ubDnPtWJUWLDFvBTx3udo7/I2ZKBAssgyuIUmfThAKJ1
4X2Mzmvm4/OdjsNFlKByPme5PFxvpVAnsGWPD7eSae2yuZAfRclJiJCY6AbkmvUO/hza8NDOV3FQ
AcJucl+TgShQl1f6Z0MNohLLFdvetLLRmTD8lxZEVVYBT6jdfYYKnYBrHIRenkaY0f8zM+R4Z5Nr
oC8dTDihO2X6Bu0x86EFdPOgF1a8m3QLZllfAi1ZDhpRkXOG9bzq8zbCrpS6Tgs8rZ5HtqeURN84
0tVVbUbQ1bH3eegwTYql8SRH0+BmRLa+o8JTKeb3GqU9V04y9aRJpXWZetJqoqGCbY5vp/zRDwYc
zrn9CSHL9qamLQ4ZZg2IAN5PY+DZB9K6zbyOA7U4tIqJd9co+XssHYg5Q6g0jbp8CXtg4Kzw9Z7g
XvmSscHxaqywXdGaQS4810P2RjA6bdfdMK/sLmqeyiWpisrMvDIsXBz7wMEUAIYUtiJdLh8axZ9v
hyQffi9+l2YzQ+hXCo5EheClLGf+XIS/FUXDH3Xp0q+0cyxoxRBlbjc8W4xdDRxoDEMyHlMWbqxQ
rmHFRvGjYtQwYaqm+t705oszytpL0o36LrF0f5uWvf8uQSMYgdJ8r2YkR/N+ai+xnGnnkWznuqrH
/DpGodx4QQATLQflhR7G4O+VJsErslH9B3U58NZUXYaFyBYT7t+AgWWT3gy4xtAourFE/yR8HR/E
HOIQmhEg8GALLRVcWqjPeJsjZahr01etLFHaJJGOK1QXe1EPItzvjfASo+NwKaoQzdfGN4lEULw3
hEsx01ugTxomTPcGyTSqswRw06pylHPzxvqiBT5ay2FtHU2Ixe9D991cqn08oPbdEhwkS1CtQDAH
OwWuKwpYg4Q7qimdIA/rmyHISPwsDaJOtBoKr7mItdMHOGy1RoNwJWWzdXVaEOK2pUff5Sl9aqpK
eimBdu2aWVe3aZVLX3JDWosOEw7bblcl+kmM9HOgOsJ6BZuRp0yRye9+WkG0Rspql2jX2DTUKxHJ
YRtkEg4i/9SJszoOq/USzthOztTDIeTNqJ9Gm39MxoqDUafqxSleREEreECsMkB/+7Gw/rLqqUs2
7LvTjQ6Dz72PqpbxgVb2q2byLU80iFvxwT5g4RMgMr+4YltQ8aWuCd8mPN+vfakEKxL6BJzrefKs
qrE2opvtkyIwdYd1d2n9f48y+qh67TBfkjS1f0CcqH+AjYDUh4ZPMpmk072+i3ISxfNs8zpIN9GQ
pLJ8IsS6F4NEPX8vog/tsIS4LO1KtpsI+2Cb77IhfxGiOrHjoTtg/ZSCBvl+xS7frEYy3d4BX6cF
YbtvcIzagczSrkbZfI7mE/0CeviXFnQ/mS4433T+hAKgtUjThAYuTpGPoeddGlA0tP14zdNEdtVU
AQzc2OdJQVVNKFLFveoFcmSfRUnUL1WilzOHvndL/Kp5AeBPN8PnclL9Ryl7AiQM5WU5zFgyuXE1
RltRBC662ChXk1fFM8KWdndqlHa6GnOGkCVZ9zWUqnkvGiNrnLa4MOcb0Yrf7XjMcnx4RGudoeg1
geMSjaIKpgVQW326ipLhE2Pwm5PP602uuovfdLrYafQASt0UQPpaFO9+1TejG1Eelz5NJbVr4Wkt
W/YIN1qZnm0b2U5VwsiULe/8LMHq4WVifJ2WkqiSVfUNmdj0LPo3/Mt62MSz6iw9bGBEj32oE8Bn
MgcyBSIbIMVUbHTU6II9FlvAkadPmT5OssnuUY/O5KVklxsaHpG1U9nYrnhuPo51XwKuVJP1lE34
7Uk9LgHdl6A1nIfkYPKwebTgdqfTRLY1zSxPJ7q+tS3H3OpF+qWMSwmQvimtQ9KTO9Kxe4SAo0fH
5+GuwFH8ahPo1lsUmhVV19C40MeLOJMM4EZViYCjavK1xtKQYd9eLqLHzpr4E6s0oVgiZyzJg+zj
dtz4umsXKlHcZEGS76zxcXKWHZGDtG/A9ZHAmIqDptbz+lWNYHkjn3Hg9z+ugLH9KJDYeyplLdgH
dvbh9MG3MA4cz48UZ5f4ErEtXodZJSP+i+ZXI5pSz1zQDHYz7uO65G9FP8eOsCnWjdWEnNRDCRNx
GyJ7kPigzyvlpdOUr46i2isZRJirdz7RTsla1RoJInkC+DME3bof+PUQJcjxnGqx7UIzRH5wHBn5
c/KEK3UOIQCRiNgAerYgnpZj45Lp2AxDx7osp/FxBLa4Cov23BGOD4jY/5UYORKzldZugkKptmUr
ZatBB2Cqpv0aXUmATtGHYnbzt7bqPPwL981sXLWylo9OA7aVxanfOFGdr5Ro+uV33+oc9WXefX8i
hc1n0XygMujFTv7eZ4BJ1LKDils8qaDVVkONubwqvQd5sjbqimWlarEfC/Vvaf4F3a+txieTO5jm
jVbzU2ab4Br6G2yA6gDkmLcTzF5WetwTMpCkYa3OeQrAyviqRuoM4Js9pRMV4ZoOH5BJN2XOAjtl
mE1VZXKJTJDVc0DezkjwKBiLzgMt+k0a8vyl839VSOh6kNBeJaKj7BPmSzkSQMqiRXBqTFk8ZsuV
FfUCHpO/ZK5QZSK8AERy+JnGQX1RJg0ztPSl63vlVbMOPQjKteSHLwq8ELdA2cAdeQYQ8dT32Itf
9Hk8FKGME1eSXYYWzycFisxmTvgySPT2XgSe9BAFe6dqN5aKeaJf1Fjk6MNjp0Q1m8+28iIT0cG+
7x6Afrh6PQ2gkPWDUtjSSo6iDKRd92zNBQnLqZjdzs/rQxgP+7oDm4vUEqlZ4OtSJ++GAY5ZoecA
X8F1IVtPtj+ysFApSRO1HW5xPa4MkW9ebAuYM645YVeZXttFaGdG8toEARkivbCbZ3gMOhZAK8XP
lQOv5fZ66CS27n69J4a90qt2AsUhH2InhB9eVZG6qaaqOXQJwulXcVrBe0tXv7XNqkxFXpi918jd
vigJdIGOZJSYRRHNtwkCPIJiX11l4zx4kD1y2M56vcLqfURHY24OoROpW6OTr7JaVgeA5DO/sMjG
LoX3Y7eZAJl06vSTtcqEJjM7j024qMmzM1ix+gUHU0VcIQ/WfmnhQZXafz3h5/QR27zATVYVrXL1
u2paz6HfrVRyevsArurGivsfZcPXEzrzQ6mbCPiWaDeTgS/yRSS7d651mkToB2O8aoYveTRXm7QD
iFx3PzMLzRKAuhayqWW5maXIvva1v89mW3r2Efj1p+ioaN1rbrTFFuWSjzZPpY3lN3x5CDui/tOf
ZTPsSeGTqFaa4rmJ+q9BrbcoGUaml5gkVMqh2/p9na+53+SYZaPnRHwgWYlmi5oZ/bkq+LCUNHzJ
BvL6asWrix96SZxtZwLKOzNsTllWIO2TFK9DKa/DxRsGn0psovBMI6OZbNvCP9UlqhIJP0ZZ6R/+
h63zak6cSdvwL1KVcjiVyGBswPZ43hPVRLVyasVf/12Sd9dbW99JF90SDIOhw/3coQq1j1h3gGra
5qxy3gi6ue+3KBetk6IrAsw+NY+ZwOSikfVfoZWlTya1oTZ/celJ/NFMiCZvMwJTo5ssDO2AQ28T
ddYGB+TSaR9qJt5rU419zxg5+rr5NXbsaNcYA/7CEdzUxsuPusYmIXXTD9l4s9+l7hQ47aWSme/a
k+0LryDwPa/cXUm559pBWWyiVl4LqwPNxY4EMzV0WFKoeFK23RuYfuKL3vowyghFFpDTs1C9w5Dh
eeK2p1KZ/ngO/leW990acuI/jeFYUHnyY0G5mMV5DCYLOl+pe24ADD0eOHllVNdws8ny+pwMkjnY
Hc0d4Rm63y1Jn0amvSPoHuGuNhdzcr1NUvVkZ6SIU8WQnNemF1Zypjp6zvLGRjps59B4+4ebIrAA
WfJzW/E72fxNDOvdGqZfjS6pgcXmBTL2uUKF6EzgiKbt1ht8EL61hI1unSJ7xVbcuo4s975ssuZQ
RW3+kk/w8JS4u4lu9s0uz7Y5m7qNjjALU6yEhC9tgEub20Gnkaxc68LAEMhND03uRhdiaULcfoz4
PHu5dQzZqZ1EnGqnZDBQaMbFfC6TdDgUmCBfoIYbe02I6amP84jNLLJW6DH1rh8IRqTWpG2rJHVe
chnF26h5qjtkPaawKaYSAIl3BlvioibnMMb8N1hYkIFMVermJpR4Swjr1TY84gJnUb+17aFXbPIG
isR9kxTtg8axOtz2YzyGO2hAxkQkExb56re55uSk1X35odTURL1UjsfKMq0NktfWl0yXH6OF0idG
1/KBrFhCTob7AE+V1L9OGB8sYCQrItX6GO2uI8NXqGRrWuRngIt8RBii+Ezrwwd4Oge2tO4/NC/s
/RyW1IdnYYVkzW7zEZVMEfgY1h9IyEZMtbF4ixTjROCgfsV/0gOQcMLN2k3ErF8LBRXRGH/MMq0C
dEkmnO5I7mpzZJE1zVNscyYOI7O/Skxcry3/1/PoNjsIZ5yVWYA2lZcjtcwc64m9NoiS96LMjfIq
Uz6ywQx6m3eJxVCKlfc44JGMKUwXGQsKipsP1ChovxEJevZoaoENZXynqkpLcEr7w+0zSsx4g6Dx
Lx/UdKZdj5/IBqaQHZCGZfi9ZmTPtTU4/iRSY5sCAfuG1e/1MvXIJE+G3Vxd+7SeDl2bhNeZ/4uS
2Bc4i29ZHIoXgNTOx5OKJatR1Ges0HH0K+YX25xYsMtmCgASYNfh3E1hipOs2iddgJhB7owlBLUr
kgBFfPpsD1159GaSVrF2JIOlmv8pu5KckXLe16TybafKe4ccvOmaIUH4wu8/nGH8TrUr+K/YcEMI
HJYzbG3H3oZpHPlhBtDaNvjgCB7ukgTJkAjx+NKG7MVW0qu+TN1RBnBl512z6fAOVfBhY+EWCB8A
BPBiDa2g83LHV/OSQiTLg0xC+z5UHqC6le/azqj8oQTUKL3I3aQEwPktleVtG1f2ZnKb/oRRh/2U
CC3hSzfDW2iByzSTCbVgC/3slMmlMGpIusZlwppu21tTckbbUe/Z+Fu8s2d80+qDhmOGUNrwLPmp
Yg5V/TKduSOITViHHiuaOE6AkCdH20oZlvsyEllgJm+trdUv0TTqPojaP8zeVJgHMZ0Ky++nvvLj
NlKe7artrqM9Kn5Buf6pFYMI8GzmP656p5jojaIE5kll8wLaDbmhg/hTNjhQFhYB2o6m4UyP56WP
Ka2raukVeeOOr8R4lS3VRmIUvVMUuiSm5u4TRu77PlIyv3fVZxNAZ2vY0+RrUjlJr3wTwnYuhVT+
NCN/qNHSjCezqottO6W/WwP+ToOpOMk5L2XXJJesH0ZfSSbHH0kZkKz7uEKwrKh2fiLIO9xOIelB
okcp3YUhoWtYdwhH+WOO5nA2Q+hbYxUHcTdaQSv4nnSVnp8U0SMBNQBGp7E8ulNPMohb1hc8x65q
w5HKgCpiEImoE7kBWZYdmcjtczN6JLqMbJ60pm/3iGy38aggWavFfMitrIVaWb3KtrwpKoQ3DLbb
vdO23zWR6YHRaCa/sIwfn2c+z92ISm6Ojm5EatGCiXZ9nG6xg2YHH2nTRuX0UXmxOKFRUqlezf+0
rQFXjm3Bhh8FGgpy1oN5HEkf6rzvWViYvnR6sA5smsYMb+jWfqZUOl5HSIZ4FrW7zI3eHcxqtqOn
k2Yqsu08RjaH4Z4PqO/Fzo5CdSuc7J1AoHFTA5ltsVxVt1kMm7BUIoxW9OpSjPhhtSFLVG6bhu9g
CbdTkt4JZJ7IQITxHgwuO6VY79qqbp/Z418Iu5TYmCcvhqYp+4ofkh9OLxkEjiFPxK3lPBtZFJoN
l7qJQFci65YTq9ro7PQ52VVGNO7zytY2CQQbX7jYySbPkRgttjdtH+QwJDeWk95iT5xty222Eotc
6ta5uuuR4x1mR/VQ/GJywhyOlKZP812H8fvc2SV2XglZDPip78JJ3baO2/jIlbNd6FnMJKGItrg8
fdfw3dnWXTs8tBxYKEd9U+s6UV+eR2apgfFXHSbjhvDHB38qF4zF/QH8me2EQtLFZGycDI5MBCgH
W99pSDRpMLTTwxyazyjeY/AZdK6BAjcQUrtsgp4txa62cDCvcYKAHV7Ke50h4TIoBHrU/JsRBn02
mpOvspM2O6LBmH9+YrMwnEWS3ZSwnoNe1cIn0RrfbZM6/NxXp6RLxbGYmK5NBTpXSTWjcs4Op0yk
p2eydzcaKXRBXWs4IpUh0rkQnlLanqReQPIaMzwdo9oPMVjdqwpnlr62ms/GmmFBmGVONJJt3UIv
nXdoNAnDSBGkdrPCSX3ME4gAXn0k8rI7jYPoT+ujryayze6UJ1Cn0NSwUjvA7fDb91ORuXv+uNXJ
yNTqZIN37eRcXifMfk9YIs2nJOfQ5qFLCtZXcyXFgC4b9zUFRmxozqAXrg/UfxWa15zSunhv3BwA
pTCH5jDHOUdkD1Wzm03YEnfTaTA6vMydlixcW8tz37JwZ9EL89grSyBetR+nuTixihQcgsZwa3Xl
ux3DCpB9VPL6QC0tObu5WQZKXMacpdzwtDZsX9mHxunVAnbfhYranOauwS9rsPYN0+GpUVO4izHb
Ur9uytcklb9aWXSfn9X6aP2Y4tnC+3wKZxfnl07swyWNcj1nrI/cpbtE8/H33jRVMfKmaewxHE52
9IaoqWKi22pY/XO6oCrrOcm7UUSFFrRqnR6lnCm4zxttSG+a4iWk2fMfo/hmYUOJEwQ7+LYNw4BJ
ankD9XNfttdUYbrAQjeI0ynM/VgNw/2c1YehrTFWKEhFTOLjINElKmzWoMGOxml9B5h5UBd25jfK
dhV5FYY7B+vDVosrjr+h4ccSEiVWIci/X8vC42g1mOA1BFKdIDroJ4HGPKgcdGz1T3fOfoK7uHyy
IR5yvW65nI7pk4FFDGosjuvfqtLH8tQszdpdGxMzD77my5/y/7scEkT/X3cPjtfupkEALhZ7rRoC
wpa/czjpgtbEFW5rKyYGI0V66Ovco6jDDVFF/nfpJpilT37jNfAzhVNDuaPpYfztpt+CTAkqgKOm
yEuYdfExU3Ls3J87YgJ3XdzfirC6pMwDJ1yySUir8h/YyUUA5S0yrY6M2Vl/bvGGBw5X3K2TNooP
MZpyQpTM97DOC+buOd9pQ3RzqIqF+YPc9bdGdY19v8AEqmXlpzHCJrJp9POkEW2zR4jgPLqG37DX
u/Al8/LVW2WQxA8UEULKfjgqpZ3y03Gnq5gwZLMcpWXXBM7oYd5Q99kpVAW+3FJhW4UY68xHc8QL
RrH8maqzr4yQtFxD91MvMh84HhVVlZ68cv7NH5t8GkirR3MoyNbUE7mJKZHpg/Sug5iNPaByhWos
SDhCbKymLZ/VHFFjzzEqEFmV+F0Wlc9WQsUZIytM+4s9Qvt5QxXG4y4Mn40RZ1sybnR3Tj9g/Tfn
sEjMgEjkYtMqc31JMc4wtFJ5r5hmd87YuMeMXKIb2ZnUpK1Z/hpTsXdmSfa8NB+OI8o9P4HiEIKj
v5dFiGNCovzoQrMKsKftYYyK7KqonHtar99WWSx+RFX8BpIUkMBtfu8jccMQ1fmTC/A01gW9UOzn
LGT7UkRJ7TcqsW1ma/8EmXfBApijHFV2B8CSO6VBNC5djdAKtGRTRm161HGc3zi5OR9wMZ33M6WD
DSxNYzMrst2yfdyU1ZDs1XrBOzwQqQKkVYrOvkL0J65Q9PcCPYmRlPH3UKlslOAUE/RHWqnlIl6J
t6phz/d2UL/LVvsoBlnjTo5gkmo/dRiyWhI38fABGooNnsvpTSRpjrg1nZiktnLKs3OdV8PZWtC7
CarvYDT1wesb5Y3o663wDCBVFHubsMu2Y5REbzAFfwqCpp7MRldeDdVSiM9Qh63b5TAbrTLeZc3o
fm/ArxvPhVvfhtMZ4DPaZCZ2Sj0V5AOO/BsXJ/cfrTcYgZM62jMnAOPYVHG7b9GePWJTonqnEv6n
wT7Y8pLfDYHE7Kc14+aVWbVkj5gHz+jFzahDoA1FFL+y6g+2AjE10rjy58b2HrCNw10UOwiG65mM
rTmdn4EYfk+6PM6TkI+hle6tw9giLuAzEzTd7HECZzpa698Zb/a01rxTammZ/9X/vLzeuQ6u/bVZ
b/969tfY//sS62V7Dtd5HrMy5RiBfKL+WEKNPx+WA3HHa399tK43faxy09r/r4df179uX8fW5n/G
1tdZxyZNFhtDrUafs12G91tRVCyqy0PVYQsDnPrvUaM32RAs1zMFyu6WPLZ/9T+f+tmKiTKgYim7
KBX1aW2qZZkdzBLzsbVvttO/+7hXs4vsk0s56dHd0lR+Dm5uBJCIovs6VuU2s3tiDvt1bG1UtOlq
PISXz6HcTl8iprGvJ0mSG48mbv6fY+uFop0b6juL1/Hy4p9jidL6mtarx68xTpwBZvbGc2lm2jZ2
q2hvVViNl0ptXdXKVK9h7sUsfaP80bjaew4R+aGryniaQ5FvbQKIbuU0c3yKJh+Lt/J7DONinxAA
eaAwgmoZdSIhextN9/pN32RgKWHxZJd9ezGTbO+yxp5J8mSLNKfZEeXYPuXIfy6wbN1j7vJWNJlz
RX6obhWOXUwrkf00yDFhh68+paM8YYaSn0nvFUTqQOSGRTVvDU+zCT3J8Y8r5x/CwXaSD9p7AOg/
FbJRv+O3VmzEYBdbddZeKDd3HDE7bBrLdAxa3A33ZlNS6VExZNJ0hHJsvTdp36tvtTNAGJXpoqYA
ScrIhyKCKjI+kuq30XYtJ2UIjV1kvc+DWW1ytHP3LMakoBrLn2D503kdaiK9u3pZflx7a4NQONq1
SL836/3rmOz0N8/qm8va6+NypsI0Pkk5efDUpNiUeTrcCxEWyGDjYatEw3Bfx+KSzS7kqOva80jl
PMd1/gcbmn/dMI9YVYNKwkFZXmNtcv1vPFjitr6MV83xUSW60P+6oe+IezCVJjuuYzW/24tUwqvX
UsOfyg1+idGLNucqIZ7ptHPcaIEnmLbXsciKb3lBBXUdssoe1m1W/lrn9XUoHuYpUCtN36/dZGrL
+wQq/vkKBRHYOkSllfO6klyhg74kVeIckpb5FcuWf5NuP29pZ/bnWvjta/x/7wPiL6BDGvpufb2v
G3stfoxU4zjZ5EOAg1P5hGWgeTTGxT+njkd/HVubvlTLJ7k0UaJA59SnefF8QprznwtfN2vp7Bwq
XX35GlofTVlYPn2NuUn+R/Uadj9N7Plu0yZPpU7JWBDW+/noa8xWJCSCxjutdyhUmD5vK6I6Oyg6
ZBip4zqeVCZhKGou3yKAoG3InmG3djVR5qQhdOiuHat9E2G4kHwWrHC5OR5EfkiEgFS9dAfRVSQG
wzPBqomzl7DfDC+D31aaIMxL16SoftBbmPty6Oy3sWiGg1DYsa1Xs7FND7Kppk1kopXvpe2cwoZN
iZ2CzqmKJjBJy+xXpy84gnnife1ZuZY+ljrB2ovd0H41TAuXJJnf1qGyi9hN5NV8WbswpsyADMfv
NT4PG32svVcr7hUswWJla3me+6qxNTqoBZu6tVti9YL/Gpuc9WaD6eIFBcN5vRjC6Hj9pvO17oNh
MvhdVdWLurxoKtnuSs8rLuuNxBKzp5s6kpEILvTXsYGVZytaXKg8zvdeXPWIaFjyxnVhW9cmV3dC
4M6ljCN75CKBYevzwcnanXD6DO5nFO8L3EJeo+FWVU2+8xSCobNh8b0c7AcggUXxV+u2JaysNyXt
Qacy9VsXpazuU5G/Wdo4sc9nliM0JmMvbjjnOUbujI9o9tYrI8UWL3zHDpoIjhHzZ68z92uvrobm
1TGOzI7x1ibL0oEVdHJ03UO+lWJFXYTirR1BsrKakhQyGv2gFZETCGoCC8rnBD1Ml22cmd0OGGvB
xly28/lj6owiMPU8Onj6BvNR98Ve8mDWRs8Ohqk8G0XzrdMVonjcenrmTWPDUY7g1RlnF8VAFplQ
PA4iu0JqqOMhiGtW+UMW/UsY1uorSYYr48ZvTC985OBaac1eXVVqPp9Jg120NOsjsewx7NJ8iooo
+xzSxjA+KUZ/T9rsV2W7xqElxuIqLPzhJra457zOP9h7t79cU1z7Mdf+ELOxS73W4rD03E6zz4a8
oIYtJXQJK/U9zJW/RQv/WhSNH5GN8WYm7TGGyPtLyzGGU14yYkzuul2eceYtdqUGTlsoSbF1h6Si
6B1/Y9NX73sXIYOQnsCfPpUvZl82AAF2/KsRP9Rotvdeqy3s/MLdTCoYYZGIkuBsF9BWhRlrz/pt
TobideiSRV2YidPazWr8RiFNXFDe2y9hN1GH6oYarYYxvsSNuejLknYHKzg5tDUeIZZSHIh7IsQh
s5sDoF+zNRdZOSdz487Wn39+pgZJgWIDCWqbKBT6KWplfqLLGPDG9k39RurgPZqZgQym2l0U6iVp
3wWsL0Wr3nRH4lmbFzeL09pbP7vaTbb6br2G9al37sjQ9kf7d8fk/GYKx3vkFfb8RGS89ZYxkaJN
CPNybcQIDqyZVNOlp+K3eK97kPul11Msvhck8a49/ICre+ulOxFW1pssa8J2i3y/Xus8S705YXP4
7FVmfZPDfDTVVMXWQj+kdTZf86WR6nCeE6kD19Crurbf9a5i42Wk29dR1xzOvFPug+jgGbAOGsuV
xGKNmab8nOuNfVUHjavhJOetGcc9hrVLf720NhQwiXnqr2vn86XyurUoqpbAqPkgDkOfA0u2gsA0
12oEgiGcw9ZuufwDFAFsnr3QnqlaQCeiO0qdu2dXnY+dmF4/u+sVran6U2yl1zzrP8wyKY85iNe1
7+t/NThgOlty5ergfy4Mqjc+6byVr3ul4WiG345a7UMgx1pkeZVYAgaNeoJhgBlGz0bqjjvRI6bU
MjV65peESMDu5+myZBitY+t9LtFAz2vXrc0XFHegDMvzv8bnusW+qLEVfBmjhq1cqG3EFAoUpzRF
IgsIxkgsh6yiiLyMxSazJ0ZAEXQOW77mVvFWhbW4rj3Pm8KFWkki+XJxkImyVwY74SBddK+qXehP
NrkfMEYkpBfuqKGlcjh+rB3RUGPCr36+rF1NQuVAjJft1241FckxHDyYw8szsfHMn+ch/vyH1yHb
moK4yaL72rPyAYh1wBNl7cZkv29tcwGil6cL26pOaDFsf+1mumO9NEhw1976/mSkHzI7b17W954v
PK/RShTyNJf3vRCLJl2rtmu3Ilyer2ZB2s363uwcG6QEI6ilt75aHPYvWQXES2GZ0pqlFWqg1G1z
sikWACRPNXO1WbYH1aYyFBH++eaM5eQnUeT8gEB8bnhEJh2/p9aa/4JbvE8god+rDrkIRXnxIOeb
pZ6toU9GZ3WFwZEdqtIOT9KYxTkMlfhAHbI4lJh4Put58p5hz/ZbTs7dnMhrd9zqd5GXNpHL6XjS
KkKN3QT2DdhP/PtIIb4FwedgoEVucs3GIoGJE0VnSqT7ZJxf7bkwfOw4oW9Umf0k566c/bzW+Hrz
S+2z/HltFNvOnkFDscgOfzg4PAZ9igLdHWrqaVHdQ7iCeo6GTsVjs0PF4snxDFl+PjZt/ZPYTOVo
afn0anU1X7vxRSMP/p3ctV/F7AYU6HHursKdsMWfusvT5ziJ8a3NHGWHTF99r6xEY9Mqd5qr22/C
3lMSy74Z8zzsDCVOtq6SnSPF+8V2XT2ZTfzHjMuf3ShMyju1c9BgjFJlcwnOwmhsbJIMBybED54w
0n8GikTZZLlQkWqKlQ4/7LQevY0uKC/VEAHuZbkHkU8o+RF6LouE8BfciakSaN/qOfIOlkflE+J7
tq0F9pimA1lpgAvftn14sf5xUX1fh0K7G2p7Qohe+1Shop1agohZ2F0CvIzgvSp788YxnsfxH53E
E+NWSts9THmH/eEIQbkJwBmVg6ZQV0PTVO/QzuvYg4TG6RdUD/WagYBt8FeyN4VdLDmy85HlEYtN
O/pe527zmHUWbYb0Z4fCPeRuR4CY0ijmKC6jl/yaCkIXxwHvXKIW/87IYCqpe6QBRm1g9ULeKN5q
e6u2xCmyClD5uHI3UaEa7zA/fw5WUv01ccGkFvQn7roa8bcArC8rzCEG2fkqJnVHkvuGu1pq8UsN
S2XtrU1tSW2HcB5wbLljbcJKh+kyeucQscodGxUN2l9ygBuxTchieO41U31MlFa3nk6te+1aGCle
8wQv+OViD7vwMRiIsUe7v6xDBuqDvRPb9aZ1U+3h9YaE5QmBaOmtQ5phYfgms/S0PmFZfY4GKzN7
l/hQauHi9ll1jymE0mrG1W3tkUkVbTM3JEJnuThysqFeLU9rz9O17hErGQwBB0v6dUwnI+TYe4WN
ioYnrA2bkh0/DeJFlydErjJt0zpVYSNwB7vq5KXTqT4sF5WlGQeAPwXRwHG9A6h7OIUlLlBfLxm5
2Qnz1fTzPefxUAaxNz2mBLhjsjT90YZEoxWNOGW5YKUrZfLXlja+0uyd7o6w79nwuyIT9xVMM5gM
aySapDBeq7H6JVKMJtZrQLRqgDmld4Axar7aGnmGSu8N2/XewtCjU01MTbBeHVQqPcSvW/vQfGG9
ryDDNFN+8gQ7CKRo8X1tMEcpt3Ualtv0P2P6FOd+VHuYd9t6fJ+iEZZX6OH9be4zERsPt+yMRzor
TPpwWo5rN1G87qjN0EPWW7TBNh4sYJOTx5/3Fy1l5BGX1oO9PL2Omh109xBDdLRttdI597VJk5bZ
rh3GoxMlzl3ijX4dEwWZuQ4BrTQj1NEk0uzXm0EExQ0vOc40oSwCWL/tlg9o3EJs/tfrNd3fMlfC
Lcp+iFHEptzR0ulE3LXdZ3cdk2azaTTWs7VHiGm5n2sIdp9dPeRZc74PIW48r0OjMVPO6xKVWI86
eqxj0xyetIIfxtprpNIfpNWU3ME/uja9PT1XkEOePodQQZJoNXi+4RTxi+PyM5d4Z9mTbvrUdqkU
G0N0XxtPFXu1NObr2htDt73Gjbsv9SxOg7ldUOCmdvz1ahmzymeWDnTWpsnua8zw0j+eqrLo9VV7
02JUZX8cskXHVr2vDd8jHDx6qtVfY6E5vDWxOl5w9FHvfRQml0azP75uSDmn4LzRtvuvMZe4Mjl+
vmjbDxhWYCMUWKM9XfQ4eZGjl19ZA/MrJfRTjwjitPYIyrRVf33oZeKuSVMe/2tsfZrVlj8bGUYb
rapzSD6Fc1sbtwEldBAEoFBnrFIVSLrUYpphk6JRfTRJWD3CtAJe85J4v47lcQFWmUAxF0VZBVMd
qj7f/fC43mwaZLSWuBQbJvSfSiUOK2Oa3UZd3DyaubpLgMIn/F6bR5licmsKJQxU5KBkPQxnpzN7
PgAuCuhTGwqpMKU0u3moU5M8t4l7XC+uQ+SMaYD3rXfUpqG6TuZ4thvR8/ccjLfWHKqTNzYdrKAp
yp+aqNoW1VZRh2rTtk6z0axohngUtjtTMZynPkWikfRhusSPbclx+9YaYYkevr+EVf9k9RGO7YKa
FLqEn2GX7CyB4UFqcdIp2QF4lVYfxtj+PbsFDLbmqPYRyglFwOlWe30j2YMELbuPwiNfSM/9GZZw
MMYKQtKQ1Xyt9sGPQV1vwkFXleEEY+JNa5x4H7EgAHCrUNIhKfe9flZnvOakphgUF1Anuco+G/V3
zl1MNrAXNpWhXvMuOxJGrVzqrkIe2w/uMe8RwBnGW9IOCcc/l3MybM+8F+5jzi3tNFHRBu+QgIlG
6efFJNFM+epIki7uxJRvJ9IAvKpPfTmzRnIYflL7myZa72Ux4ZsQMdhTbaJ7jIyL2SbqTiEYxS/j
93meX6kIbWKpVbvSlu65z0mDAQjg4VczDTjA20Z9xrTsGwyLkRQ62e8qR5DjquvhtS9+8zLihN2K
4eP7PASOaVC5LRXtkrNXza1RvRkZrzzU+Xy2MJyNBCSRXCFyMdXR5E3podWG5tR0YbMlPnLYtI4T
XTK3mTeq1L9FI/kBMKa6bTQj0VDn6mZB/7jVuvmmJHF9yHFrvGCTCK+ENWWbtY68VGUJSqIP6Lfm
MIjqqb9AJDh0DYaMskmDoqn2Xj56x8KY6k3GvoGjlSl8gzStoOm7g1UvjMCo07bmYKc7CMI/sWr6
sYSJHkyq5AGfVh9Ah+sC3NlA8Pje2K0CXS+V8qzR4pMAXQsvCU7sncFqb9iobdSfdapP6OrM5jxA
NDgqC+BhtLd1R60t22q2KHyNOuogmcCYpUixjIgHqb7p+Y/eVq5Zhs4Xc5QgS26wl//OrlGfqL+p
rIRpg+eaeprKWrubKDxMvvaUe+1mSOHfOHVgFCK+dEUdnaKRHUau8fudBLk8WVdhtzcs394qB7Jy
ejwpnPiNoF42mCkYql03zV7Y00/XVN3L6KYyAAqUAij0k+xAthq1Jds5Rr0gESJCTKMVhJaVzYKU
fEMIUARDEv9u84qU7Ng8sJb3KYwV7K2aHR/o3yYjImYEhqf6QCiHrK0XgBHdT2CXbcKkfXhui8bM
bUl/U43yKBrmwUQxg3no26DqwASa4gVPU/XSx7F2kUvjmARWOogws8IXehRuzQ6mntB0TiiK0zH3
Wu02SlM3gJS1i8vot0LlASeGGEchoIxfvTVU7xJbcxbtQ1cQY+e4aJr0iBqIOiJP9dgeP0UtRJ75
xolEBtQ968q8Emue+6QBvGWJKvjnHWuhUG8mxMXPowfA3ujdRFU4umOswvIpaxhKodrBwzeTywjz
0ic2i10Fh8IuVdHwmBLwes6ine0t7rN1/ztywxyDMgN6o6tnkBjMAuJhuBczUY06gnm/05AyyT8D
osEY2u+29aDzNbYD6uz4ZiHVAKPpcquWHQzlTiGARVMV7CPxi4mikMJC5T6merqPwm4vQI15MHcT
pmi5fEa9fAdpbn0LP/mjN+mwQPXQOjq2e1LC3jspaeierIWnUyfdj9b1LlXMNGu2CtNYVteHGYcl
IlT/GSCi7uuu+4fsAwNNsB1tlSqdngayii4O4HG5CIijTH9kjnuG/zCxyx5DPsHhn5FTO+hGBH0p
Sba60YV+WyKiyJMaoEJGJlW3yjrUbl36VmrLPdT1ElKcZ0G6YTHYIWY+OQVFKb3Ecwvr2EdldS4o
T6lt0iTZV5M0931Tex+Z94qWqVNl+Gu2mw2ad9ZSb6HIKL9iow8KK49O+hiRj1ir7YaTunfoIZ7t
LXig8E4oSSkhh7cOwb1jlYAeqrlhz/jkjdbwkg14FDn0MJNJt9KMXotcsc9fTT2UzmfXZud/tBsk
YsR8Xa2QvaM3WPAY3RyiZ+15uzAKvUB4uK9pTH0BR2ZfVyN+iqFpnOcmoWzK7uN3VujbIkqnkzpj
34RR1E1Loj/WkhCFVOeCb/H6ZeR0xkK8NIt5jlmM2kU1G3kbejldZbLM3PS8KpK3JmarWzfZvooc
VQSZw58RTthRkZw/uj5j52HF72mm43Noli+WMdq7sYg5fy9N6D7NXocOTWrJ/zF2XktyImu7viIi
8Oa0vGmrbrXMCaHRjPDec/X/w1daQ6/eMzvWSUY6oAqSJM1r9k33nDpNcgmZHlxS34l2RgEBADZ2
dLVs81kPDNgb3kiLwu5xAHHF+l68H5T6ecagkoU9JmfdInCmZSfBgNnLjjRUYWCJprV4XYHA/DtQ
OvaLerRNCw+7DCNEUssvQWqMmdeyzIJfg4Ps+bIRoMz6XvexdcVwC44EZqAeHOugB401BcPEjNPn
WJZG7hCUPtNQi2tjTk9qOI9QO3x7N6JKs52WJDIF07Y3eVhm6gI0c8IUXkmH9OSsgS7yzOIKIuM0
TDBSgCs9dGb3rLT4P+VmnOx0TDTnrWDmwoXAb4E/2zvDlMMpmN2HMdU0hoJd9uixNXeJm+ptBm70
Ga8N0IbFj3CI0s9qjkuM1/7pFj6NW1YJnGWpoJ51ZjopDcrxXO1egolPGAArT9n5UhsNcOzVSgkV
wJ4+SIGpzs2LnAbXyteoDvJzFpd02WPn7DDsBh7ClgIguGLeFiimRU5h817YW5Mu737QoPTWAAXw
XxsOScP1kBzx72MWWE/JHL6FSMEhPnqYsJbbOc4IwX3BGwHQ3iUaTxf931TZpn39i3lNe22H7FiP
NZ9JUIGJg6W1mkASauFx1vXZCb8VeWl8QUIeRc7xk54E1ikdlE8ziwALvVU9VuZiPBB/VzvjFHtj
yG79zotn7xxG1kPMVto21ZFVatUc4T8DxLh9dU19utPS+HVUmaWGVYCMYghleDFpqnx0bZKG6wEF
erspQARZ3R1sNrzBcpX2TTginX51g6O9ANt1kcZWJiYCJv20tuDq87RvdkVqe0+wAJxHdXqdQfA9
GYAR7DxoDlWcfCkZGCBfGQGtLNlMleSc6hljvjIDoKkox6RzQ8ZPRgr8xdrlQWdsq7LoT7AjitfO
rJvTCFtkK0k9cRrwxrWFX6jS3DNc5v+0nb3Ty+DPyVamYxGn8xXhj6d+BuxtunbyGCDl8hg0Ws3O
MFKYTu+ke6u2q2MJDdwIYGcoCRJzGT9vYWq4A1LBTsgmYxFsnHnM9syiHw3WOejFd1n22IWAxX7k
9iumZe05WzAz5YKrC0FYnE3nMVpwo7UxqWeAEeGCJJVg0qM3RTH8ffx3luRL9Wx57epLGXBfvRY6
3SYrUkIBejY6yGmtroKdf5hwhDxZ4WvcgBTwX8YmSA8BdF67NeAWDeMLQuWoG+J5d9PVEIyQ4IYy
kwmDGzsoeS+CG1LQ+SkkyfGPyW2CC7gsa94zWOWXSFTeaKuCS3aSaDKzggQLi7831AVoX7fVURAq
leO0QAoZy2aXogduHTR4PfibRNGWdQRyA7BYe3ZVvjlKvkvUAIfcP81+AMW83LhmOaPEVnyirSXq
vBeoomSOczZlJ6kZOS13BlnE4Pfx7XISqaWF6rSxnSzdya9M0JpmAxbhs8XV7xg06lEURhxvC8l9
OIPh/Nktz280I+eUo0Yte8ASJHL/JRozRWZLC+M7SWZZdQxLRcd/ZvlNObjPAO+Mk1xSfgbOy2FU
DYiT9NXeK8s/5bh0DOCYL4/x9oQlU/BSuc+ui7WQRte8sdS7I1IreDIB+rhhf6U1QLtlh3qc0nGv
6vUPwQNLMACj7mr4daynIjmSVYONGVHlpPTxbrOXTe8bzitUg+89zMW914Q8URsJ0UObNC/y7O3E
fRxY9znMtUG3bg0RensM3dneKi6pw/SvDdFsWx8a2GEdCHUT7ORxydOQWInHZ7KRqLQCK9R99pW7
jVf0+QVfRw/0mUSXACICbUM5Vni907cMyQwQAZgzVsMYgb6LytEOjhQgkV0jv9yic9qDhrKjk1xv
bBrWqJtd3CZf5lG/yJ273SWopZvCSqed3Gu5K0lbMP9vNcRXFgyAPBM5QmKSd2sOkpbASHEMaboQ
iCaij0P3SR78rWnKrVlbg5TUrHxuKjDsO7kV8iP1vub+tEGhb1lBZ5RrVX+0i20Icpe3+2vmTj8D
vDIOGaMBWt2LVuUtTNvwkM8QnVt9+qQvXYd8trPYdo5zMIMExo5vo0LnRAm3QU/ISvLi/7nwu98g
UWyvILvroX6reXt6qMngUNob+k66APm+d8iNn2wAWeOnFC7v7ebe4BTv3pp3oIqPd9BgG6+IYE3O
zcEIc23ex274Xekydb/eYTrBi+64ULrXzkXtnzJMLA/yW3q/ekztWT2g0djP2yYL79pBV4B5LP3Q
8lrLkRL71zyvK2eEA8JkJy2hj9MDQximLktD0EeknUw41mvzWSrY1UwFU98OSLCdpAWPnTWcptxi
WlLtc2fA+MhdwJX/el27SM9+CFbYyw3gCgsgZW17c3zv6guA0SjsepG3oXtbumVpSZJc8wpWf5Ye
ydJnZ+871QBmJX1yAoU+UupLsL6t75roLSrlc+UNJ68xt9ISbodgK3BU3tqGDQLpC5mwN0cUus/r
G762ZcmTZLC0QrXvDw0gvWPoRAcpM6WxS431+I9NUNLy1CR2O0bSt+iHckl+yLs127Ky7d9dD7Zy
bPCn5jmAK7dJgccUKSC33gbhvHw4dA+iaaAzUZ30Az4U7NMzLpAnPtg6xqDOYz63zw5jA+aHdzor
FrNa4LGdPOeAUoa6u1oLVnUey+d8cLuDac4MJRpd3alBwdpNj8DMhg3eg/AOpnyxizTnod4FUfno
YF68Pni5qiRvr9Oalsy1mXw4pBjS9tRjPyiNUYJ66a4lpifQl8wYzpPcfTlJAZ5xArNCs+t9aPVb
eUtgtZMr0Xe5g2t8zS1ElGTeMuEavIdU980WLkXIDetiJT2zDg41JF7wDWOif4564O7ImOzlHksg
jz1ehicI5TJHntI/8km/eLGRHdR5vCZmiUCZ152kk9HotVs4uyXqubuwCG5fAKP9E1J+dpYTypOX
GD19u7Bh7Gj4cx68J8zi3Btm2U/sFx/Ps0MuLWLtDFRNdc4ct/4+vR21XT9BvF/vYpk59KTJ8pnJ
3Mza+RZ0ISGVwAv4Ci7ZYCTuIT8qVdhbg3JioIsyatb+pmMmgy3wutVxcp3zBDCH/dwj9Eg0iiN7
m+EYdhtd3WZRkRYU7Lnp2q0Thkv9UBuJcZDzy+/y7Wg8t/rjbOTtQTWNZ3mq66OVWN51P2NjijZj
UaD0D4X89wRt7TgU+fZL+jawY3pa4kjD9AGM/17L7Bx2fpsP9wiymyegadVFWDtD1FUX2sKvMsyy
2/OVJ7H2MeuD4QP9Vwo905y8emdBkEYWwzFwOCl4CVx68B0KgfuSWyZPRpp1oLL2aAEP9gt8Q/7u
zKXC2qOvT/LWoJf+fr0Ja6nEpMr//1SM1UbYS/drVy8/RpK3sfialtgtc46w/WBAizCDDHSVzj6p
eCxKFbnsbcglURw2edVuUfa1f8Pqbx9K+Z3vRhm3Y8vc3QILuGNDEHsMPvQyfmVzhKVreU3mAjmY
bTCZ39FaYT057JNT0YShupfqt6i/fEEjwCBdkN7GcdJSZUS3BmveNGdsOWgoRWrAxJZBmPydNbih
JCX9bix7+/XlPMLEuR8LdN164g3w9IPNLtW8Ra+3YBPqD1d+iFlfdFdXzzIsk0GdxCS4nXoZFkqS
jSA0rwMIIGtlqbImJbYG62Nc89ZrfDg2yj93CHXQh9FnSsfZAQTIT5KWN487njCNX8pvP34utWIT
KYP6bhgpj/DW8uYfAUT7szTXCCVdQNPLMwi7DskNaSn/HJWjb10VoJzm5Jbp7iMVJIApsk7hPnBC
hOAhpWvBOgeUAgnWepIc/J+DVufn269fWvKN7LG+M7fxzK0xS66n5x37J3+/dxK71ZLox7QcdDvr
u1ofL/DxKEVjY6O1X7UZqVnpV9bRgxz7T3lrFSm9jbMlugbyPNakxOS4fz3ru+mM1JaKHy71T3kf
zvrhSsHS4WM0V3chjL7lFcfDmb2Kar7NVeWFl4ClFMiZ0IiYvC/LbGuw5s0ZnqDQ76hTtQbRWyXp
buXka9V3JRL1zQCEEFvwtxYtL4u8J+vLsr5U/5q3HibvndT7p7z/9VT+nC/k/iIG7TfuXBzaGNYu
Y2H5cK3BbSa7pt+tVfxT9Q95t/nEctrbFeQ8H+rcrjAk3p2mDL/Uzgu30jXIHFRi6zda+pA1KbF1
QLZW/pD3ISn1/B7BgP6nViOJkBQ2RD5eTvbeGd5KE75FJVfSM0vZTKuzKjvoXvGydu+AqaCNr2ll
Xmjkkpaen7FQwIqSlVnubenID6x23kr3wOo/kqwNysC/6Wq3TsNWWUOQ3qUoZ0iYiL/t/qm7XZuC
I5P+tc7aDNa8D81FklI6Bk3KkoUL02tQZ3PXOXo6b2X+mwAwYLkoGV+DdogOtzdebsoa3LrVNS23
61+TUrC+upIMWEj53X1L+sMZJG/OErATWsJrtHb2t4H1rVyez3pkg1cJk7fsbLEwYiwrJO9mjms1
OVYCGRisSYl9qCed6Jr37o9LyYdDBq9S9rNxDyrwqYZKgWuA1GCl3NBAciwfrhJHvPZFui4/S7Ls
JHemTPo8O82qs2kyxzrJy74+0du7/24x891QYa0qMXm8UdGzonerdFvkyh1ET4w4QiZFRyt7mL2S
7RjUXLTpQV7R2zqltIBx1uPmq7zIv1e1ajXYY53N1knD5mCeZ+cEiWBY4pDWJKgbdis3a9q3AgX9
s9DalIvusDNbGJDRIa8rH5auBUdT96/C2bbYAIhUtGvkrspzqTOoTHpVvJYxPBPhk+vLA55bRHfa
23rmh9svN/XdI7pNXW93XeYsEr295hGbk7NnTnu5y3LZNZAfsCblxn7Iu83qpOQjmXOtKcXrX9LD
UN/aWOttsDHEKi7I/beuiMejgRDgXocxSxLqGQKkxRmfSUotnb0zw0GmZyn1PGCeepLg3VQHL5GW
HbXlHGpSZ/dlULcbqTV32XhS5tLcqX0GSG8Yik0T8apL4GWuubU9AJ4amKK7NHEPahRa+R7JIAyX
mdnvWZUENTw550YPmkc4Wew1IxoL8TxzcC+K1bvUH18XRPunABnYT/Bv6h2qcSOqHCQlL0PwKEvY
nqhHVCBiu0o/xZ6DsqDZ3U8xWggOsIWDzt7+0bP8+Smtmp/wHU+9qZVvY27iqpX63/OSIXmND/zF
D1SQ4lnz2nuz9cNjtZ6dXT9gw0FrUccZhk3Q1PWXegbTy5S8/Kyrqb1FUQd4VYRsl1ostgAmS8lz
blXoN6nqrkIiGGWoEhw3RozVw7iUsJSEmcCAo0CYaMemsMuHeUqqB4lJkBWFg+5ZniMszCK8VcTB
rqyQH/Kn4ZvJ5tmxVRcpv0ytDOxIUOLYLQvAG9dn5hYXMarXKoRPw8dIVEXBcNdmBZggrx2YDzeF
ewGpwfaax2J7i+rX1E/R07AEEF2iJ19NviOrqZwlq8ww6UZ3EVWuAuEzw2K3xgmeGtSwn1R2Qp9S
RdO20zgGzCAoiG0PaFVqcy9zLEXxkN1Mw9A9aEnnPc5LUGfA9mzaFuxqaqwFoZ6lW610cEUb2J0x
J8zmxlFHF8b/a0qi+eGWAs2B8q9Dm1uPryLLe0RlJtpWYbtB99TYO5pl7qapydF4A0xfGJp5sR2g
zsBatZ1u60m7wQoeGQwcwEsvLO8qqHZ3zRKsSdrnMSlYQx2QNrLhppX6JZ/N1NhqpqFdJCim4D+Z
RV8p28mD5e6FKYvNiBq89j6AUdce+2/JkH812EoHFw7dn3fLhM8MMhG0QlGhEtPPf7Hd+SXME/3b
1CSgFRDEeQ3GDNg1OliPs8ZesjUl1rVy8/6i93F7StO4eOARaFD+W/VTMyo0riw171Wjf61RDbp3
o+RxsKsG6qtSf4p7No4cxB73kpQCtkI/I7+e7+tx02PcsZmW6rGWYsoXg+VajmMHmyxHgXZLn7F7
d7CVf3fS2bzKqerG1B4cLzxBDsOpM0MW7cAHp9qtv6ANkl9hOCe389bG3D42XbvPVWRttj4Wy32Q
vWBUOLNoXzTMlW3zCtGi+QT3vH9g6fgsKYx220+Y1kGGykbEmpYakucY5ceDEvdVddHjwjUQoDa0
H1YslqgCg+4O/bT+rh5YVi5T1E6kwEHJ4owMZgKajVuhm0p7RGxT20pSbk+WqsunygETttwfexwB
ulTLQC8+2uOv299Jk9w/2kUN52y5f6hOg8jLJg9/etrMOJgop0hUgiqYYbivaWltY4uE5LtMKZaS
DnLHbngEOAMCLxg24LqwVCgrOiW9/lrXQXjq7SFA4z2svpflQcrjIawPqY5qUzUrDgvWiotbOOuB
5yaIgrtuCYYE3RPX8I/vCvo+xU7mLfDteA+FIb6WY4aH4RJITPJMZtlYNtgoqsVa1OA3+C8V5ZBb
7fXobsQc8H85JHUH8BWqdvx4mrYrELl9Hh9KldXA7YdfJ7XlIlNR6s1d2i48CrYdTauFAYsi5X20
BDkCE/eSnHwfxcLIHyCvqzGL60txqaJcvlkrSQwHvSsfvo59ZA6OXVZVwrLy8MSYFOXivFlA8VGW
ktIPh0pSLtyiOnpyEAK/HSpXe3dEppv7rgSg8bFg+VVTGUN2fJ4L+2uKPSnIpdlNr+1UpVd3jACc
aChvdhn7jCq7FfukCLUXtQyHO1ev/8hDTX0Z7EJ90cP6oaODfWBvGqYLooN8/XoD/S+nbvWrDbTk
zc04FZs55X2KmsFbVClf4CMHj1JolsG9X8T2k5SBFN6nEOo+5UvNsX5LBs181fyo+KwlZ6nCNyd7
UZsG+uVDWKfTXR9o6f24BIj76cPGTGqidjNv6LNB4y1JqQPRlI0c3/1LTQbcS13WLmEupW+ZV6Oj
rRntVpJG3wwnA9fUXWlaKOJvbKvrP2FjhXSRNer7CELlW9Nji6DC1zsu/Mo3oGDlzs588zRimflU
2uMrEJrum1X+mN3G/WIpbnvJygjpJFvvvjUzQArVsfInRHTQ0g37X4Fjt9+AbOm7OcZF3G78Vw3w
GRq27QDek1gctvsZa1j4wv/Jghb5u/BDnm45oGKz+a4cvHqPX1uJwpxTvGaKZV+atJvQ3O6LVx3G
9Ces3zdSqABjewWB8QUmr3ovWbbfsL/gDuVRkiNqEmfNm5KtJOvYNZ9mdukkJWfsBvVeRetNhxF9
DaYZXEJhhca1RisGWnTto8Jm5/csusfdDiwesp5Iy+4rf3AuUtK3vrc3tcGi3eF2Mvv0PAjGRG+9
WvVbOD7RRZJOpNrAFKL+KkkbIyJ8IHX/TpKzMv1w+eY/SGrqsyf66/zJiMH3+GNwCqNBeU6zVr2P
fGjEoY9d1ZBXTwB99shO9M+l135O4la9AlYYnnW95VWJUZWvEvdOKkg+uoiHUqmzB8mSwETlKLIh
MNSdjuFqgXtsZgfPUj2GjvaUm89NUxzczq0wLKz3yJiXV3tyimvUQZZbxILLq6ISNF3lIjOrTrvY
6xEdt6PmMdQcrMAn6xWFsPSbalXeHt3M8iRJODpA6vXirTRHJCmNHizBUk3rJ3+Dph+omnzEXVlt
AYpX6TdQ1NkROr5z0Nn7+GZbxjV3FevFDDPnvkwsABZLtXZS/5pAS575tGn3DOs03IiIuUswa6m/
ZQWvAb/7n7y1isQspf2r6nXt+E/H6y0AmM6OH+txbh5GpQIuXbhI34HqMvkS/ZWr/mdzHOy3xhnR
B8r14i4LDRtl4yoFETfMX/rKfZaqo5He1ZHhfa2bXN25dWzdp6WHAUtdo5aCLuxn6Eg/FcSv9nGx
dYEN3aklL5U7xj86DYCYZbjNo2d2wUWxneQYpaH6gqpKvZHTO/NXtfSanx37RsCIzBgdxsk4sWZb
orpbWs+ejeY4r7uDsKWWb5KsLlDGRaPqrqRPvbPLcNf7enypESf/XXCrI8XlmguPBPAzMv47dQ7U
eCflIbjHOzlb7Lhk2hV0wsoxz7ekFOuelowHXu3oVjPQ9GfLTKyjag9wt9dTWI55tYGXX5zQUvap
VujYUg3OyQLve8brprnTDNM52Ek2PU34uOz6Vm0+8zaqQH9c5ztj52e0eZRfjffqDglD0rGwDs8v
dluYP+EkIhZp0s/T+nhps8SBpBLM+7qq6odYb+uTaVTDJXJbC3dfv8SWoHPQxwKsSscHM1MvkcXy
e/9bHIyfk8hU/lJAWt4ulOUaUnGF9eeUDj9CRXG+anaToXaszS+hjTY4Q5TgEQq1e8wWUXFV8dNr
n8bWkeWA9NGFCgTGubFYP6Mjs/05/EYH/B3yofKnHuCDDDqJETaD8CRwzb8ylJH1rn8NsOZo2k99
B2YZneLm1WuZE3Z9pT2C2+iA5+CwBO/K2bG45vsnXTfwoBqdRdJATXGL07rsKjHHqdkCRALhvkuQ
dcG/5pPmDN5rnnpftSlW7s3e87gHyPfWYVpfJNkZKM/lTtyd9bhHmEpjXHbuSqBuReN6nwMI6Ztq
CNX7vir9z1E9f9OtQH+Q1LwgwB3depSqnuZcI83ynyQV9sGxTcv0k1no/md/Zi+xsJqX0nCcz/5x
9DPnW8yn8tiOant02iH4XujHeqjt7yWILCxzqvo0BEPxFZu7bW9F7ifmkXeYPBQPta8gnh9A3uj6
UNvc8paCqGDHGWfdhckyHhE7mniJEF4zIuMvsTu0EFMLnaD7vFZojNrYVXZnHQYsBR+6JaBhTLsG
b+SdJKWADdvioZlx28Ky+grYiSsHXQW6AcPRDWt3xYOxBDZSvFdXMe5zp5o/sQrwtSuj6fsULUCP
Fj4HOlBI7qX613gepu9jHVnbccmPlvz/ru8iubTW912f8wBP2zaBi+Dbf86/5v/b+f+7vlxXrwaY
2565N3Mr3g5M2J/LYaqfdcfUj/aSh1xG/SwFOZPfW55UQSiyeS6XvA/H8uVEzkrxjrHON1ECa2Fb
elWjHmgZ2e88FftoLzcPazUpHGPP29Q1fIOgfFSy1oIwCedr1Ooh2Du867seHZtdNmrFowSjyfMq
+jd9ozXVXg8T9S6oIOLRSUkChXb1rl0CSdqGAun+ls6qXc90Da3H/5RK/pqUIyQPbbtrHgFoW7Nu
Z1rTKZ3ePLqPJbfrR4/9B4pk3rcEPhONqszPng+XVB+dT5Pdez8MBOhYLfSGR8t1MRxN0FspUjVi
9xU2McTjc1MqB0P35i8oMgzHjrOK4OkbtKyzXCPMgPP1VWvd44TtPfidxkbXcm7MKx517tpncCMW
rgOGcdCbdrzodYhm92K4I446N3MdKywg5zL5kgIJerS69y4gK5jovXM2U7NEXKf1nzMnUZ4RiO52
+snDRiyZZzRdDLRjECF3zA1DEHgx8VgflSrrj0z+kMU3flVm+x2JkeFLFOMEn3Rt/xg1vXZS4zY7
+2NqPoSBjieGUs5vaZj+AnSY/eLgEDv4i2KaqGNh/fuMn8zRGLvgoSqa5rlYAkNleBgWyCUuFQx9
oSI1QDastnzQUnjxSCar+8ErugepL9UweNpjGjlhgIY4TbJ4sgOZx0u2T54DxDrwVWvSJ0SHMIiw
MEYzOnU84INWP1hBlxwrqDX3SQapwhjN+c5xQRbDjrevTjZE5wIp46tnRtaZZY/i4k3zcMmqcTwr
alReM6PA2Mfvo7uk8ZF4Ghz3LiknvF5rFkmiLvEPcduqODCo9cH1ihGiK6LLCED1T+xPlPs0drpn
H7UndIPBDtLjgAaq+v5l7rD6wdx5fI0s5JE7c9N3IYtSQaF+btiD3oajaryNrouWN7qnX/Ce6TdV
NI33Pj5USFDn6a6awgglLPTj+DZB+PDT+Y+kcfc+fmRf2b1u0LWJFq79HL2AJf0V2er8h5IYf7Dw
C73cClgoD1z9kLV8nP3BPPbLGdwY/w5wYCUWDyMTKntCpBOIyR8FuES9M394YA2YAmbDFW3U8anG
SH1R458RXavvPWvqkELmDWBmVJ6yRkNIBvG+8SFGrYVB+XjKTSV69RXPeXA02LRiBB+aPZQ7yx9O
fTpMX02buZOmBa9uwZuiTXmBbIA6fo0AAO6DcuhPcpQeJ+faGLRL7mjDjrXE4gIjKGaquiCDLQ9D
Dr/d3LLMCUFEqSKxd5n2UiKZH0vW6mMm+oRcYD2P5FWVCw+NDbxthmPgg1W2WDm2SvfWYWB5GX01
Q76CW5Kht8265QDTY0miaOftp7bA53JJ6uYEacm0irMk/bTWNrAT4w0mD5DkbIdJwRLoeYjfU2lO
5XX0kgoHC2ISrHUkJnk4jVO70YEoDTlorP/huBnBqBKC+n+dW5LvLu3gI3BmJLR5l7ceItcfo3K+
ZOnXZgrDV/pcf1PEjnXWfbgVfW68qJ7jH40hVLZzzmN2vCJ+sqviJCk5yDS8l7bLvHvLUk5IF80P
XtdAKWzz9ks/OtXGGJzgRxsorxCKvD9NTTvkLt0BOuDbQMv1iAqI8nZZ/IvFjEfUQeI/qqiO+ew0
7dfF7n6bWF15zzr3VUXE/R6iQHWfa1V4QM503iSmWt2vBVLKAOt3PRNLnqJ1tmr3BkQG5+blDHKI
VFyTvT06G2eo2bP8+yIfTq2MCXwh3X9LwagimLlcZD2BJNNBPbH5FV927qA4d90YYECEdSiOL0of
QiHRnScTJcen1F56X60AYWCG7i0Ppi+WSql7clgquHdUjEtiFan/W3LJw6l7uI+WQPKAYGp7fNHY
BVlK1wKpJ3lVrWYHc8AVQJKtbeT7CFmYXRdPLO9X9R8RxAWvUOtvWjBBf+vL6c0pmbTXU+O/5HPe
74CK9c96F6OG6YzZo2sgqhIj4nY/Wf1wKkDVouAYgdnHtupspR6aIEsvPjhq9JCnanXImOs+qWjt
smLA6nVq1QoL60X2mV8Xblnzdr8kNgoo1mya3/EU/eo3qf2ztPyLykJmgBIOvKakThhKfy7K1ka+
j0UGNjS6X+Pk3fl5Xvw0mviHYrJKTW8JgB7UkGX1uGGZSC1YSHpmczZ89uuhQdOcCYSUjk5YXsMM
KqCU5lh43vn93GykNE7DDM9LNOWkdGrt9KFWzO/JciZ2PPLHtK5epCw2XdacEFpiTB49lq2qPMQ4
CREPrDl6lJgEahZ8m3W1Oq9ZEsMNNdzF+PjcjlpLVSdzjjEbURvJc5oQuUm3gXeKOOh2rbdeRx2y
+8Ys7Is/69SdY1ypYCK9jIlXskXks3mipdrVczvtqsKjgrMeacd0RipGCiQYXVSDtspSp1aUqTqs
x2i+8rOcS5Tt/j7NuyqWE8Mhk5OvZ+ux6dj2zlTubueVYj+NucS7mrOtKFvssMydYXsQwZbTK0MN
RRAG67sDpeB2SfmBYab6B8803255hvyC9eKTl9AEfadTz03Y7v7xP621f59X+zML0G24/YblLkjs
3Y9dftztN0nJ7aJdmT3GCLtCFT9aratei6WaVPDNmmUeiUqJBJPcfomabod0w/CHx47QvdINB0Yb
2KmNzX2TRNW2xsAiiKCaBU3+wyqaCQ09MI29erZDfz46XvcXsNxplyKsqEY/ez3BOtK08aPw0Afz
hu4cpu2fdeZ7B8ZMVxcJ06jSo51mT4uUrffTVrDIjruNUtORIzRrIofveqwxNrhbuXXyxjzzBAnv
s9n03qbntUPXY3qt/QpwcfdZC0ZOBs0PRezkoVebOyeGf1mBemJBZ5+yulWY+o+wGO4Udj2nAkvE
CQmGctnwKxQ2HRL4vid4xExTveQaKdpz3SbKkxoz5S3xM3qq/KvJWAR7uSVrGHtoUmlyf8vTMHHZ
zMWQndejAlbydlmN5BK+qcqTFMBB+9HOMK6qtofKOb801UuTmsPTwECodWq00HOm5MMMZATxspgf
EnxWSkxWcMjB9qDqHJQd2nEzQjU1PfCGVvrQayMOYEswpf5zPcDjz4qrEwwWqH+CgtXiLRyz8aAX
aI1JXo4Cw3HGZY0F0//kdTMDCSRN9WOFi17hWv5jtgTIUXilUz21NnJNaYsuzsgY5mlegig1ypM7
OdNGkvQgxlOMGgWEoeaWteY3tvklslrjIlmuUunoko0zdqFNsZc8CQzd19kmQrNRqrwrQDHPmJrb
hSXb0gv2d6ciP8uFJc8Ph43ttcaunWp2rJcfKYVRouZXy0aAcMmyWFZ/cBxlNwRh/FyU+wJC8FOr
adEze+a/xqjyz4Nm3CNEnt6NmFU9SeDOaP0ja2Ud1rx06nNM3FDmT1QlVqA0+gae190lsRLricV+
63ZsF9n7ufBxPwrbBhctl0mbn+IxNFule7ylcUiqDnWRmltwvpSHpaVfl8Fz3LiPs8fooJ8r9oqq
znzyvER5tKJrsCSMKP4djFb9rWPV8jKZ6TIthO+D+x/AjLXemKBylM50vXIiRy1svCuiJwzvuoey
mHa3FjWXUQDWuN2gitw8FnUWPJsskj3rcfFS+sF4lWoSMCTTN9gClSdJSl0NlfWdVYEcl6MkD0ZF
CiUhuWcON249NfCe0tzwntDlni+G0X0P/BqVkCVfd7IeJ6l448cuzH+phgLmmZ378F5qMPJ7UiPN
uEYz7a+YovakBJ79BFnUecJBrNproYuXwTg7T1KgtYh7qiWbM5KUAgRTzIcqZcCI84aCcmzYspVs
GNs+ov9NeuturRuydoqZWeMcU72KD+4EYgI5y/C5hA2xw54l2RsOymhbp638g+EZKIej3/KM1HP0
bLYN3FAjYf1gZD3UNVJMhRYvEwkYu8y4ZeHmqc8jo40ywA5PwSzEX5T6fISHf8eWJPp6X/IWLz+8
NTzwd4u1io859EVi2DVn7F9f2oUl1C0QRolJMAhQcgmY1AKclEyka7ujp7PjPcYIvhTTa3gDXi04
b5Vhd/1V1WeWWVpmsQvxYQ0YI0N1kHQmrIfezL6YC/GoW5g09fIT8CaCeWQL/8iqEHZDDZJFAXR3
LxLoVTvOGBzVi/7G31E99X5GiY4GRpMj+yjFfT/DEJVojOwMkv9JzDYHwvls2qGyd7tj7oQFSYLO
SOzabCHKXbwVI/ZyXVZljmifYHcAwwz6grlXJkOBYtf9NXXmnz5qEWlRHUfsv3aW9hLg63gpuv6r
w229RtiBHVrN/B5OprcfF1RtwmkK70qPk+3l/653W2LyBNjDCvdmwL1ScEm7qp2+q5PAPLUYtV1s
oyjPNpOEpIrrjaJ2x8G0P6f8a8saYehD6lB5wjQBrWZM7iJIPyvWLq4hMS+ktHxBXDvLw5JYhmjD
vkIWhO9ur10alC2Cymajyyj/j63zWI6V6aLsExGBSRKYAuVUJe81IXRl8N4lPH0v9HfE14OeKCRd
XRkKMk+es/fakPjyQl3+nwuDRZnrJr0ehKJjBJpWRvT7abi1if0lykTbWfalnjt11Sdy/t8bS6Tq
KjK3K1cuH6VhtldYftsrr2qBjv+9W7neZOz+3v2LXv177+9N7kQtaicPGsamna+3OJbGajHoUHT8
f2+sxnOqU1oCAtg8otuf+ffm7w/+78OxtCDLGORmRpuHad00in+Xo/7znP69O6w0vKrSWcL/Xpm/
+/S/D//e84yZeCsMvCzeNZxA3lib7O+/N/YoksMo7HO+ae//7oO/N+n24cyIY7+m/eXvU01kE+4Q
u1Qjf7EG01+igdQmXt+prh8Ko+9IH7UqPGCba+x/7zqjOZ9yIF+Y5LmmGx+iFcQY/L35+zBLoRAb
qfbbUVLOZ4IhB3/tnYlUFC1TZ8etQ4uYrqFWix+XROsm5FOHuttyijH16EDv59sr1JPRbGBd6hFy
Y2sC57DSL4zOd2Y54RvNr8u6TXwYZQxK1ya5SLQw13E0Bszbe39eypvSYIuovNYOPSirZ70dApaM
hhE6ncWmHU/gBraj7arf4743j+tMgpB0yaR1XoduqPaCIQwq9nEii6WP9+lAEKWofG0qmY8gEwzZ
cFk0slthGjJYjEXbRdpALMxk7mH/g6dbny1RnKqmoX9HJFHai/d2bsksXIo9+KV0Z2P0q4fxksSd
7rM54kxO6jrsMWQk4wXwK3qSjJGupjN6jTOaKnipAqBs6X5ut4zowUKFS4uC4XSwNuZMvrHbhw2I
it6l1zip397hwriTR1QK/3+dvEu85FmQErAVVZkO15SI0tSgXT3pgG+tDDo+oZnt9JtFOLJ1lFSB
Wm33EMG60ZrhOJgJFwEOXSokV1okeMX7WaCLmV88d2tdEgRJPdZ/O2zd29piGLBjHHmq8oOlLRiB
NfT+46wdqCjWgPnjB8VzsnMX/PuNJnPYRMh03JXaU+DNccGjId/kD48rbznm7r0CgXRk4qlfENOS
nuGSwKBXvNANLl0882MMMNiNXZ2srVHAnML1lGi/Q0S2TKeutzvIzORwXSTrj80/BlXPRtlyyNac
6KY2x6+2hI5k8ogGxjwR1rTMzBsTh8QcPRMhDdFLnfck4Ep8Yji4w4J2giUwha+5XgRy2JAisJZ9
ZQ6vEftFCOXVJ5eZfNCSEY7Lz5Ktl8KEWKcAVc4C0cu+HlttX8Z9dL9AXF9b919TkKoX6/HnMmn7
weUgOBtTuBWAk7SSM1q5ve0l3xocVr9WZBMban3zWhoWNCAN7cchIhGukZWeLINOnpfp9xAX3MBa
ijBKpqfFcPcE4SIfSZBiaUJn2soJScu/8tYY92urxnBJimavuS+JVlW+nZXRrisq+jNTtbelVl/W
hG84D3QGU8O4jVU2gKZcTqP+yck/CbzFmXZj99jnRLV25HXRz99Jr3k3hgk8C4Ak1yL0eJheUORa
wI6yJCDFs/SpBo1ghb/qewSm+sOiSj9zkqMtNN2fQHbJTLwAEmsFIkkwXwX1UauHVUb6igsxVDfG
o2HFNv+2vMbe9BnFbQfUqf7O1rfVzIGvFckX4twy7M1nIhSfJ/SSTF2gpc5nD2TqNtsY1OiG9NrU
Mjq0zBABy8j8pX0DwkS+Z7N9UyuG9oV3ESZfVhrztaVT/bOmZ7uJ1OGh6S/ROhIgWy0H4nkl6bJV
clz+kZxNv/opr8YPYyRQXh+WO5FR+Y/rhuutaQQSjc6gT7BCV0AmRzTDgA1j7omgq0eAYNnnxEXy
u4ZQYM3STo2iyEqE0QbDgWuvh4VDw59IgbPV7LvSju7JNhx2jHayQLXOs1RlaFUjC4EGhrYo3si4
L0LDY+Ddd0Pq9335il4Uk+PAGVrlKXlJqDdlR5DwlhOLMlrteq14AeZ/DzrN9fvXSUKga9Mc3/18
clPzu9by7zI1v/rWIiywg8yvc4aiw32o5nHZuyXDgtRAy+4W6IiSJX4z6IKqEtjfvNSPetbetFuj
qlq2QeyP1TtEL8z8wglS2X4SPty7bqc0udmdm9spyfy0lnRLNqFuG6tTbbAplGiEJPA+WC+smjIO
MuPUlemtgxDDb4r6pszr39JyTm0rP/uUg5cSd4lblKHQiyNCFfpB0UBeyxzhq3fnq4E0sxhUddii
QN+NVgaRZ57yUGqk0ZvasPiaXakwsrQvF7JREk0I0VNrJwiVMgdHHhbVPRHzxhi6FAe6AAd7pZOZ
VM+V0veCVO+9m0j0w2hWUpvbTKvfPL3OrqYgTtyNIfYwWQm08eJlWYcihD/zlHTrV63kq1kv95MM
zFK2exmr6xU0Zy4hz/XkTxpSXtdgrN26hzNYm0zURH/KowiZtjzMqRa6KVn370vafHhx8SSb8aIk
mkZ9fkmG4tijwckV90Q29HuQbKBppksCOBBBG2C0rrDDvOEErnWh1fF8QpW3i2Pb1zNN3AVmHHxo
oAFkV8T2xzKoD7KpS98ptOfeBWQzpOZ7X+ZfMzg9q1Xv+Mt+kO2ii7UO65SeRlE+LdjIg0KvH5oR
eHkKh2nKUVRzPR4FIWKHmjEAmj+L3lG/HhhAAlPrT/E43pNpRIagS398HpyfXvSgKdhhydgm6r0S
IH8BKPuamIm81CuwTcXFHKr7HDSPb6yzvROed1DSO72XPYA+aEOnWtkDvP0csfyCPCIhR5M09jOh
GPUNvmEkfA7YdJMnsono7NAVHuwvvRwuuT6/jfxSHP1eU0QYkD6LF6/Tzqx8j4jLGn8cHS59fGOQ
TF/b5mHI5qOqo31/7Odq33NZWCQ4+TM7VD6zvZT6fwYF7DQ3KV2q40Cemt4TLKa8S17D+hytnHlK
tZ9Tnt7ZjX6KggjlHH1apbpXOQ4X0xvuRrcIyHO4b4b4wy45N2IhI7phLt4dPPXwSespYDRDyoMg
+nPl3mAiADa+omzojJmKRu1cS0dgPB4E54yTx2m5Lm+IHu2oA1KdXhWPy/gqB5rKa+EqHw7PbZGp
3m8diIC6QHBklfFTLYufZlCdXw7FHLbeSGIkpsMu0U+T7j04FkXkkkDOruLpbPVU2c0YfYwDz906
mnsJzNvpp2uL7h3klDwEcSe1gmloG4ESRTsFcvcVBiFCp5gWmkXvsJssLrLDZSTyZGVBN8pwNB0P
w7/r+lM2l2H52JcwoqZc0/emBbOh79IHAuCHCLY9GxyV5L33ratxvBiAyDiN2Uc3Gp40sYDd9MYP
MUAaX7QU3cv40fXePp5AivYpGcVe7oUFLYKOAUeBMD6sdI2HhyKsFVnQxnQERl0v6Vjnx3Kd3BMh
k69OCryHHXycmm9joDZeZh7PGr5Oll6EVpMwN8NQzLhd2vTBYPkJcSehaiK/Z03bS5zWv4SMJr4w
RsZK1nPUuwSVVP8MyHXu2uGSMEgEi1KXfM7qeozbs6RYjIfqZvIYGpIvAurqGgPRC7X2i8vQIrDj
LSvCVF+LzQkgdyd143psNXIJc3fcEgbZzSUBUlkPR7V9zc2Wp2MOZLfqt/ZUKorxIveFSw0mC3Qb
cfo70c8ezna9EbJsBe9Nzc92Pe8M01YUVoRmpA5sBzneabNqTqmW31kxBTmZtJVpVweLzlTbrjMF
bTIdMGlbvSxDGkLPMon/wbeCnZqj2UuMlieAm0b7pen3mdb5KZKWIhl4YFp5UzZgzEDcC79AbXtc
7bgLe4iY3pwF2Wpfd6OHNnX8sbUropYvKcGsFU1ogI9o7/Jmh5XxLpuE2OtV+w5k4WqsVojP9YZo
/mgFwdXKMzDr18lzIxwqITRQLk0Cv9Vj6s46BTOJBL1yD4iWbKIhnTnIJOYeueAKsT+zEQTkNC9k
tktzL6zlydTlpc14AhOucC4IlWAq+WM70RQWA8ThcpcY8pBK9bGqK5QzzwWKVJ9ckHZXGlwnosRv
cGIgG1k5r0u8SsOyteDtVw0y36ZtC6CHvJn9WTP2ksAj37O1R1GL/QTgdlukah8OKlaoBQH1YaPL
kf6Rs7Bp1hl04PuUWP9MqS37yJyAJWMhhWjI8bQowNtREdoed3+t4R2gMCE2McG/Qo0/pAmMpNz6
teRQ+VLR7rehJrFu0kK0wQua+n3q6iZUOSfMSTn1NY+7xLHNTxouP2QoN+cpZ2ptMrhfiCrKTeMB
YF8ZIpXBQGkZoZ7X9vYfdik94tA0Gey7+UHYcGkNpY6OMbnUAVkTgJrroacMb5nRgqMezlrK3VZ3
wu+L5jkrKuxI8gowZrjW1M/z4JHqS5PCl0VymEkch9q53kgk7I34XgzvqynXLETI1nCbjvdONb87
/fwFSfS4LksgTeOjVqkNLXkG0Yv5IlKdDZ9krgLmIHojHqfcuR97F1tGVl5P7sgApdUZZHvvmT2Q
aF9aT9HwMAodVDcMURLESNzRnShUSXVd2OIiDMmjGw/kOTHH6HTntuHUMdXVHCapfkfgyLM5kYrp
jdU+TpaHJLIntIDOPQMVAlyyCGbz+uZ6D67UEImYG4uvHFQwDBkFNgUm+Lo4zMw6XKDYEnPuT93I
vCE5aE11XRXPYPM8hp3RkXsy6JrE2qnM4CQ2GXypmVY7zZRW4F71McBOmn5oF8gG90Y0J5Wzm1v9
TSsKRi2jeYgUzD0VEYZXgEFrnTGIp+EraZHe29aJ+qKvCgqM2fFtqkpOX/Otnp+opG2owwUpVakX
GPUk+THkIRSeFkRoc6vWMgLXzb4XJ3lLmFMuy1gG2gQbMPPM5eQsr7VIi11kHgrBQLrCh4oHNd5J
cmBqMb7lVbx1qDn5Rxmvmie7gA2BWUln0Gklr047ZJhIF5k/K8XubZPqvW9mSo5JDowJe8bDCSHR
nuPBUP5uIjIy8qS5GeJkbxEksvcWdW5y81+hYdhNMsjvG2+oHb5QJD0zEK/3GhoVv+WJ33maw9nQ
41Ga5/6mWvYeFOBlod2OnqsNozyGzlZjC2xxIhRMtbIe718R0QtJ0+86Ki66owE1zxqShSKb0VPa
HxMAGz6iJcfvavN7tsBOFc+GdKpDXBsfjqEdnVXRP/FQ81jNd12DOoXX/Q1v5pOKet63ZnKzghyG
7JvnAWmwUAjW2y4hwvVOsZvyKGI4rD6RxCD9nn7Jt7yJPCKWU9Yog6DzcnJePEOdlw4YCZw5suSt
7nbqxGfFiwUS5T7NPfOgbZHLSbNcCluH+p5W4z5NOafp1P5NM7/wjCIDQVS/LYdy18XLgf/HFHyM
Ad8mJ2KFnnPD1EISsA4vGEkjf24j1EPfnnptXeuV3vaTU45UmwhT7RXFGdHVWCfORe5xTGWJiiwK
Xp5NRLb0etsOec27Ls2P1kBLVaKZoGH7UHPx/Gq27rUip2UorLeJuaURz1NI+s/GU/HiS2KLp3iV
R6OgQBcxoXysTlQAkPY4w7om7NZ2tBAaQxKmYXXnJfF988PCGzH5mXFWqmS6LwQnNdnhp8lmYlGE
/pZ0BDUsZk0e1PwEgLTYo+G6y5zpwlgBo59W3IgiHkIOgZd5I7cu1qPxGVfupzP2L73OjZnbL2Rf
PJqyCkVMTiERwFDACZJdrvqOpwVbFwrxY2/pb+Ng/9Ocib4ySrfeIrsu02nGZOz/zppaOCamUzve
5C0ccBYAZHAbvNl4j7bDq6vFlxVSIUjtS27KlcZd/9W0at862ktBJLHvJNYczDWFt26jZoi4W6hi
xqr2sIoL3bdFcVVHw79KYKFIxhUoJfKnbnx0CnG2StkHpjZSU1XI73UA1SrTtFBs+byjZ+ywghNF
n9VfSZkcAVdcdWmy13P7O3E7+lQdU0CSVIlSTA/m0tzkkkDRri1OzURk6qg3O1Thn7nRIxc1Sei2
012WM3jOBvRvUQU42N7xK5zH5NZJK0TC86XSDPhO0kh8TI/RbD1EAxaKKPpdK+3JJEpIyTp50vIP
mImVvZqBFuuosWbzZoE9FlqD8eWMw8n00sd6ZrKOA/B7iLaLnRQfizG95hW+atIWoF/V/M3pfLPk
83WdIc+L4k9KiE+CVRPfqae93SwfY7P58nQ2cq30UASuNexxE7UdtfnWqVQHpnhJaC20ZvXUJADe
pJuQfHg2iRR5X13Kgjil2n4o3VkwQdfe13i+6C0Iaa+6NlnCheMehrp2g3IGclcNu3RO39KiE8Fv
azdftlX8i5oGraVZ35fQGgenZHGRHWlL9gAe77xW8y4iPx6VE15toznjM3o0tQlxOs5fXBbHZQZL
mJANmmU6Tb2xmrgb0Zyvwgp1ZqowuGK8INUc6MGwqoykxDTfr7FzxkH5KUX7Uazr7QTni7GavOYJ
eZU5tDZtDL2qRoPpxgezywJnHhEca6RFZesN5qUrqLXrobWtnQ3egP3HII+yCFyTp2ta9elIpgMU
fWTgyh2BrPNHNZb3oByaNw79FN+iouMurq6t4mUUeUiA6l2XDG/JxAh8uwXXhYgphCX6PpbcKPgn
btYiOtARf4uc4YbO7W0EKJ9TAj60ojV2pBCdC1E+Don5XiopOOgllLX4qVwPypMY2Bir9PFPKhDr
NGVoHjdHTmOPhGq/NUP2xen3CRfocAKbT6byGoX4Xt7s5tI10TvlAXqMhBIlolF/0RjkdAZhK+Ni
5zu3NI+ojGjrZYtFydDG5ENql9pptBvOmq+qpLe7js6evOwqrG05c6ZX3r5cQdGsosiPVXdd1RoD
Ar7Bzs21L869/oIXQqSRe1Srhm+yBFlJSFas3PhqSmcOjZATmO1rQZPZxBYv9mHpS+NKK5hgtTgR
mEQ4HNTcRMeeYRyWxWtP2ONSv1vIYFKGVT5oSw803sn7w9+H//scGPqM57IvotDBwgGIvzHZqwbC
xp2yJstgS39Sb65IgXETYCEdtQStt5xqB0s6JqcPSR/ZEOhPHWvUjvw9+9WgUB1FRKcPiD1Hm5e1
6PrDRIXezexhU0cDMh0eyRf+HIdic3ax+6zafBLG5B2c6NchszNYCuMTHRl7TY/cLdNFTM5x8a6N
AFVri9JezsZPVLk8NFTYZRT9szIxBrSI3BBsgPAsIM56xd8kWZbc9iqdt5It0c6Jg4Yvcr4Sz/ya
euTbC4twNEYnSMwA0ulYDZ756uVAv+19s2jX7fbj0m0CY0nkUzPke899gZ8H9rAiWWKtgmnJLqsu
H8rmtsnE5GfF/FjFTJ8L1z11jaCl6dzmJm5yx/3ulA3EP27vFru4z7bRgaeVtA1VdxZ6PAd9Z/FE
eKTA4yq7Ih+jCtu4Vczwh5Dieuaxtk7VJAjUsTm9Ha04EcAmUHboEiKB4TQwUXPLgdAYd7vMbm67
bHpT5Ra0qLLpEFnl75yu/fUAaSOmva3bnJSt2GODXSzmA5a18xL9LV2cay/+NXuLmWxHHprLgbNJ
3YrlMXss55fISqELuZzRktiKfSzWvhpgOahaBa6XcXZ27NlnpnrIUt14zT1Wa9ixnG5psaiSfCgj
PYuR7oucxA1n7Cepl6996RY7rRMpQov4DcYIFnbXPOBm0gOEHiyDm+jQIXaIziFNqjHY2p67ycSs
bvIam9u0ddUIhrTz/ECQKf/LPFvMwva6Kz9XnPzlTKsymhiugFDB4s7EfR4UZziN3CW3Ktwgl9LA
0TQ9GQVAQN0C+TLVDbIqGlZ2851nLeyXaj4WC31mo7C9kylOQzmM/hIzmOpXmk+Ok3+ONPnYbWrN
rxA99EWdnOJs2gpo893G4uLTrYzBnajuTi9LBium/a/eRk/RR0uHJTByjdp1uPT0LJHJdlcx1sCR
YuQ+ktyVVU2zc9TxnUw3E/66AI1Ks/MqG0r6wthDbok1Y0vHL13HmXkZNwxkhPzQJVAqKO981eXj
fUtmetgTb7QB+c/05a9juw2Kkb6NgqhhzLQ1qaWaUza1ED/YEZJWREE7pvr1MOv7kprSXxyc0+lK
YrnQb71GWAehj+0eQuRpbTPHl3m1S0wCW9aYzSGORX+e6bfnLgL3LFcvskJkqg/PTM14/asV6Q8d
2Sjts6uipq3OuRVObSaJXpn2sBigSLRVehkc5qdtR9O+sZSGKRYeZOGVu3Ww2Izn/g1Ez66yt/qz
xhq3Tic7ZyUt0vqlkqt1dMwaNbOolyvRbzOhDjkN8Rto+Jy8o64tyBPHu7ETCbeFNgsM2D2NQB40
jlnSfimLrgwco4oCkCsVWk5cr00WENlWAYDaHsnbQvEj8oVH2Co6OxBCbHkK7cUW2esgubaRMchj
luYImHjssfm8dJK/uLX5kfiJ6MTEkmWNkYx0p1fbsxEW5+UF1Kc6x/W9TguFO6ryI16VXZL34L77
juMeP9tolj1BIxNTZ6osh1nPTrpNHWTxdBQc3IkXLolYHUV1YFhswYjZe9N1nRDeglf2U5dieCjN
aDdly6s147qcnOm5j/B6IgPqDhVBNCzRw61KV75I+xWkBNHWif81lhxDxx2vYmaoNA49EzBKvNA2
l803/GYu0ZLdTfqoET7t4oCZXGI3KowJbYOe1qRDZxI2MpKwWXEn2xG4NR4kXP/NtVgGlhtVmSdA
JfVKWWFzz4nG+Fax/ambv5Nav0HPEG4BKNxu79Ze6pBxIvrQ0SfwLf63MOVeL3BQMDKEXtNjMqHv
oc3TzcyMWZLikyXTrk+0d68T7m40OgLX0ry+ZvLn7IrVJR1PMNNh7BXoBpUO5xzMvVSsnGsPgH1E
ABMjD9m2T5kVLVcy0pltcPQRFZIcJ67VXoMFjw75cdAKfd+5dzAuKAz15WVSxnHtdbrCqnseJiYi
ch4CM676QM2eQaFYrPz28XXSD++FZERm/ZpTeudy2ucQzK44TQqpEceBUTGATjyNmv3Y4Ru/jckj
0WrCrAl3Cude++7q6d2KyfUqout8RFspxu/ZpaHfZLTgUVc+DTQFyHvz4P5WkuaH9TxFHA8z6A07
DDqf2uZeS5zlrByiC8osu9dEAz3fXrjl1qb2a6QooTFx5nM2Jn7fVD+6Nf8bJp2KRc5Hg7XnsEG3
57r4h3aD9Erop8x7ORmbTvfAX5RxVyUZ7Re7OCQgcBEbhrmWHUudQOcusu7a3suu6p5722rDmIvs
L42HPJAhuNF69i4Z5vmmcXcW6tnQVYK0jfFzWepbdtiMKtjyRYN9rqsrdCDNfsk2w+7AuYPQNgTy
a/OdYbLiqJA9mroXBUlL6zWp7ZT3aJwUcT3eVhJnrvZFr33+0OIj01cdtJO4mXrGbKuqvhxnY7MI
jkZdj7Bu4lUx9PUQe2t/m25vbLpvJUraq79PyaIlyojOQ5NL/tp+i6CJ1LFE/ogm12QtJVjd1Two
/t20hE3LOhw1xlM2phn3gf7ag5cIDdN0gtg6ulLaoVi91zhNBC43etp1X867LuIgU874IDK/U3V7
alX/NDnNejAzK91NXXGjkIwxO2Y6Z3VFe+DhIdjYHXM4wopZLZM4SjjWWFz6YCroDu+srh9vpsZ9
KCouaLUWftkY3c3gDQ0Z3nuXTd9tYLIMjDegjt120UKTnzbjkKh/82hAEXcYy2ej8WJJlIVN/9G0
kFxwdFEKlTuvc25LJmJhs4o+oGjdRVgHJ0asMHO2oI35J+uWMJLTQHzhVd6Nag/4G+VidOOt8XUs
OatwLNvnZpMEs5bTjzHmK4P8AYoc9cOSCzzKce8Mq7tvx5w2jIxfioX5p2BfiiFId9ryq8gPziLL
uEltawqHqoz3WkEyQmu4v46NRrMcXtQwRb4Agxw4ix44/cL6bK3fQrnHziImO/t1JDfoWhZfrcJb
qzsDtZ9GiFG1xOfZap67HDHFwM1l9k/4OM5eh8InjpJdlHZQPEbTdzzxtTlOKMShk/SeaQWR6VxM
lNcF85fdFMuTh+TnCqPis7HFjMeNxrS95gI44rsvMFviI6ppvu5V5AK1yYonTzKnNh0yimCBXMl6
uZ0spge2iN6TOxQorCpBNK+70US6P3XXy5gXB2QZp2WKbokLwfpCLyI3FFIdh+8ZL8trWdk/3aqu
hRhvqVLBFifnPOIruDs1BEH9Phcjd/dWnTFHuZVZIihn+5LOiXVs7eFkKHLQS/WoLatxPaIFMtEB
7+v0WHaUuINn/Zi5NfqV7F+1eljpc+VsBlw3E2dmi+ipc5PzwCyNntunKYbhYhAWmyXusteGwQv7
tQ48kXC3pPcFZIYgZq2vuwNYpROaSbbyXDfx9zcfhSROLFIWidPaT2yPn7nI/w1dsnL3m4e55XUR
KeGF5K3v5dp/xBZNyCzb7PQZEzSLjCezduNAgCijw8DE1uYyT920R/jECnuVDdkzr/+D869rOi+M
6RfQpqXp33u6r80cq+z4R/XqoTedn6YYXt2lf2QKEQVmpsHJdwjO8iBKtRHHAWFs6h3mqBqpwVIg
ySbywPXHcm058utMnZ3IOgNK+2dEsxu0FTqxbZpVDdjzOakVIbE7p0lJ4A9Xi7UcHJ6gKq4PJQt3
JLU3a0x/gZtVdJ5bdah1ZG3Y35Pup3L6V3Km6EZX9W0r9kbEzsmaDl3ZO5Zign5c/TNzF2262o1u
iqROFw25DPhOmy1+RlsQ2EXGt2P+MNB0d8nqXSskaWFlgEZAep22OppeL7lS9mr4WZpcN7VGaqVV
XiRutbxqy8Ow2PoO2ZxNdTEHYyUPxqxiaGNNSwRL+2DyjSGs8fjn4qrjUBrj6CTdMcF47bUDK/xh
abKfpG436NRwsiqNv5tUTiHp4lDecgjbMtCW+cVYE+9MZyNQPdnjrp0aO+VUT0nT3VkjQRBgqvk1
0nAu0bq6dMvxe9vXMuco1DIuD9JFJ7jKyi8w9e6RfwP9Uw0TK8UQQxHuhHLq0A5as5ub22HVjXNV
Tvu50uKwzSnKmv5YVwZ1Kz3htEp59VS1c5P1Oi1ZgKKkrXZ6M1zFLsHtsU7sAoojw9P6nVdo2JWn
t0J1u27qKQGG+E4zKPrnqv6OGei1GWGUXqylobaYn3Job4U+HEuvWHaDQb1bDLmkH2RhFiogskTz
3RBb/xpxji1WTXICHcZhvx4ah1rY2Nwn74eMlE+aX6J1X5igHBQxcHhazhaH0iSmjFCxeYth5TaZ
9dt0HlF7GKcmLsq9QXtAlvJOmd4m5aEcbVqCFBe0rk1nvvYqfUJhSTkKh8oeJowalbypVusxsrIH
wZqyd53xkHfrwWuMq4idHLNoMNYMyIim3GUZ3UgSO7O0881WWSEySj5yY4qdBl1MX9I1x8ud1slh
mYy9MwxUJTQbPTIL/EYrLkJ131E2fec9s4ps9Y32oWjHkYcGy19Uv5mJ/E6V/TNONbx+M7T0ojkA
v2detgBWaDm1y+QfLVkG9k3V0TzTbq16fUps5yVz1FE3rVObUKpqg3kBv4PdQ6DRGdkQ7d4d/cuv
IbRdqzdsGKAhJk/s7ZYdVp//dRXYwPyfsAQ5bPmJpu69dOjEFUP9ukZe2C2rOCSD8eyRw9q23nsy
bor4NLloM0IKhHakQJTqYpfkntYmDe7SfdahuI1RfQvwaEJ5NT22E72YIcYMWzvyGuMYgXZR81Bi
ZPC9dblUoxemq02KEl/CxORiwUlhzOrubbd7sOzys+vJKtN0B9Y+gjR9evIE7WXLw1Zgu4/zYFCw
2SFLLhNoGAnIcMVzTkAndhPwYrbVfVb6GGqoVFtSQ1Vq3krDITMUbmBGz31souO25TEXeF2r3PZF
UuFNx+oTtfZ9a/U3dqfcgFkjx25C63ytte6KUfa7Ck3P7KJ8VMPZHJkGx4xTOu0LkgNRj/RW/bmD
IIku1XR4aWfm5UVhcC51TrTgWRtTo2FfWw+jMb6UOi0wqEibI/2gYezuPUlRQqE441bZxoDwpFKw
E3q80Byg+o36j9Y19mMnLqPjwENpSIbMWbMBWjg1Dc1xuJ4bMVwbdTpe04BYGevN2hH5yOz3WqNO
ZS+ah0xo+QPH6u39v0/UPf5HOEVsmzKCBRklsRF0tt4f/u8/84WamnbEGra3f59CDsAcwhbv/32T
bI4z1nFX7ey1bx7ow7QPyMUeGx14x9+nLOJdb1pPP/7vC7avKggw3fPb/h/GzmNJbiVL069SxvWg
GlqM9a1FaJmamSQ3sCQzCS0d+unngwcvg2TVtPUiYXABD5EBh/s5vwhX14EIpMPS73VlL/sBth7u
hwr7+nlUeYBbsgshVJK25p3JOmGLZgnCzkLG5e+6NHKXGqI+t7IH2l0jaJeYgLaV9Lfm0P04sLe7
d828P/xRb7I2QEqnJ6H1d3+tslGxME/kSfWba3WKtdpNAMJIDirr02LEeiq07tiLbEq98u9iPD2f
Kh/gVFH2zUEWba9IZg+4aR0Ncfvk1UF61CtiiXnQtzw5GvceD4RlCv2mWebOcO5VJl956Vh7YhkA
1tvLYpx68RZig7m6DBz4/QmvQoJm88vWKapziXbpKl/K9coXsi7mWb5SH2HZOPluQECC7n1bZTu2
08pSFiOYp+fe0z9mlcL7UNVbo9LEoxxH40pCGXV1kgNZOaC+Kvf8jWxtYms5gumFVZMW9/JgpVW9
SWpuLaSywnDZ2gVaF30mlrIZRHNxzwtGuxoPZmbxuU8WTSGoK5Ja13ESMQ7sB/ItQQp90zRGdEuI
PdwU/ZDekYKfkQNleY9EnbMqgqh7SJDUXAlUFR7HurKXPuybJ9Ze9TLo7fS5IfrGfWf1L+GEnp2T
Ws6nfLDyRaq0xRezLt8xlYUuWecvbhdn34YyhzYYG2/5BJA9dYvvzcCKIiOnQoajWHZqycQxqXf+
wIpmUZ+IVgHJzVChMe0Y+AHWxCx3OnpPxTYkF/JOIuJoNFP1ltbOvQPC/2vUx5/dPKxfVfYErN6E
91knd7tI4nTcRGWANYqnVfeYyaOrmTpMQbPhsqwLkhJK5aSw+Omq6l42aIHmMEn45VoWZUMdERyK
g1RhucNQl35lMKxtIGYrWWzmAQpHd9fd4KKo9/M18HougE+TR7P6qgiXU+2oG8XQUCGe+8jxPXKC
26GyustblQ258NttLshpyS5y/EFRwfl3Ifn+ogLPBiN9N3UJdpGkQG9xC8p2bWXFWIKW4ZnbTFk3
yhA/ImIQLWvNar5kqXKjW2UfkCO+n1w//F5l1isAb++lt3UXC+QG2mzvpERVvOqo5IVxdPTe3bB5
7bj/M528uNF96v3uk1Ug5RJaa9gD/IOmZLrPndL+PNh6sQyCfnrwtKjYeHaG3E4mugPofneLa7N/
i62pWBlVoj6DKIwRTArvKjV5yCddvzHKDKEFw+5JTZALbJOwuuGHQ6IoKJKbhK3T1kBr4ZwkZrpt
K1RS0pwEV5b04zmxjGZr5KAKcpPkf2tq2VlrR32Lsk1w1jzd3nKjOKckgQhQMOFylx1yQCfbEmr/
zrDi8J7VCEs6zbG/BekBXQn7rWEfvhBNMD7IrpE1KURl/u46dOKPrgY05wcVj+9t11jMvm3yCHoq
PuF9tu19tE1RWyacIesIeG67quzDdY9d6KqsVbJ+fn+f6QJn5dif1no09ffygL2sszSQk9jIojb3
0zqYuIFRWtuSqQ3j7phYNqo+wV6PquFyXRgTVHZ1vz6QBH+bcPNDqIpIP1j/u6b0kL2Bp8Ru0N0V
uKiAsewhA8NLuDdQFV4B2hnWsq4vXP+e1T0YfRQ3yQnRT9Y5vbHqR+SZZKkP/ewGibKdLMmB4Kd5
uxj3PODMjCEPlmn5GDdzD13rwHPWpHJtfd/+7Ef+Y6UjbXcrq0rPzZF0q3dFjYX6kKbNStV70BUE
UJqNEpv877CDDNewEeFjKlNCLEsXtw6PBYAAcyWxyWR5KYuqRoCPOO6lpywinE+oaT5ch5ANhRU0
tzYpdTSnXWRgenGr+aO6k4H7XEl5E/ww/z+VgWWrO0UjxC8vlB3lQTbAQyUdPF88TSXw8cSz98G8
Aa3C2rjpiP/cBlkFrAXVwC9EDQVJHqu400uEKqwJPk7RknA0nPw91wvvPgog3ngV8XRZnzneI3If
6qM3L3erClqMErb0z4tjUaIKZY24TftjXq1lfRuyI+rb8oUsjoM40YC9akzqMrOwnNXCXjkKh1/T
Qp42I86l+dAhZW4pR1lVxwmtsnw5lbXX9s6DuJZmyvc/6mXxjzpLd7V9ViXr3iWGiu/VeAz18cdB
VcV91PJZJxO8eBY61icthnyglkn5haTdm2WW9qvi5M+NpjV70zbMravF4drLDFQ/0IB/NguN9BkM
j1x3mU8DDV2mOo1ecLzE1JgJE1SGshbGeHRR2fLH2FiBCmf+y4ebsaqy97FE1LMV+qfAEioI0sJl
x94rh/5lp2sdsqIqqfuF2hvBzs9yttYN1C5Xz15LT/uMP7nygGB2ccx1ZAYjZwKQMLSbKivTl04l
iTYqqbZRoHB9sf0lA2Tr9qWrg/KgVXW6USGI7Ys2yJ7dcdwTjMxftd4oYD35/jELu/jBN4Pv8uUm
3eU/WA3FrVNk3Y0fkGUY5gvm9wGCkpxWDDYwtwNzi5zk1xhJ0rM8GPnQniuzBV5ruUgcKOzSKwCS
Z0OPzGEh+8DlnE+BacOBM48/ij+HkN2zsnzJsrTYXYdODWDBptI167aCGjAM0x7dFu9GlvIEAprT
IXsvi3ENigV46r53xY1DQrDZCyIgoMPUaFlUSv0yduRV49ysPjsTeetoSMVrkWYvwDz6b1g0n1vW
o++is6Fk5QEO9sW0KFxoAguFjfwcjvYC+C3ZAELGDcyZbp/BE2/gKc/icoVToTCna+Uiwlp6K4vX
hiRVMnyQwVl2hLtvo2elw0bcQJD65Nph5W1ECcS3H2yxD432IEvyILtYcz9ZrGZ2kdkHxMsa5z4a
VGWfu/C6Mljq7NI7RBR0yFeraG6WfWrFV5dpSky0tiz68Fj9xpZeOVwu0bV0WeuBdXvpzP/pRsNZ
wqot5x7CEIP8fI3L9b2f1fyyeA0BpOA4lE2/WTbgsB+CJMsf/HnLEak1WJ2fda5om1VCCAzoDpJw
MFf0u1p13VOlx/UJLssLe2LrSYVWhd6YfVcKB0nZGDy5ww/xJBstVO1X4EDKnVqCE2w6o9zmDnjX
tDGCj5FfOOuyQxxBjwd4VNA7Mc/poLoNmf00paBsvCJQ3jfk1/z3vGNJatSN9ZQx1hqAbHIaLCNc
lXEKgQikwCPRzPXAWHeGZViPU+0TOHV0dpiQ7NibI+pumE28kK2OQaZzbBz/RHoegdEoSm9KYdc3
Dog1Uuh19LVyskOdx9ZzbZQOnIoAOZApi15KhQDC3MH5/UpyqYKguht+BS9yudJmxlqWo9DvyC0R
cXeq9KlPYSgh4Bndx76PbpTWFKRIUmfbj7Z+jHlGAIfJWjLacXFifmu2Y6Y6Nybfz9pJEuO+SLG/
i1TFeRpmySL0eBdVZbpb0frTuMhmD4bWGbUzqc6UwCWqW3NVDoL/XM6HS7+mNgu8LZQfV8iWZhxx
SO5NHwtCyO3kuNcgEtsH22jDx9JGsyJC6G0ti/JAB9Ox2wdW9jMLCOGhawdZRwfNJBxIBKTf+15r
4kzbBUc7T+tzH/bZOsnS5lmP4m/yX60Z3yOrD99ifqsE00eMLuZrXKSKjuZ8TeoQU6hjUzxPxpw+
6P13M79ck3upttDd7Mc1lQ0uJUnzI5Qq76g1o3ck5Ul+q9dJSFRxHmwSng01btg05bLpz1MWwcZK
aaNNOlRZi0mBCY8PV92F4NOj8oyP+hggwrCwVJdjPldcD00aYQAM6vVpgki7bgcc10U0GKci15N1
ZMXKCyT5255f4ZsVdXem6I0XeAs5aXHxb139rL2VS1czHO5KL/rR9Y9RzUnFY72oEsKIr3qdGx9V
vy6fgu6XQtS9ap2tX1o075eWP68pvbLfitoHhDJVHc7iQh14xsL4JyGqmmt5mmgIAkTzofRiFCbd
WxXdrmOdzPs1eZqjQavgqfp7rSyjDF8fJoOQtTcqh9wKjlBGzG1KqvhAVl45yHqI7wRPZaWWDS66
yHNvkn5evpC9WltrrZ3sIGStPJWHyrXIlTltvChRzvjRX7aMWvCl9erwODLP3wXcGrt0IDCnZVV+
5+dafifPWIU+NyRTD9f6wQ+0nWuQuJeX/t4XtOmPvg3avQs0Dlpkh93gLA8WQp/8jjJz7VQZ2iVN
C/dbnl77iJF0x599ZLOtWoi1dBjLRMAMgycF8fdjnjcq8en5VFdAfMkzeRABzy7gSeHiWtfp7lid
r+XEnpJNnKFjJi+G4ohS0x/jEK4kSSOEzXTlkiP7ZQwWTs4yHwcVfE0JVwu5vs6L7hAyyO8CNczv
qnR04Ij7xsob9ezXhl3TIeB3rS0Nw1mRaTVW8kJ5QFo5vxO7eu4pK0QPPsxmybGFp5HhNPMykW48
Y4ZQLWQRKlOxFQZKS7Kom1BGFbiaJ1mM7GjFA1J/Kj1dv0sy80lW9xHarY2Jh1w85uOL0Ej1soVw
9rJVsdRbnDSne4yyzUeRT5ehvdRsj33clugpcREZj3GNrhD70fltaSlqgoWlGDc9vkovuo8zyb+/
W3N+tyzDwg2ZpOHl+m7lkAnvNhMINFew9LdSCT3jcbFpigBc9CyWflFHn/XUr8VKhDDRPCA0slU2
TEPKzC7LqZp/TrU038nSmFVHpkooPqm29mLWutACo+gObbdhJYhnrwfhjECZwmzpI1RwU7AUwjrJ
t0g/1Mhnyd6XCx0jBDtdubOvR3RnKSK6A28WsLXo7xP8L04IyB9bZXBfVJ2XH70B1pHn3VVd8lHM
1bkHz6ZOSKc3beK+DI0RLwnERyfZ2tgxnhhj8hxooKcbE4udoVfclxrS2Cav42Ejr9L1nnBkG8c3
npJ6z1N8ki/pKp16QumVDOD8Un4ck8itc2Uri2Myfp7wnUXDSpRPIvDX8iW9htyYNuF83Xap/mzC
Gksi99ykBhkPVYVcjJHVGads59xXFrmXWLN9cKHm4zimJnJDP5sHBQzD9ZJpmkYmUST2LR6thgXr
JOweg7DtHjFaInSYAg71A4pI3mAg04+v1x5a63/sYyM9y/64noit0UG0lMV6HnDO4s5jyWv6OrOW
aIp4W8+wtk071rdDDt+eBQBQ+1rhblURyWwNO3gL79uwK97wcMrACQaz14AJ23ZqXIj+ffzRssVX
z1Dyt8TXgb/Y1SdDt6p1gzLhiWikfS4nrcIDyXO+xEq1kl0rlzyf3qvuw5TiDTeqEU8Sq+4fptLr
FvL1bEiKaWdXr34JVFGpBhZjSmIdBaTKdRHZ7gvAgbPs2sT6585V4SDqtsabIqIjP0Ph99XSYR/1
92dI2ENdPkORsaaSn6GGNfQxyquvwHe7jV8l5iZVk2kHOCBb6Qh7fJTFrk7ylR6q+kezET9aJy8w
fimqiV7tSBplG9jO5EkMJX5W8UlfqaNa3wCG7/eVlogdssnoiCpRunLQzfs0jt0LEGjzuyuOIlWm
96ZimkCEPIZQztWT59c3gnhm0SK40Bv5a59V4Ra9rAz5u7QvT0TmsIyaz/4otog8YzNsNkv2AfSu
qn6EHYENtN9k9k2qGWt/UKITaSN3mRJ3Xcv6ytXBAkF0zk+GVayLpscyImi5wvAijF+8wb0M0O8N
x8RVS5vt9RxHPZkmWNC5VMUBKJ6iHi+NXR1q67ruUCSYG2QX2ep1enEkgYCKfkyCCiWwTVoH1tkk
vnm254MshmlvHyfMJWVJ1sseWkb+iKSPgzJ1HkN9n6/tCzyOQivbhLjeLKUAO0zXjyVC/49RAGBS
aOAspBC6M4mPtucmj6TTw0t9mTrLVtPFF9Q2YJt3b6iN8wwD/nIflKa/C5AO2rphmj8mPUmORlG7
N6NXlwhAt68qqk0rZBy1G6RTcUBr02gzVIp4rlXtY1AnPZI6GGWNufdixXioxJqTnNqy6vEAMUZU
+8fgjj0GZOw8uIdW3p8MvbHvrflg6uAWreJ+jCN7VhRrz0Awj/D/wFrWZlLv9YllxbV/K0S0URu2
bLJOXtaFoPDHqM22sigb1Kh+R7beOly7OSCpHFFkt5A37fu08sWt2ynLaweUZViaxeO36zDCcKpt
M0HqkxfJhraNhlWShj6UCwaSdVqTD5hdR9leFrvCtzd5VIKGUPHG8QLrxWVLd+w9QACyKMYxXKNU
o+5k0UmKjw3prjvIVP4jDPWNaFrrpRwDCGzegzbE5pnUBRL8gfodGJa6jeuSLY2sk4coysUJzhW0
ZfqqU2Fs/Kku902XfwYLDPXc8/WVprrxQz/m1p2pf22JLUCcwa5ij4wZlNe5saiL5EE1I3Wlkh1a
y7pLg19+NkZdO8oSUorWnZd/ld1lTWRp6p5F66/jxGmhgopolHXtdB1E0kZ8DuBQXcZgcwFcu5o+
Q35xl7VHZjom9a/NE1CE3uvjteT7l5KcqwZULq5t3W+ln9fJSe5nT3kdOaf+Ue/JVc8T4M+el9eb
22bBnf9wnTcEoB+Dfh/0Y3KG2ZicrcR/aLOx2yHHkpyv9fLsUlcNJMx6kA10v1bnNTP9QpbF1H1L
A4D5+DOc/cwqzvJMHkQ1oqmipy0GYn83+JoaDb+UTSfaFWqQHeIeH8rLMNcROqGMay2etfvm8eVB
jsWioFt8+Md//eu/vw3/N3gv7op0DIr8H7AV7wr0tMRfH2ztwz/KS/X+7a8PDuhGz/ZMVzdUFRKp
pdm0f3t9iPKA3tr/ydUm9OOh9L6psW7ZXwZ/gK8wb726VV016kcLXPfHEQIa53KzRlzMG251O4Ep
DvTisz8vmcN5GZ3NC2poZk8eob9DItfaud51PGCA18ou8uBmlbvMa/C+1UKJeo+FCiYB6SaIE/Om
nizjcsgm7cZkaj2QG+a7Ri3JvAGVX24VLWgX136ygZwbBppFhGRyGREUtfJdlbv92cqz4SzPjJ9n
cw+UU3KWceBOQ7YmZ1/X9k3UFvdlBJTWN8dfSl6u7q3QGzf/8zdveX9+845p2LbpepbhOrrhur9/
85E1guMLIuetxsb1bOtZcdO3anqDu8V8DntbkN+Ya6q1NeJMBmxjQDpkPvyojmsP2cBK+GeF5OYq
M1ULwZtB3HuRUyOhQN3g2xZwUrULYfX9XS7b+luV1i3uM+FzBVz/NiIb/qzqz2nStB8NSFMPCVhu
Weu2TXzWfCiGsphqJFUGQ0E8f77GgnuwDlJRQ95vrWewFulycvL0KFvzIvll/KH8ZXzFUPd9W0O0
9DVcT32/QaxDdGeiz//zF+0Z//ZF25rK79wxXQ3Kl2n+/kW3bu6yYA3ydyIiPXoxfH/yGw4yjy/V
QsoCYh9qefI7vjb3BbKoIs8Pl36haGEKoyN6CM2pPhHWgQ+b8IPL7LHFNHOu7NwZPyxPfd+cTx39
R6/Sst+7inVXFZTeHs0qY925zfTaNItREA+fMIjZqJne7tvMdJ8sX7uT7Rm7HCLmegmT07dvauSN
l6Jzp1dfJE8DMeYn5oA/BkyBHzyongHQcDmk6JZO1nDXOU54avvyLEuIBI53P+q7O3yeUeDrytxf
dAbKj8BcjJVvXrtwaWPml0t1xaxXE+uTXRGD8giRDkHCPhoeVL96GgdNw+CtI5bkNvNnCZRPjrMe
W0v9rKL+vwMsZF+K9hjd5HBYHw0Xk6CosDIMU7n6P406X14baCHIn8Z//Tb9CTkdfivKsY6CsPmj
+K/z4+bpv+crfvb4vf+/duuH9f/YYfte3Lxm7+LPTr8Nysv+eFur1+b1t8I6b6JmvG/f6/HhXbRp
8/f8Pff83zb+412O8jSW7399eEU4i/gqrqzRt+bDj6Z5vkcPer49fj4h5lf40Tx/hL8+3CYpqtLZ
63+46P1VNH99UDzznyaAZZQtDM0zDAQ2Pvyjf5dNmmr8k8SS7ViOruqa6dKUI30W/vXBcOYWh/w1
9yBEPJvnjIClMzcZ/7Q1y7LQUgSkzrXuh7+/gB8PsMu/7D8/0HRN/X1iZa3iGY6ne57G29AMXu73
+73uEjcf4AUelGgm246kf8fyAPcLBR3mOzwLlsg4Q91MBn3VKo+Ji5JZ0WrDKkyQA8Ma4Eh0y17m
ipmi75Y0h6rJkCYyTbxzFBQFTdRYTfOQ10FtgLTehxgEH1tjW87UNqPzQXzVzdcBGBZEHPgxIGSW
uLuvzJHff4h8pckan5Bi5iHqigNjDIJ+oRe2cyihL5UWTE62IOBSVAVhEDE4B3l2PSjmctAJcbJP
XVmOp+xkkx7wAL5cBBbMOSRIBm5QWXsGCqofWJD+OAQCu16/9rNVYjkGBs4U0aFEOWsS+vLaWTbI
QzR3kWdyFHk25gLhAAysEfImzFV/DwVit4qbBctJOoHNB7T2smPNxLWzYrYLo64fPLh9h8tZUxAe
c8LliHw43hZOs/dblL+nCc+qDE2zhecpiBFHzqbwTya6jytAD+isQ405Xg+x1gFAsNHZGXFonflp
nbVCNxKErqWXR8JpJ4Bd01rcZLbVI82lx9t8FsuJ6+wOjMk3u5ylTZH/Wdtq+ikF9I+KSfnFBUq0
QKXw3u/jGv1N24WN6eZHUeBaWuOAhjPRZwQSSaF36aYDSLXUvGHaFTYOzQCMQRu2zsocKv0cNLp2
ZjOFKhYio3xtMBk2ZBZ3ajgme8WFoKGLYECkSgPNOX43iOyeOy9NVrybcy/yXeuYxzo2Wsyu23Xc
6F8BupASGog35aqqnyuFolY3/oodsnEmGD3rGqBcGqXd41jgJEA8+kSS11vXlkChTrFC7Jpqfp3s
kTZ96oldbxo7eEDZjRl6rNeyutsafdCZCy3hUUY0ZNyalbIdTPa9Lg/UhZ6hLeD45gl8+wJol8BU
tbBOago7ynGnZ9lGfJ5vD6hThoTPQnawY9vd67Wy1fjo59EdjbM2v+tGhM+doo+bWRFBtk1zBzvK
btFIclahOn20g7jeNsQ8FmOSTzgU87F6O+L7gIXk6co3Z2qCmcKu4ec9xRhDt+zba+55YYI3iWPD
2QBH/K2urz/XYXITYd6HRHOYHRUdHCRWKhs9D5oDBMYGJWEVwow8lZXXQx5C2kduD7UIlFesWSda
M3nluBmPsqSzaD0QdSXUMTnuytYDNABhvlX1PRJRH+HpBcxQ0BjhJA4ByQZr4GapDNxiAw0Ecjse
ojJVNknQ4ermDYcWjZCFR3YMPl4EWRm1QW3vDndJqDewSVydpUX2BTOk7EAmqdsVnr30Gh1VayQJ
s8PltHTMVa0lxU71S9RWv8Em6A5mO/QHfT706atp8Z9zPQO1XFy3DkR5+S66BkmrFLOjucqrUefV
NLNb83Cu10wJaJgoPXJbZReueluDeVcEZMOqBCEPb9YCT0jNHlI7/kZisluHBmLM8XwgCPDjTNax
09mSGrPwlwZDLXzXWk2avcswM9mVeNGvzVJUpHFnAzMPhc8A8Lx8S1MWvGoRPi+Xb7LtUSNwBwXS
HF9sbqaryBjAN3iYb+szMYHHWA09Fx2qgR/2skpDfak2RQr7utCXZFqZG1SWRgcjxympUSt7b/sb
M0L5HIycemhiI8NHt98gXok/ZrVNW4+4vgKwFCPyj8Y02ocK3C1eBvmT7fOlR13VLDKoIkvVR7hZ
GVXo2wWRYrsxvFUfzbmN0fBgJSEiEeQn0WHdY0XKW2503h6DPlRBrR2azQuU4fKDnc3C6PK0neXL
xXyQZ0TJFoYbKZD9FDXcetkArHj+AYyz2LQ8Q67joVHbcuPPOtXRLJZuWxGPK28Wr/bb+eGV+sTs
/BiKLSQoHLOa/qAQOTqYuUl4B+FO9N6MEd91/ZtOzA1ZCt/cGJO4d9LOP1S9MHYtzD/x2RLvgWaI
Q5Vhgg45jaeosyQ0i82VR/Z+0ELQv64NcAQIg+yZAvWDCgqBWPZO7BT6mI+rqB+3ayeLsXLo9WgH
/G5Tj/sqH12Et0ERLpgOkQ0elTnl9KKnD32F/8Ufn10Wu0h10EaBfTZCjrp8DegnLlGcnnbyS5EH
Zf46rME+pfr4tc81lGdi2ziYhKzXVqnHi2Ly1IOeRc4irkIkKPl1JPMPFJDNahonNI50r10TMYkX
odJ5h+lmcIxiZyOLJpq8Pbh5DR6hSFDqR6ywhU26bj28UXwNdZLINlvsVAGoO9wjcxoTu7lysKLD
OCc62ds9qg0TRJuVAQkScgvl4LQ7PMVWqNrxhc8HxAyYwIpcRTHFSgEjAdrzyn0InhbdueKQwYaI
k8jfpTbPghIVmnLWOse679eDrBNTe68SDALQwmQnDwRif5zJojpPeVmkwEgIHFgSBcJW/Mx28u4P
VI3ZQJ7KAztkD70Ix4LG1pziIHbJQiD0aA9+f5CHRmuxthT+ZQ5CWOlsw/pc5Li1LITe3SqlPa0b
U/0iX1fOt9e3cS1OvqpsczvbIEnBghDdLr9x935SonzVVSPmP276Iiy0vDs49Ad5QMXWnIHJsB1A
1Z80p4JK3FjfM9ZfIA/wf4YivMKPbNjp+ZPi24m6zOdfZogmSQEDeFrKe9MTITRbLGbQNWY7gMID
92DvV4BKkFDFv3Oj98HnFMhZzIWRW/Ub4G5MzJWRHNtCJNthtkHALCs/ZGA1YQHOp+Z8kC3XZi3b
ibY18Ev8u012lR1i3yz3TvfFSFW+gT62dujWLmUJb4HyELcp6vhzoyxezgw72Rs9U3tlB6jkz61F
EhSzZziXsLMtumNcFThwOhZattMSWNlwMONUPcWdM52s1tt3peJuAycb11Gdv0cZOikaaOQD5hfT
RvO8+xGK7iGd9ejlWTyf5VGN9JY8lZXXPv+pzhFDjxZgkCyvneVZljv1Du4OzG9eQx7+uF7W2RN+
efKsJUaOtwBsYnnrlWUWEQ6c70Kkt3KE3QZ9XrDj0jQwobdDsal8NSUqUjAt/nyEXovyrJtwnCbr
x8NVluVj9lrM4EgTSxkPxLiiRa6pwF/nR44+P3ygEkN0kuV+vo8s0111mejRJdPwWZAHJNYRlGHX
DWu/IqxioM8rDwNslNXIE3kJOxIReA0zNpioYJw8pmjYWS12HDi9iF3UJf52RMytxbl0dg+0AZtP
yAJwOmBLCSpq9iL8s+mXXhFYAXUtHQRlL+IAKm4Rk8Pss5amBmQB0DCaH0Py0Gaq+NECo3qqj7KW
XQskB3kqnRG0ECICgprcM6MxcLteR9GFhbumM3Qpwgsh4vsVewFCmDXz+mXwX2uuQ/5huzAIHV0O
B9FMVk1/9ApHmKiXlsupfPXLG5FdZTmCmjwuZfnyiteh1Divljqp5fyIlA4TxPzx5af5411c3va1
+Tr6/6KuyI6xQ4ip27AR2k/+OAr2o1FgLnV7Va1FaUw7tR+fhtwclhiP6qtBq24gxKN13IP166b8
OY7cblV45XNSohBhESEiba2aW8137kQylJ/YCn9nif7aOIjRTqEezzyGfFPodNcQacMukkBOJMKP
8DNUbPMS/2B7YIjDFhiXbxkrMBojKnpeA0ageTKKiCcNSD5ESBAjsLvuCZncftVW6otdmNMCDC05
U+cY4EOChHaNuSvsjGT+mCawsrHHDhSsDA8YZ9MQsV9XrE8xMY4xXm4asYpFHi67ukzhbjfvPmKS
3L4QXGCufdabIVrb9ic3RuzUKWO8jrClNOt6QyTqi6FggdtBYEfsXq8wxJhQq9w7rX3IuF12iHoc
pPZ9KsxjgVsDU1/0OXQRvw3Dt378mnr+NjbmmFpMJjdABRl1BbCHRrg3KzakwPoPgWFsjaZEFCRo
+FfBbgUQ82b76apUPWuLryTi9jYqmjU7t7ZuXhTHfrMUoLZzACMbebZy6aJNxocEEUsD9lsNM1eU
KNeYqb0OU+Nr4qeY5VrJc5d9VdFMally3Y5t+prVrHUr/NcNRDurcTYlihA64qxepnBXZ953uQzs
L5Pnqisz98S+SNJuoaZmgILGIBC7bbZDXfGfnQ3RYG8v8Y8lie82r+okoFDXwbNAYPiYKGhCEDhp
VjDg+Ohat1VMeKlDRsS6Ri4wKpGS1gz3NeaXfoh5Ui9NEz8GNYyQadA++mC/WZEo58lmAYqbIEgs
W9sOjX/oVSSnwYIYuz7QHt0elUUjLfZhVpkPkek+umV6g0QHu/dZLLLRgttWxNsGZN5q0pW1RzgD
srSfonPrbZW+KtcEyk85mhdvAC1P/GEol8xogx7uUBgxwUE8F8spZJqMWFstqmIVF/G0nYUBLWSK
vahWsaBt6oPqxCe1G8db0GDJPkMGsazMxSD4vWqaXyxBikPEqFZakYq12eMu57aTsRl0pyHP0t/p
MWzQwKwOomm+IsDHc1l1hn1fviiAHianw1HDKFEOMl0oW4HJmqixzrCW4I12YbXQvSQ+mjoUkKpz
HmYRuREWUKr529xKPlWG9dUSFsxbVf1UiuKlZIpajl2C3xNiR8t+mOqtPvXdWQVuLswRuSp2kaZe
1PTKeByQl/Hr4QaFDlI1zbJPtHu7aMXdmH+f3XmLUdhHZtaFinTs0XlyTpXqJQ91WexR4DcJYClv
k6Y9w4jepGG480DjovTiimWG9hzmP+g1jolAgr0Tbz5JYaLS3qPlVKAWjm0szK1pFsWisiGARy0K
IoWSQllH6yzIrQOKPBgNee66V0rYXZ0PHgHNyt5v31nkxhACjX7lMzkBTRewmuKLpFUmvEPmhsOm
sOKbytcgqwXJlyIBEu57II5wq18aBTOfU7EIbYj76FCBN0nov2Q+nOYajQZ0HHawox9LR/EPMLA3
sAS8dVOZx0R1qntlMA2AOH2yQf/tDclfAb2qLpfqmOGy1bDHNQd20Q1iq3F/F3SGvfl/1J3HduPI
tqafCLXgAxg2PSnKpqQ0E6xUZgreezz9/SJYVVRl1+leZ3gnoQg4gQQYZu/f9Gjwl5Diemw9EdPu
Np6p/4yB4zozskrmGH9fEL+3UZxDZgKYecv7tStQDgrM5tVCpAzt0LnYzQNftPk6DNl7FbeoYfqN
OKB6VTgar28lyWx8pgFUOqzerz7SJotbPhsR/Ia2RLWhhBlfLlG2T+xJpjqs/FPuIv/t+xvPMPqH
TJxbJDD3bZk9DbNRoPvi2tsx7LJtV0leFip9VVJ1CEsvFcTK7304foO5JtXRXzqQMsSvAE212Sc/
Hl60mVE8B4o6tWAgtem+MN03DEa6jK4GLYqTP7jWti6IbIjR20z6+xhV+gYzlHfPKA5pNCDY5QvU
qRZev7hC/rmtwHvILwjFlnSXhYjSTT7KpylCTZqRYxKTVgXiyYW58ZkfbaY+fqvGrZeV8M/7YT+m
ZHt6GDxI78TgyvFn3mNwe5tZure1JJS/ikGd4EP2cy7Q+kjiL6BQCoBuNiaF7fDWtx0Cb37F7wLv
4jgyWkBs4cb8NsD2XgewhsF0rCuppe/2yGu3oGB0HF31efaAO6/dDj8RP4d+s2jRV9u5XfLgbkIa
dRNBad7bQf/VttJTyWp414zOTe+67p1RRLeNjiBV6NvDLs28O+LNHqBKvBnDELxiT3h4Fc/VY50Z
B0bheut3iKsLnCnMZPlcRkkFIlkqObomfEYmjasR/bVVPKaPLsmbVTsTI4mQ5jVtgJY8kbbNXmGB
T8wZzV9mCXqVMBSqXqN0nqMrfIWSfdN+r6LkBXOG750f16cp6Ju1AbXwyHL1bg4KNEHD6N4ajFs7
Moo9ynl5YTwgPd9tCj9By0ybtouPgl0IUPo423TGUVDv+sF66WqEsPqIcZkAwpOtWS+g/m2Ubir9
sQqLfg9w3iLMoz3Bxlm2eS+lqSvEOLocAaESnu9Ebt6MfH2/dO0DlibwxgFJTf1yjvX8YSp1gtU8
slyI44x+wDrAoX5rCMSc4HngwI7pvQ1dJoBAEWTpPTM/rIqEeKnS5gZThAcR1+1NOdhvdhEhJ4Bv
mx3Ha3JF5nZCXWmKEm/r9nkKhVcvDnEX/DCi6blf+B5RK4E6EzQl1r5gZ6Eb5xsfWGM/mE+GY52c
MLlbxAJK1uq2eiT6bdXi/gcLSRr0vGXlWO6cmuxrlAwrgr8DlAPvO8oIMUFUpoCW397rcyM15rEW
tPDUhacE/jj8xZqDKL4d9v7nRiueEBEZEGuLZyl1C23lhCzFfixEBmMiZvoE6mCbmtau6scnVrkM
1PzqGsSdKxtbmBETodVkh/raNOZnFnufSrNNzyNw/DGLiZKBzXFt/zaSy5Alf3JYdcKEGjYGOKvb
2aoeDXQMb7RuWFUFBDFJBTKaql/rwkxXy1JXj/4AEqnx0GcLUfVdwkqq6UoG2iaqg5TZrWDNp33R
BBG4lrUXMvhzuS5TuKfZDEA49sX9DGqqK/1vdEf4czOZ31Wd4W8xhTSgyaU3ja6fSHy329gIJ0ba
As2ULCYDM26FVBEvzfmpsufpQVh6vtU1o9kQA8eQI65wmyUyeYB2nOwwJjLRhwylHSq+tqgVAdvr
kVnc6H3xo0zsn1gRzKtM9NouZGq1GjN9uh+ncZuOzwVTQkTOKnfrZv2xGqFdoDiyHCy6BjpEX39E
UPEcpbV5Dwni6JLE9bLR3zJNQnVoSBsEMfR17rR3qR01rL0mDDsGApS+QC5M04FzD10Mgd1ujqPR
JHvLbS6OynsxbdwM2YrOjN1dSeaGseOtd3OkZDN6ZSSSwPm2wTkpcbtzIf/G7W1SGLuc8ZVpZHBw
8urJcj8J3zCeg8bA5HRsd76HILeFkFxdf20HAud9B7zVZHLvC+sxB5hVWe2GAN6j4eHWUNbI/E4G
ul9T6wcbvVyeSvL6azLtEOH4xucIbSQDdZVVUvXA6G8GMHQrR+gEk6en3gUzp5W4eIjpJHp0zSAd
P3QkOtedPv1wCg+bUQ/3j6xnkxYg14QC56uHucp6CcwtOMhYwilI+2jttz4kM4cieLcRkCVXM3mx
2Fzl/QQXZma0Qe3yecZrdy0wCrQKYWzyXED9M7x2g0ceYvy1Sdjulxnl3a52gmnTpf0pnn0IqCiG
NYKQbxoh02gEOFIkokIqzk+2rHJQDOuTHbnF28zlP2elU639NmFssO51BH6ZdaXbKgaZnkox4CTu
v/X0/WuUgtCQTN2vTZf0dHjeNihtwY+phxrYPae9/2gj9TvVCzEGo4nWcISbFrl9a56+z0XOpzP9
z0MOe14X+gpiBcYv2F7jXoe3j9GPWwJpuPxJVHKB7kxLACj3/GPaaPJTmqvQSe6DSjLv9mObD6fy
ZojjNycW7mpo0EpyzNcxGd8h6u8SZ3LwLxp+2TOgzlQ+QLc68sxYttmo7mIzthv9Eu8uxo859z+n
i7GvxPALjaoXM0LAWrINh/Z7kEbzMfSZLBe++6S3WDFo03OK2J2bad0J4PO+KJ15A5zeSbEeczx+
kBhAIYRqTbdlOCIDjj3kJL6DdcxRzA797VIhvRKjBPYKRQqf5rA0zr1uVqQo6+mms+9IDYUbGA0Y
qy75i44afI/p+IpHZm3mbL5n7UIkCFYrJj0dvbBPuAbY5OuCJv8dqxT04wfkTPnKKqjYmDPYaK13
P8jbvkc9mrDtQuAxNHm1XfuFXuJnTfJsV+XW3hjCmh8GAiidT68dIMzL+ByeB21gEA29TUJmHY0l
Ugu+M6D6X7+6oT7sNihXeU/8ekanSlmlQLOdPRJ6WfxTXyIs/HLnK75NLVhjfOdbuBQQzxoUWAfe
yVbgQTSRrl7FgyA+ssADMQgmtk35DmUHFGM0HyL09I2iM9f1gABSIG9AH4qDEYFRaop1Wmtf+lAi
04S4Y47w2eqsT405PCD49OgZ8T0C9oh0Jpi6Jfn4w0I6vkZaoGEhX/cWqmVx9BIKpPIqCP2IrXqn
aIZlhyUXK+QofPDN0tgjx868L5K2RlmPTLufo9GKo+KqpVebDXMNMJ9IKcp+sE6tVQ84EuwSQ6St
d4jJ4LyAQB15U6merc9lD1/TNs4pEYbYQWQjE+N3q26/eshr5os7kSPDliIbQVUb3yPT+Bqi0gi5
EXeEYmZ07ux1PBjtHWBfPLBIlEzurYl8700VMyrbCGIAp1hI998QfUqxA8PXKWv1+m4A8WP3OCLN
TnDbjKfMcxmHTfMNFaJmlfZDj7MDobyUEXmuEHjpdHQo0vQdVU0Sk+g1BQLmWWtF4TZCNRy3E1Da
rB3QC+wMIomQZTKtLHe98zSV2ks/vvsRUW/XeBkdNCoRWP6mOS9CuIxy1pAz5xOHIGO1SJ5oJXp6
ABHy/5sM4QCSX8eoEndOhWovwrvGuUDNSoBvZbZpM3MA7jSVVYxFGT2Ijuls7rUPEb6vSHvZdA+w
c1ADC3v9zYDAt8cvpF5XwC2ZWqwiyyu3NTlzg+lo4+u3co2KMTmWIAFeeC4UvxXahZ/7HgKOqxu7
BKV5NCQcpt9ujTGJ9xDDW9pqY7bp/bDaGov/krbNe5eX7xJT4mAUNxSlsWKlEvCMkXh5jZCi3piI
26SIY9sOGmxx5K/61plvRfzDzvIHJ1+cY71gAJMz7xwWa16ZNdbdLU5nuIWuJhd9xgF2ofGaY1w6
sRSgM16KjdFFP7QhjHd1eoAtjAdJXj0zaN5a1fIoMFNY51tLPicjTfz1OFh8xowvcKhxnFxC3hYd
mSNNxOYWwx/mZv6TNRoArjJ/hw/GxnKPVeLCZ7HEp4gA9Mqz0baQlBZk58FWPRCPG1fOmD4Ih/Qp
MAtI/c/unDzHw/I0TfFjCFE67qq7rs13TXPnpObXko8QDHhM1z+qiMXGqD20zsLrpZ2nGLX3YhE7
uTBdehyEfGyEmMjfWynUwMB6WVAWQxkCX9Wkfk8iAWuGVcKQw/VwtBcP18/K0W8HbBWwfMWPE7vy
eO3U7jd7GR5NnpYVQAFkOhjZn7xlea5RuzgYX0kqWBkTRFala5EM+a6Tck+YuCKHjbRit/hbqMbf
FiHl1GtCCDBVjfwdIvc3q+/fiuJtbAO8Nkhw5HrwQhrpsdaQMnSLd5ObzZbqPYzST5lTPqO+sWAY
4IPuLsSbz/u8b9P+KybigOpjuqSknlHP6srvWdIcm0Z8KjCr8OyMQMF0tOdig37RJ8dJYCXonwXK
PgjB76KJVLHUqvCmhcjy0LynXvroh68jGo5mq52jLjkCHf1R6WSVGqHdoJSzAzIi1jra5LtmqHME
yfxqYxr1Z+g11RJ/Tbv2Vx7eIVQMlKmqsCPtvFsMj5ESie4DA8CCZt2KwXl3DASBQlsGq0x0IqBM
rMmhEUViph1hYyXiU9B9tmx0ssMvzRRC7wX/hqIDnaAOAi1+WuL9f4/k+1+EwxOuBQDuP8Pw1mVW
Nt9/lh9heJdz/kThGbr5h25bng962IU474Hr/huF5/+hu7ouABmZjgVS7W8Unm38oRuW63Km7usE
iMAC/oXCc/8AMWf6Hgg8xxISVfdfoPC4jX+AbiETCwzYiPoIXgHHBmH+TxCenhOHCbSFF6+BlidC
0B1jS27R+bt22YbpABm+GYDLalR1ddT/tW8KOix6Z3zyPuyX11NNVUjPrJPpheMuHP0H5ss2mK8x
e4wG0e1QkC9OqcrBtijLEF5k3q42xjKtqopqlmnVy0HEBtIF0Uf2qaMyef710A+Xux5z3a1qk5aX
q6Yfvw7MTAmt/PVvfvuvI96u6Yfd/3a9y521GhPrHMm7zfWYwmg/6wncSC3rjpUAstUGBUCXZST2
bMtk9JgGZNvVVlUItNg+thHhaE5qz8LgYGhOeFRnq03YWeQn41nVrweqpiquR14Ol//2wz/4t92/
bQuLEt5e6mKCRhrD1avj9UqqZvniVgC72YHJIwtppfVCDJ6qKpK/a6ppTkAsmP2AZ1Dt3sJ/cvFb
cXmU16f420NVzUI9f49xcjO7AlFGF1gBVCZy3EC0QV4QXGX2jx9WEsnst3pJMciJ0Liq9MuBaps6
5XKeeqVNKLZMs4w79Z7OapvajYnkDQokiP/LfwKnDBHSGPPwD+eqqjnaD24vRviQHHf5ccg7Us3L
RWWTmdVkaHej3fQnEEo4S6uqKmJiokdyPqQ1+hMuFMDGFKArlaiuK77LFh525ppVrmMJ1RFlRixA
VTtp8xHW4dGI8gKRaSIzqcQLqaJvmZzrPP2NEfTxgUToVm1XiCJVY52zN0kl7hFdLlF5dsHikZtg
Gvh322pKa5u5xVeF2FCFAhiomkId4KRFQnwCW5It8+cFhslWwRS8MFlXfoEFH4oFhMs0nRLR2mEv
o9sKaqFAGKHoSF98qFrx4+QARkKuDu3yMmOvgs3lqupJUJSCDjn5gxv6Dktx/VZ9nALaFX2F/AI8
p8e2HNoo4ANwUoAfhJnfa8TJBW6mh8QGTLy93r4wEijkNb6xrnx3FaBGAXBUUxW23KFqaV7fehKY
pOAsnahAAZio64NJk99CDpUSrGP7eMVuXGEb6PjPh8nGnVoihhRSKIHGt4qKud5O2Oj+CUYI45oq
Gi7ppkoL/MZSU5zQcse6Iq601Zy04D0v92UoJzSiwGjP+yi4ynyUeia21qz7oDUPapN6QtdnFexQ
lypOWbDQyadZ/lq1rC8uzUziTVAR0RCML3FExJIxj4PwqOBfQIJe/QkzndFejgBMhr2Cgal9qmYb
5tZEAvbAE29Omg4UQtX8qRqwdJR4wzpCRBfH359eN2Lz2EVAqLD7rHnxZFW1iyX5RECx2jmDXZ0Q
tWYKrapBEjFiyY0e0rK8TOFZIVQMCcxAmoOgpAKNeBI5Qvq6xAOHV9rxwy+6FrWnWRaqdm16i19t
7SV6V5v6PvzqIeC8jUqmayuhifaEuTSZ3HC57Q2w52pTBIKY9GR5mOCcVxi5sRb668N64PD4sH+3
J8k1MyetQoP1r094+ZgYavLWtXN9InxpHvX8jJBxfbp+StVUn7eyqxp427CbvCbYx5kxk70FZ60+
ufq4F2ikowCSakNZE+MQo3lQ2Jp+wnCwN0mpf3hf1dtRpq3PUkPOepGTzNBipk9Thd9rCOVZxv66
ybbzuzrilwdc+E98qIKLqgLmPm68DoAj9VRKCZqq9eEBU7WSiQFYHwWBUk2I84SaVdsxUM4vlyHZ
XkBZCiypCh1pFl6bmhwZuTG8WphlV2ZXbYR85xUUDZ0hrDryYVw3FSAntS0o5m9IQiY7s2eergrW
XUAXSp1YZpTjOb44JI0MRkcFS1U1AfQ/w328mY7M+o2R7I4oPBdRKdB6VZ5PvA563Z58WQzTFBIT
mXB3uKLn1At+ads1CuMFZn3wcYyNC3zvzxe8kQ9SFctMIpzkPqBwE/eFdbgIg6XJFduq6azRwSCT
TgFZKL++KyLq2uwafHhKfey3BF5WAsX3kyrC0PjsDGjnLxIryXLpz0JIQM11m2qymCWAqarqQLX7
2lTbLGSG9ubswiHgUijr0Der4y5VtfXDdS5Vj3i129HvufOg7Zq2PptF3gKQ48eCeIVz1NvH0nSH
TQ+gfkOG09oMWkhG0yFoPRZ5ulFeRZmcSnZyItUaBb2GXfHyXapqP53KfYALK0iIBjV2iWgaJTap
QbY0xY6IqtqoikoBnmSBiqYEm0qA7vUc1RwerR445/VMtVU1Z1eOWalJZK9q3YqpiWyTCGDo/ftK
cDjJ9cdOQcxe/vDU7lLNZ1Q1UrNPeXgia6qZKuDwta0OvDYvu3M1b1ZHqpMyNYW+XlMdf21edv/2
35LrOY6flMg7VJc7UOd9uMvLgZdriLoB/YyyPtALiTckbM0wPTLoqXZg2gPi+9AA1DZV9HLvtbl4
jE7qYFW7nqua/VJHJ/S1VMMGuQIiWZ6gOy6q0epgHFPYqqqXrdfrXP8VI6K+xo4YgdW//5865d8O
/nDF6+7fblGd/OH68qpq2xTTU3gxMFMGH0P+bFUBBuTfmxaR7zVoQyxA5SGmHMZqOdm6FraTN9vA
mX+qTXqPwhicY6Zm10N+a6od/3FbKQF4cQ98RB1nqfnCb9e6/Jd/3d8PDhZWLgCZyx3//UHVvatt
reqkVPV6jNrdWAnd12Wj/KjXYxwjdI5DDbhkBCIUEy+RF1aF+vJGreORC2PMd1rqfqoqnGSHrAcH
pyZ5+TCQf8yhjUiYtCPnZkJN+VT7Wlw2NoWB4WhNWvj3gyx55uWS6iKqrU6/bFRtfc6mrVEsK4Qn
tVXkaeOaVB5SkGPjnzq8Tla6hlhU3cTlymuScGs7jbVAehZibVuaw+RWDnsTgbpPxtRuxAxUZrD1
ZCPtkuiv+C3ZctrWq7kkWXa+iSji83sNsNPZ0NG973375C+6DQGAWoRU76VmE8Hfs9RHexQSRytn
F76aVSWFS5bJMkEFZWFMeuzGMOm0gckx4kyS2REVGVOuWDI9Qlmoja6G7ddgtlA0hPFEph19Tj2c
cEWMvJM+dfN+6D3nNMmit4GRkgKHeQXVA39huCiyBnLnCKnH2DeKjSGLUQTA72GkoMbqvNm93p8G
uSS6FmqbywxhYxlEX5F2RB4FSfdtSViSgWIBKqu5MC3q5MuCIMs2V8OxJ0diVbSLA5+g/KzTBdNF
yG/CkfMq9cWomirUjowM+RoBqAIjInc8XQoziw7tAuFA9Y2d6pkVqnuU/XOiqmqrXsR3uLr7u3mM
hpPvGj5rjZjPGzbz4feDkbouTuo0tUfVHBJuFg8Dnmb3ocj/2VR71bYYX1zc0CdnUxQ1wGB/Hk5u
QloNnv64VtuuO1Rtkl+VP+E4lcrZvHq+qnYtBvkOqGeutqlmZ8igz7V9qUEtiJa536WX1YK8oNqh
TlbnxaG461x0NhSAtpcDK3PD4oKnVU1NDZGRWuwpaG5tyIH3emgUF/YqQNhp/eGgzIr3cQwwSYKg
CUSDh54kNNqTIGlf4aUxeWbVK0HULDCkGwDAagQj+7MqelDXQsKvhUJihxKZrYpeIbVRKdoMEryt
ep5aIbqvfVguAd/V0JPwJ9V8ykCDI6k6niyJFzdkcW32Ckl+bauaOkYdrZooyWUXIv1/xZb+XxRj
NXQZ3vzPMdb/k31/+/5PpvPllD9DrJ79h+d7tg4Xl0wabwghzj9DrJ73h41FBGFSDwUnSqKbfxGd
HYjOkJhBxFo2VGhfXEOs+h8mmUFipSCuHN3yjf8mxGr8U7mDmKqDeKy8DTxFiOT+TnNOjMq0W8vW
Dphc+jvTm5K1tfg3KGqUhyrcGXlVHNoauEPYkm+f8HFfL0OQXij0/2DQfxQQ+dfbEJJxzd0QUjZ/
C/QuRtvMwzJoB5gcUmzQ9G7QAXoTrf7TB6UY1gm4srbStn2Ku1mna2ARTLC6Hx7dv+iYGL/Fm+W3
ATrEsmyTgKBrO1IE4oOOCanWpPUHKzjoLHY2QWZn29nQzKMWwMgWx3Esv6Ru8ODG/hfkERhay448
IUn0pUBgrbUGXAah723/P7dl20TbPwisyMckLLplR4cPb1hCl4/xw41NaQvcWjTBQQw4yOR6D08m
qe+NMvLOOaBQcuP2tFESkc0CrUQAPd9AALXB27U90arBLbek8t190GM+TAb7bExZcxZiD+LbO7dm
sRB2yR/G0rTP899FRjR4E5Gs21QwbOFelA6I4mi6R6QYQqk2fw7Qe76ZgO9ivqKVtyEI5ZVb6r+0
2nNP9qMTPtVE6+nZxz2LDjxfllEjMFO8+4FHitmCbYJq/bbt2gOisbeBAQDK1S2Jtk+7Wz1vfw6T
v3KWsVrzsYtbPVk+eQio77T5RwDc3WqTElzVVqACPozdno623KTzcBOmR8NDU21g3HRza0du7U4k
P/05fbCTMbrJ0gyMeY2RmIV0IyLW4zNelMnO63t32/o3qMquExO1sIwQOOSiRMJ88NrzxnMZp8mx
IdHvDsRC0tmzd3hilEF29CK0NRNuK83f51rPj5DKAHtF/q9OPpAiwt8j/pw77gzovM83SzhgmAem
Ll2A4IwtUyb8DDZx5+3HAXx1Pce/EFoNV0jQbXGrehfF8lD64UNt4bplB+ZqGurH5BMTozdSeg2q
HkWzTkqMftBNuMdBAxBNPHIU/mehM68dC19LIvznMLf32KGTsu4R09Vs2JaN+bAEzUEUKZ6AvvNJ
JoH2ppEcZe4BR+FmXFVYcjv5+OKZBtTwue632gTctprqN+RTdvA7jEV8C8Wi7SoHFoAGnJlcA0QE
YyrXqLU8dlN3J9Lsl2FDletyFFGbfBFrhCzxOR4h/Bbiq1Eh7JcjaVTM8X2iv4UD+MHUwXZUJp9z
wLz6pO+tdPw1YarrVDIV0frGviCuAi4rw/fH6yEDFtNtPxvYQYW99WDnxbIhj8RbMeNX0TSganP3
xxwaqBAiTrwGVPqeIS+xTnEnWGW95q0M1w02bY/JmJGF3c5i1gBIvnJui6BBT3kMNoAvHboARP39
zDqVveVsIknx0hwKHEVhdKuqnoz96VrkXUTem7wDihDs0Jz6bY4z8KOSEF1N0b0bts7uMjeVmwYV
a1dtVXR98YIlBJ53avoqD1G1VNbURa471LZrU9UaZ1r2ieYc1HQGfSXCX+NkfwZx5G7Vtl5OIVUN
gAjqx3P22YyAAmLKwTRpjO2yvbkeaMiIZdmAPlO7VYE5aLRg+cLhvDKEavhKG/QwDJTk5XzrsvFS
qqNiP0Vwc5QYQHmSmo+pmioWt/es8TL/+nAns65Hh2A2QDmR+wFdllzu8HpvnoqnXP6P2jqrm1eX
F+rGVLVWt0sXUqwTTOJsN9NXyNn96i2b10vj9dRC421MMcI0kbXdh06HolVY33RR6EHTDh6ws9+P
ox5syYxsmgnUTDQNz7Hd/kTSeEB//9V1zXORu1DDiuFR1MurbfW4yoynKivzte9oGTafUbdFhwo+
+NJi3WFN+lGjY18ZYeiht9gcwHEDRHbNrROTEhxE8oQPLfwe6z5Idf8w192jGXr+fsAZAMvkLThE
i4AtRP/Iz4qVE8IWMTz7jhB+cC6Kb4aO7H/l4fmZsDKk/8Zr1K9+dQMU6MIFxAkxHTYAOMPYSTIo
T8Yn1KzifTlUd9oURCeA/Ed7mJdn0yr3gdb+aMW8XWKk/RoAoKBBy5TuuX4sAASupqCdAEjB+o4t
jLcxYXU2upg1CRsPN/OCfiQyWkEXExcb9XbbAp3eooTfr3AXXzfx7G1JOph0v8s9toq/an6/X+v+
3o36chNr1rLrfqYidM+oeBO8dosEgcup3/adHLSwKu9dUrqNh30x/NZdTahL73Y5Eh0ELeKZ/M30
MrsGw1lhNiDDPQA2oOwnfJ7EEh6QQgg2JhZ3u7j/2Yz5L3tZ3ga9eXG0pnjSQN8fTM0/+ClDXTjG
1X2RAfmzQpKHep+UN/Y78z1/FXTQpDo05IdozlC9H763UoVDNL2xtkRcwidjHNUb8yYCXgru9oTX
DMFYqHhDF5aw7AxG0tyAMiUVJgdEMYJ+02YPnoTnmwbOYVUFRLYcTnlt3DhN/dPwqnE3h962qu9B
e3+J8RLdmCKJjqLuTzngbjEitu3234shNm8Mz8F2LqunA6ryn4weF77BxsbJiIlVGu6bmde/XBB5
5HfqegtoD3tIH0eTsrox3Ok282xSqOVyt2gkFBcHa0VTK1YjoYK1DjTSh8YlAUvwk62jAYN4dsxz
ms17phgHnbDBhhf73jWjeaeHzDdtN2TNU+4M07yp+2HahnMkNm2Xag8ls5njMP1aWKqt0iBcdljP
7MJu/BYDrt/YYTavwugxi/Mf/MSPA5qNcSryraic89KgXyOKl6Ar4NSXzbOLz97w5NnO1ptwyA6Q
09Ya83szVAcrwsFCq0jfxl4EIItEhe6lcDQWXKqq+2TBUr0eyhsLTFA+BesUKP0aJZLsHDfhgy7J
L87yBNXkac6HL2NgeWvhTdMNYdcdgCzAee4DM79j6oTQwqbyoMUkG9xwemoM5FddaXmoLdY7yp68
W6jSljjTFiL3t0NV7b1c/zbV2KlGfvXDLlLgwTCLQAvjVlXHjGJp/Gn0QZX6A1rvQFLFrWtV9xP0
J0aoGrmAyd+iiaetJnI6HTIE3oMn6ofWJUA/aSDM5/QrXPpb3RavTUrX5INMwKmh9oaKXnt+mOKQ
L3r2HoOm3TrG8Fx6ILYq6UmM6dm0xs/4SQQevUskNRpCLHCEwyDczC28FvMAtvZzomM7QiJ2lVhN
w48jwzG23nWFDT3Lis8uVvECSz53iA/RhBRNR0LD0fRzkSHxsAw9MkFPJoTSrQcRnshv9a0i17/q
beM1wa+QVLb1LJYbLwa1HAcRjDQg1In7y5v07/O0TrXgBTjnKbWBnTGljZLyU+jnDVIR89n2vZ/F
mH8uK4vMaXzwb+a+HDaYRkQb7A+yO8K/tg7ucsrvshpGUVzMrKbkHrXtsttAtmQfQl5FKPq5ZpBB
5tz8oo4KKgKpVT+RO2f4v8Nat9+bOq8NqisdHwaf1wQXizvyHvPZnFAaiPL5DpfcbWdq+ZbYGL5h
ro/990LWPm4qfo0mUHZR+xbm5UgG2QD0A09/F4ehrOezFdZiSxjjqbGDY1614tbqTBSeDWZ65WJM
O4HkIvEVkwQlQ1qgV9OtoT3HQvAJ5Z0AWl22bhvk9KqCr2/Q061vkbxoFmRPewcb+vg97JbiHrI6
xYRnK/nA72PUoI6R+hkPfq42qTcF0srBusW9JF34WyK43Zldjm4ltB9/RHdQm75plQWQDRNxw4IH
0E3eMUfJuo1RCioKfO6cdFMDnbvz8jTe6lb1rmnufSqs6bR04f1oWhaDXmfdGeCWRZBlt286SHNO
KY966R7NcujJnjS39mi0d4QQH53M1I8o1+bnas43BFJB0oYCdpB8iGTXkl2IDuxKN8sSuQBj3nr1
EKwrwnpzIyCAEl/V8NXt7do/dnXV36XtWNxBtRmLIL1rSQwfjLl+i8vwZNlBd4PsRnpC/ukp6Mf5
DiNpRLmJCoZ5+h653KOf7q124N/kvFnp4qDh6KS3BlEgJo3O57qg38e74EDmaVN24qvn8FQQV6lY
+2HMaEIoHVKd8HU1nyKvuM9SI8AAqWnWtlME6PHVDmM/1qLGDBK6Lesbf46OReeNd5ksfHP8RZzT
3uU6L7q7vAJkJut/wBiSxVDHzMUWKUledBjvPCt+80NkcuLAS8+iQaaLuPExMJefXjk9OP4bou9K
w+AibCDjVFqJnwdMIaptbyzGWu2ywt5jkGJFR55Z5ZRVLYHOn62ubbXRVklLVY3UfpW1VO1/3dja
/ia1AIwWyNSsVYZb5bZVLZYR6v/YVIf8lh1XB6vT/uOlPBvy4pShFaQOVheg/3a0DhWRfyIQVPP/
ve2St/+3Y2o6fpL9KWRXhJ6ulxJmUsPulP9JFXlNblPVfscAxKb/15F2dAMr1T6CZ+5gI1+O/7A/
tEHPbtVVUs8lI329vsIU9H3/rfGgpDFV6pCVlv8zrR06alXNiL+TfX/JFp1ZQZDcQ4nPmHha2WfX
weEZSPc9jBh/1aVzuzZZ4h2TEDfQIgWui9FOsKlRRMQrBxHZJMR5iOxls/BWA8JfRW6Oq5Rd5rdz
L7G/+Pntakyqb7FPanaAK6Bey+YQGtltrCGvoUXOtBurEaWW1npNdMfeLxZL6cyBo2NnEBg2rtsj
1NSgmOV51lmgmb3ozSdBGiCyk0OPndU5ieLsXEWwXHSLMQz1ifUytsPRa/T7RPhodi7O3Jxnbm8V
YiS6g5gjuqU8Eyt/YSG+nIdCW86q5jUmkwQkFTAkYIchi8LySJ8ECVZS8Z+HhYuxoKM2wyM2YMkV
ELYr7mRxvpIwKG6TuCT9PbMmaFO9JqIfbFAPNbZ6h1G15ZqnIQvCcycLg9gFXD8HxExtrKLRdjfZ
na1ptyYrlVNY1NaNidMwAxvfERdkOc/wspTTmd4U++Awf65RW6Nf5ggy2uM51UbYw2lo4sDgSuP4
KmeZnhFhmOJXYTbV7eLh2ItXEMbVdvEDvIa5C/pq1fptffAinLkW3bnBcOsQ1CwPlwyFjtJP8r07
xd+DGv2UDpps47vxPvRKHQU5Tz+rmirgH2As50C3NDPkFBIn3hH70SwewbCkZrlRR1WzDzG4l0lA
FIVu6rxwbxzLOBSNJzazIX74LOfPwmmAR4Ydhu+0evmmsL4gTmm7AyPVX9siQWgFeYl2GJ8qlNxX
yZL/D3fntdy2krXtK8IUYgM4ZaZIilSyJZ+gnAY5Z1z996DpMWXtPbPrP/2rXF2dANIiie5e6w3m
UX6xZM3peh8eEmxytNlHNo4N2qotMofpZBzdvjG2cRR9nlxTh5ywHGJLO9rzkBwXfWEcHWwkgoRN
H7B8YrY9wI582uORiVJj3hwUAF4INSnYG/EjOepqCl5+riU+FiahEWbYyRXYhx/tJkS5pbXwMjAs
JVsnSfl5avW7SvTYOJbwIKy4i49CT+KjYTfoqJLDGzQYTfRirjSzNFIiPLkTHe3fM+V0WdjOIRLt
M4HOeNOOIJLgdLhoWbIS40imHsG3NEht8Dds5i+9LLQ2zJcQ+wvW1oKDILCYKeh/FUrodyh6ze1r
VVGicT61z+Jx0yc50M6X5FELKeDdRFmVd5PjsmmrIQqMMdm+DwO3V5WTb023KY0VGFE8kv58Y3Je
YdSIzEAxihzwXFUQxu/eOq6uHAFMd/Pu/d3eyu3tlfKdJx2RM49cAFIR/Gd7vlwucivb2zxZ+/D2
PjTllA9v4/Y/hZL5PWnLU4XY39Y3wSIMhs+poIif4tY+On2ALDSpvpWJYuwlJ+C8MwrjNU9M5T6q
9GzpE/nBG8MMlzEeBSeYPJse5bl7L3cPBsRHtVKK5YR45AL7snaVWYl2lye6fiT4CKV7Ejt29bCp
prMffa5tFf27AMp4FX/X2eeuHeG6PKQ46ZrQFRYGv07TJx5bqAYkQasOvjjZNswTG6fdGqEGFCdm
6Kq6TRvAG0LXtmaLxng2qig2Jq8B55ot0Q2Oo8YASxth7T1volnYNdtB0CXORtFwdBn90+RlX1J1
dD53wdeiCTZFNWhn7JDTqqt2StU9ZB3P2aYJ2yUuSwi6OV21jrP4LVCA0039hEVzSSCpb43vrVl/
Jwtp7udIxxpdv3DRDBH+Lt0b0oSX1FLFBk1WOB/1IdI+c06zDsmYrCc+yzXPcw/+jkZI1enzQ+mg
+dcG7pNnqfoyj0aeRKlDAgAEqjf6B/b9AF8E3Fmv5ujkQnLC0HBZqv0+4yf4qOexRQQdUH2DgcMW
mVRrVfT1eZhx9hneGESDh6VmwtedWkQC9Fr91pf1l0a1tI05crCYTGMTFq9TZPlPaR1vHVcXG74k
p75n+c/N6AJhKNzY1XDG6u6+Gwno8FM275LdBAyHI5iyaBtRPahus67g06/bTsmgeHn9wZqALoRn
pRH1Foe0u9w1xXFwxmmV5zpWxGkLOehL5Ann2Hdj8dy44V1D+HKfd5FJ6tOrlwS/rE2AM+JSK3Jx
RiELfECKKJtZTxsY+tajFvnwtkHkdbk49UqvnTwVqR0ojndJhnMdKr/OoQz7n4h0jqCOfbS2YVbu
hgbUGrEzoGfuNG29VEdux4MU21lwVNiQgH0IlHXMkXitppD1Ixt9vsDs4M+Nk/JQjMF96/TtXmRg
+rpWZEurLfRdPkb/NgMnPqtm7oI7budIm0GQr98izt1uXJRYN/iLWbDC+2+c+hbRgGBd7Fj6vkyd
fayJ5pqW+/83V2uq7zJrf5GlJldbx3+IUmvqfMV/2DC6+y8Xj2tStTDoTTHnQq+pWs3W/2Waqqa6
uqUjCi0Qi/6VqbW1fxkmOUsTXXjLsDTrJkltMWSpIFkMA8MY8qvm/0umliTfHznA+f1oumahbK45
vG1n5v68zwE6pP6wS1TNn1Pd/LsaRv8YTFZ437VJsnIrbfoaRmIRa030o8xafSECzXioojraw3ft
thh1LIegHx78ANWoFhLz2rWs/An/mvqhhVfuYdz4JAu/bcjyJam1DfyxePLLwjy1lnOxQZ0XgFCg
nrN/BNUxX0FwfQRXwy5nmvxkCTq0IE/S8ejk0FEnOFv8LuzZiMIJGgh8Y6i44OPKdHUbljU5R9a6
zlaOxCxu3ZnufarstN2Y7CdR0Cm118TW7q2yan9qMbr6Wtu+jdUA73GwMAKCH4pirsGSZjXhk6l2
06K09W6NUy0xTDWvTqnulSez8Yqdl3svty7ZL4tbX+kk67q0UPWZL1JCUR/79gGSA+a2SVkMh2wu
6tgfDrLJNy3ZuVX6l35HJyLV5wXRGjlbFtd2PsSMyRuFTr+vkr6FBjHPt65X8WDaZ5bREilGbaPK
6/rB74GemoDEl2liojrctVa+COIuPcSjL/5a9cI0PYBFTfYuoeaYGD0OFzyLhpOsTX0ejwunrqPD
PCoHmjL3kXqCL6lGCIvieFG+hegVrLyu80GC+c5rgZN36hZo/RT+dshRW3Pb4T4YUk5Eo128aVro
Ytdhou4cteYnDbaf3Rfl26CLbGcbFfD8eVqPEEOem8ajHWGifru89DuT9CFg3sJuEXEmixTeOU55
uTale4fwUDlNPdFtRaYq+sJ0zuRbWHraouMbUSqrkhDe2dZy92zNBQn3Q9Bq5uHWj320d2fr/oPs
kkU7Te7ZTOJuFab9r3sELr50uY+5dI200rGdiw6l1OOUdgkpUb5fHwbklFtfHWL6DJI+Xxd2ZB9A
YARbrS4/yxbIHHzKZfVjO4ChVS0466JJn6SQR1u0bW8zcZeZ18dOtw+3TqRg0Iz1AQEgGfooCzVp
tvA57fs0a5vHttCaQ5WFDyXZmB8zXXwky/rVKEJtkWBP9DLWqAqEua2f9SKYOG9p6cGL+gIxJJRK
LDyiDr5aKP0LOjkeWFA9Ve4DhI0XCI1okIzH8HItkiwmVKvdveuaBxWntJZWjO7BbSCc3RV/6MMQ
/Lp2nphGtbeOssQkM59D3m5KB7cp97njP/QoC1Pnc25FYBJp+E9f6E1HN4J2inRGQ6wzaY+qo1wv
8sLI35NQyhYS9OC2U3aMMZKaERBhNIXdtf9aDcYacIQLYQjN/l8jEjAR6UrQoU7oDevR0NDprdXg
3hn9FAyreULwKT+BQQtgNNNv+Rr9ngN/gF2Eub3Oa7HuuI6ngF6MVLsbu6DZKo2pPtZVMj7aK1m/
Fr1ebP0aHaeyjDVEFZg02TwdMS8/YoqqPQ5+mh0bO369XdQEmKp/uClI2Xl27ndnEmkGH2OQXRxC
KZOqtydpSnntihFIjHp0DWVTul5KQ8vfc2/9Fgrem1RBNYUjt43OLJomk4l3ZR/pYOUGK/3u5CtF
SaZvaiNKfGfT+OSMCROsX6vCP0+wIjJNlv8PRkZAtT4ssi6+D7omwC8IyzT0j4tsTrojxwrP+ilc
xI8b/rDHwagwd7EQCdvYiSW2Zdq8KDhKtIvURMmiCad8W8x/xdZRVuOgW2e/5fPAQJ2w8ghGEOFy
7VH2QavglAEM5G7qQ+ukpdE+NavY2WdR9C2Z0CAlLLctJhy0db6hSVcO7BezjWzJou/2CWpOz9dG
ER7VYAovTdArz1YD2EB13fYoBwscq0BaVtVeNlWSjbVgZ2ljP3BOEku5Q1ZcWReJSoghKS9+kEY/
NDV8jeNWe8lFaOBgFtuIVgAxCjoBhDhSL2Fk2tsKlOOdh/jKCe/6Yi08FTRChktsUA/xdkzCdhVh
cn2n9xnqbl1nPiothe1oyESltodzTTQ3u+Q+nfyjbMlpDgTEVVLw0mNtm4/XaftWC2HU6UZ6yYk9
b0mUKlu3Ce0XZHfOovK7b54fw4HX3ekyldV0QGaByFY65N+8+97W2jVUc3s1JQXbnyYW9+82kX+D
GtP1P71C8NmwIe9btmk5loBN/dH+yo70Ic1rRFJ68nerBOTSI8HE6cHw13Gk43tWdu6wmJryIhx0
bEavbtZGNKTPapE2RztrEWHyo+EAEIlvwG9/W/aiZIpTRcOyvvOudrc8aJRrTfbdmvKyW9/t2g8D
svlf+9hh6otuwN041DMUfkzrVJixstcsx9vGndldUoBdy8BUzNfRbp9cA4vHilRbURv+9zZItYrc
pGEd+yBGP8yujbu+ghBFWJQ2AHgkDOy591qVvaKx0OUOwuN1+jxR9pNsACcbtnisRyLalbpa7wsv
LdBpwTcujQ331cmb86jl3s9QyRCmKYt96ooUsb5evU/0dlr3ESbndZfSbNJJJxJHleD7OUKu+07O
k12jN+Pj0ohljtQwS4OF80rsHhuD39qEr+a6zjt8JSM1fvBjCrVoEPDM2RUQWY4fjE6JHxwzSLeY
7iL0OffJeaZSKrvUwfpCNmXROyWmztH4eusyhy492ZOxN/iTr/Sq13e8Co7JRWy8xOTM00GIgyxM
A4i5l2Donc1bh9uArMm+OmzJnv7dcFvFQMb0QFl9uK7R/boiI2F8RW2rOgrX/2kmCJMNTmt9shN3
6Rt++IwwVv8UjPk6jSzlsVCV/Fi4hr9EU0T7Jmxz5/mO/tmeUs7enZ/sez9Qn1hcvssJqG79LCyr
fnKtsESVwkR/XjGUz1XrbM2i1765HhRcg3TfGSOW4oglMun7eSDZ+lm89Sed4IRpwG7z0NqPR+QI
sZLPSR8H+r6vdf+erXHwVHrNJcwD9VTObu1aDh4jskFay0FZdEp1GStNPcnWbQY5Zi6fr/p9DzkD
sLV3vUcTof7X6ynWGpDEMxQfPefuWo1yzblTsOjJFu+qw4VAgLK1UaxZl1arfPK6YFpxjCOGRkLx
k2oYBCUcVgM5KnBCIPGrPAVxpjz2abu15lldNpVXsYv/irnV9T+XOltlobNMF4yxpbmCc+2f50kv
QFVIwTj+Z6y73SXXSeP3kVd/K+LggJIbCp7xvRamVbDo/I50q62/OG1u3jURyiCJMyHQDDhphfFH
vpGrmxMDgasR47sL0bNxN1HTj5sJsN9CxFn/D6BYiUy+eQ6avH0DTQiMBy3N4aHrzCv5O0jsmKSl
iwIS8rp9dCrdLP80jCDLEsd4rUHT77MeLSphGOZrRIgJBGzJgYID83OZp+haF+arQYpyF+aGs5ZN
jCp+JOiWXAxHUR5s4lrXq4vM3phNEGzlvYEQPdSIAIUtKK4v4QDN0id1fgCrMxYLWb22G7s+yFps
laQ6rGKsDw1ut+t8zGAF5XnUnQPsgFEeF8itWbwJs90Tzukq4JqxcwgTRCBlEQ0wdwDj0O4jp1yh
DoZaUKqMS7n6mR5a/03jvJpaUKP6mw97Ny8qLKmKH3JCxa97YasKxsRTYu+9vIo3CCrXb4nlLE1g
d1/rmpAtZirEm6ZGf8GHQt1kaH2v1U68b5ogE8BmKE+pbfqnSAuDk6zJIoD0tSAf1m4+DOBNk979
70VX4AL2DhEtP37OvIbKymPYwpXj7z5+zfBH1R0i8aOrnUrcWyEuEZ2oTkOqnkEEjI+G21DYLrA3
XAThvtOUA4iyrSNdjNdpft17+8AnTygQpXQ1dQ9iE8DFAxoA3kNcBSCB2/RTN+vkwIfyHkatiLeW
75KnTnI7Av/TA04VUQiekivkxMn3P/PAtg7yCtkvYMRyV9mR+aYj7ypb8gp511QL9OXtLsFYAfK1
SuRY5xcO4SOXmHEZRmndQeqOzeW1OrdlTRY9Efi7XrD/h5JEtY2mlVoZQD3jONv8709B0//6MRD4
MvFwM4lnAJr/8BDRwyyJi9DSfyRFXS1DnKbPaZU8uk6Y3NmFj17pXHSjFp+jEJfzvHCKjeyTc2Wt
amxj3Wtut/wwMJR9swch9/qhfxyq+L7onz50x/Or6350bPIxONzuL6fVSgRwMzGU66vLvmthdPG6
bhvl+uq3gVoBEw8GhZ/O7/+IrGW1j6Ur55tb/+3FFA0sVqYpBzko+0NSzsAtqmSbzmSoqYeDNTWg
XxbX9seqnOBJktbH6rvLAiMvNTLKH242txulUFaiUNxVWw3gvMiEnmTNTpc6ofCTFbVP4eA/GX7l
HMscjxkC0mi5Bg26afpMKpAjgjDkUTbRkisQxkeLNY4gDrtK0L/UukZusvYfiUAN93ZuQztQJvUt
Sd16qXWxdpx8J3sGPnSQ/Rymo03fOMUuDULtTScJpnfVqyBKtS+0SlnJWX9zVy0rp38gnOhiZpT8
uXy4KB6pjrD02bxWHgTfPT+iPNfivtPTHwQ9+ISFN0yLttWdU9xXm8ZDj1W28kgPVLgmabIm4oqc
+jzl3Ugf7QYvKa9dDVZ6SNzrDqYwron9wO/Jw+S71zl1EafHkVwwlrntVu15bulxuw01cPHa1DsP
UGTY/8DEdO3MfZBdWZPhFWih2W1mjvOgz0UxiWqTRgjmyz45L26AvatAEzBRYUqf+IeU9RjEQWYd
Mg0ZZ1m7FbJPBEG24RHtwwVlnq1j6nqt/t1174YBwI87xeUwG3rmx/v/15e7vXpZsySOYvV3U4FH
2EieB95hUgflmNuZcpS1MKw/dbGlbD/0D/O0Wx/wwWrh5ua8NSGOfLv+w7ze9Itl1SOH+mEgz/H7
A9TBXWt0nlcO7xY79N+d8o6CENnOJY4WtJZ58PC7PxCiIkPtHvw6ruqN0tAvB50hxnYiNULrOu92
BdG3Bw8e4fbWdbtM3jMwt6H3RHRXPTq8F7R/m/5To1tvxhz6jgdQ98QZvooOzymCCOXWI3J5gZix
roRTfnFGbCPhK3HCaEv7GNS2tVJMT7y5BGrksV8kKPkpgZo8DXofQ8SJml2GynOPS/pZx8SqQEb3
k1LX/rlImrfUy8tP+CAUxxYGIjFXmm0Y2Ps0xgziOjdt9W2FJuk6nkf7aq/YR/Bw5TLI2v5iDFG1
H1XEhgtLAZiaE9JG7tn+obpvkQPQOylJdXpKOD065eTsu8hBwzM25hW9nZBBtm1oMxWelXOfFdXT
ZQyd6wWyi2B/u8mCsl35fgSebr6T5xsPbpEHJzmDtDr/QUJca9+Dc4mUP1HisQLneH3iDdYwowSJ
Ao1ayVGeJ6Us5OjtyXgbiFlbLJ249K2rlze5PVBvr3Trk7O137f3dtpertv+NLGONy5gX7muX9vz
ij5qYKJ8zTvdum7Lv/Y3uwE577Y5+HC727X8CUiKy7ap9cE/bBaMP7mGbNlQmXMshMMRhrPZu3/Y
seO4rSAFZRvffUM5iAp1JFTu424Xp06xuLbdMAgudWnWyKY3OJvJSU7pFKdhqtZ2M8IQAT0cXCZ1
EoiIEhuRlzQAGZcVSeklZ+foXJop0Gh25CtDEdFZ9slCJC6uAqFaLOSANY/ale5vMUP2MGb/39sj
4y9HLIvDlZj/6aRh4Yb9eUYxKiyt3Siuv5uVv9eRPzomhadv2jL6OeB3r6KeXhfHa9V3PzeFgo44
tiXffcV7zlm3PmmBoa69wXIPtWvXyEYVJlCMXF9VcRkc7FYTC70W3WlCy/FZpPomDFTnFefPbNfZ
pgD3E7ivjdl+LbxaXJLcTx58138jrP/wv/+vcw70zwXVcjTLRdqL7aCqSWnC9+cxDfKOjqNV9l1E
WGhUJKcfPWSJpzgQF9lSIX5uMyIX0OLHMkPoMn/wYSUAO2Fu2gssHfUZa40H9yYuo2AJfds7DGPp
HWStMPpzp04EouZ+Mp4I5cqqLCxg5GIaYe77lkdSQnh3pdJVhyZu1G2XN805CAc2GUQhnp2gRKDX
RTe9rTD2CWpH4XWt0D/6goJIqnKQNdk3mTo6mLYHbJvBD9Pk3DbufFSx52Glmu8Vht29P4blC9tO
C5hbiDRpVCqfmjFVl4np4aQ3N01D+6wornWWLVVflcPUoFalGpe2nB7YgUb/RHH9mEbmV4hNj2BD
pLKb17WPwUpPgSOOs6vyLQTgs20z5YuRdNmDLDxrSEjQRBfepktYJ0xxbFExjh1F9gD7J3uoWj89
x5gzuUrp+cvG88UFmVoke8KRrPJXq1c8xKe5oTYXjtmSSgBNf3sNK+QzddhiyvvJfiWsXqCEIk+u
Tw9tAdghLj330HqWBnyrmZD5EvpjEqXBMuy7/mvfaLsUW8d/oz2/zRLhfNV7SDV4Q/hPYzQ1m07L
vIMa2826qyoH8kh+f0sHmVPJWzW0+H2KqBKPs0rmUaaIwABixaGhgvw7h3S7KGwbFdsQLrDnC+QU
xRladIHz+yZItGRZjPH7VwBUdwmtHhGOModTkpbtqQqr+zBWm0fZxY9iXJeBgab6PEPr3Bw17gSP
+VU52uJoetXPLC7yS2+E7sNgOE89v6rXSoBlQQ2+5FfVitcyaE8dYtlPQxok56p3skUx93cp6tHm
6CT7DDevBYao4YrIHVykMdngg6ScbkWgil/NqhlevLgjxv4U4PxzII79q9A90zgkreWWC8+vzX1i
JSvZJ6eMcDoPQR1o21glVlBFeftZ/17ZnfFZbcrxlKKttZBNRSmGTWWMYiMqiEcVW4JF32X+/a9r
0Ak0HzU/ENugD0rw5KW5TPhvfK/FaVIL9UsIcLYXSnfsqjZ/EiPhDTzSvpQjMt5YnZpYEzYjEtLd
LiXn8gUpam2tGHG6z9GoeY2AIcj5aaDZ/DoLQL7z5a61mC9GXJdnKIHcdvm/H5Qa3PqPKyG/OtuS
ayCyAM41C/Xu8GH5fVGlbZV/c2rOcEbhCLy7KMopGJZNqkYb2de3RUUyUdV3lcM6cZsXwOU6AJU6
lr3RAKUCS9zaA3IeY4t8vt+vo06fvkZuWq961fGPZu6Nd4g6731Fry54XrEgZWJvB2F9kV0N4iDb
zqq1xa1PDoDN4wecYAAEA/BSVnhlVmkO7lPVOQymBrAL0gX9QQsck8QzOBLZ9P0CtJ6oxv5wrcpe
IWrdW76bIKtFQc4nigY4XNyomYvr7PlqF9PlReTF4tCZ8MdMxSuezCEId3XssHMYM/XRrzCORgAa
2+TIHjdRnQdHWXhMPI4FrnkkMjI83BiQfbLmzKP/tQ9ycXzwxPNtlpxKjmz2KIFNHRS1SgqytUHe
lSpGDwmuHq3w9D0uD3Cg5sObKJpN7WlAVOauEWb6WYGdY8wt2QVbO7kjMQFbB9T7Rbd7ln0OokZe
j29llfg70wc73hZifAtCXELZQD7jAmOS9kOXW07jg7GwIYrDe0glxmNXmY+yHzRMv65G29/Lps6Z
DtDxm4UxKmq+CzS04kNkAX7vxiB4buaiw5oBdM/TtSdIjQW8LWS2RGWd4wwaZGA1B31oKz4CCsXk
s0kApd7hqlw91YGv3lWRBg58Hg0mkHCFOhZYk2vWaoz88B6YCpI/Q4J8Vxa3MLVUd8ER3QNbiHFd
Y3o/8Tf4TEq6+tzXPcTQ+aJZfHEpfBHhsxS2sBurmKOhrNoZp8RroZCxX8qqAf1kW0TQt4hhA9LV
LdMhC+XufLOJ1S2uPfXCUdKdzO1kHRlHC5zTViZ+1DTrsacbkWqM/c9sIjABnFxkCQJneiKEe5/N
oQvfy0BkNsqwMicnwtJ3si+B2aCpYCl72ULGwr7IGoTMJfBKce8kIVkJPJyxAPMmfJp58DohxtqN
juHf/NyFgoONmByQ7XQasP0t9MOH53NoGY99O1gLfDIK1qjUWwdu3j/YeQSKvdLDl8Ql0dvEKc5O
ufhho332fcjHOwy9PQiA/YMSTx0WVTQEmkL3snBKLOfBVK5Vu7MgDM8DQNk9bNm013AySGbLAaV1
dfznUEXNXBUn+YnCSbWjbDpNMrVgG2hXGKTvSru4XOfNXddR2ebnARp/LuQ8vmIXeauhTs5hhYSD
FkQm/shq9yQLjY0+sK9HgV/GEzp1CcbgcbWVYzh25qdC615kq/Wy7qmsom/4E+PbZRD0LBzLO8vC
LaMax5qMlfZ3H/hW5dx77sZHy/Z467djez61dj95JeWsqyVnTp7l6XIcAMHKTjlZzbCbqKLsPka+
cQ8QJHnFeXvXWCm5L4LKl7aNvslubG/ibZw2eCfMszq+6IA4g/AsMs95dhucpuf+xrGxkE1CdAQ1
J3mNh0BbjjHu4I7mc9AVufYlVwqXWCoPggxZwgtmKEDKkArCjIQ0PPAd/wHsE7AFA5PKcQA5ao4d
dCtPaRDroIh12J+Qsf/THpQJGHdf+qtu7kvlsI/HzSEWenPQCjtB+BejwzJSsovtIo5RV0r4A1VX
e2hAeJNuX5pe2J5zZLXIrOIfY8SJ/WlIhwc5Ezz2pwhbgxcLchnugV5y5wbqh3v5jhkTTC8udj9p
hz6B/baRVXOIjXIhqzinoCzf+nsVrZSD6L63Np9M7YpuD++7fClTrcFKqA93HYfGF9VDjqlnBdmw
ba1e8tHhDxnUeHPMo27as+6Dol7JUdup4n0tMkQg5sl1yiPN1AZlIZsYwWXHtmOfIpsZH5idmOLR
RwaQ0FwX/HRd0FleX2NZ7xGscRwbmDJmIKHmZE9TXStrCw18vvNdfqc4AXxybam3Sy2J7ftyLII1
jjP6s5k12gKd3vFr3aiHtjKUL7Fu7kmJ+c+iDpzLZIww7dSoxqowfvNEnZ50JQqeczXssE7HQDXP
zGxPCnY85BYrzJgeZaGR77vWZLPV7PTYz8VtCu7TiMdZGcGvxh83WhatVeCdB1kQ+W4OZhCR6moc
QUIrdZStUpntziBgcJZF7qbhvsuar7cuWZuUCux4mGs7JU3RODGN8Qt2P2eAOPEzcv/lQfb7c3+k
KmclHp+GrjIOPZCdVeXH2K2OQX5PQDm/lzUVVuF90o2/Rse5KfvkqIuh3hFvlenVrINiqY+qdW+I
oT5VpLyWSlGX37pKWU6FSN8AWFebWk87uDOl/lQYOEdM7ICBi+4Ct6nuQWdX97KmE+9bccgWS2Jl
fE6Kw7AccUREOs+3Kh7H9N0G5MX46KIEY4/ZVg7IvusdLD18stmibU29ProsYyB00T3pZ3Ww0oEq
PTfH2ocFOzc9QvW4zhTHvhrAxk/VeGiKviQiZMeXqeh6ItAqb53jMuIuQ3upGxujJi20CLdExkvm
WCUxydTC7eKPpgLZZ+ONhPXSr56T8yUuU+MZcmv41hm4/WKaZzyYTSI2Q9ngVpuo9cFtx3AL0ap4
AK5hLKdSEAAPg3zLLzc5d66JK2em7o25JbvCzE/OmI9FS9FG1SazSIXzZ2E4DeISOdj5D1shWF2I
4FHru2nbCFvdAGlu34I0AU4GjUhDQ/BYqEm+RIage2vwtlkMbTicQl1MT41untzUad/0LE83A3TM
nbwc/M5C6bIIm41oKxP3BCicO5msl4UdZO61KQdymeG/zTGhBMBdKdea0ppPuhltuqRrPif8Pg8p
cCus+4Lmc2T0xaYPFDRB5lE+Ow1Ll95m68momtXLzEidZ7MpvUtWguuLoKXkKhpIJNK9C2nZ6JQL
8tdzS3bJIsvexgGNDxOg4GVS3GKPftFFjbNwVeppvvfKuv6kp9YsqlPZB9lM9OFrg5nNvWxlnr5T
1TJ6lC1HWfv20D6pKRZykPxWRiHEsR57cZxzdN0Cjd9fbdkZ9oO3KKs6Wd8myoEPzdbODbBhxbv7
yWl/N/fv7onhIn7CfRuwD0msc6v74c6owgY+u6PE64R98zI0Iwzw4s+jaMWPBmKFYSLNsyCYdi7D
RHmrXataTobhP2KRJjZdr46HMSmIvOe9ttFGNd55A3HuQcvSg1WQjq94inyZzcOgKhbPsj8Mwl/9
mZacLbZDj3r3FVvH4FIOhN2KYqi+NdYsKjX4nyyvZrOecQarEcr6VBF/kBMUgfdRqJnDOURk6Cim
tuD34dffMgtZBbBpX1IFa9MqcvI7LUj6RzFg4CQvdaLoh6+nxdPg18bebO1kU/Mdf0O/eCknGBW6
ZEMzFSQjTfu+MABVZ/O76hNzF+TIPpHaRL8iAgsuAeGykPhvCRWXtdvAh3kfmnJyGQbx0hEDZK0Z
YH67wYf73V5DZ0MPMm8qVqFQ8ZXOx2FXl2Pz5lQb6Pbxl1oYQGATPqYI9fQvBHmWnWePxEKNCQwH
2iJyWpo3R5cgyrMnkvAuM3C3C5uxOiBBXx1CFcrUrdnNfbGjwB2Vw7J9nfj7kltfkc8ehXHlrf5u
ctBU4a6ycNPRsAgOY4Nvge5qz5g/fw8KKzuZc6saHWsZ99a0axTPmJmY6Fwi8JLiNDVjjvnzWCtL
hN67kJMzhNCLRHANMjkukbeoDj9fI0i3C65tvNMOOIgF9+qEMy0/6QCFeWw5Er9FyEJHvEnW5j4F
Ybh/m0aBX9noQga2OZbMhWzeCijV5qHRft56PsyazAHKYZP0wNyg2lV5/RjP2LgRLBFwvqa9k02t
UUw2l7G7crF/fxaVk4G7Ut6invB+iZbgEmKedlK0WF1BYM7ekrK6C2JP/BgH+5Mh/P5T5gtrbVa1
fohSWz21YakiZTMCiixShFTtFIS2hwpJZgjlLMzuVzGghbnoObVsBepcFznQKH2DQ+FGNkYE0nBk
H6sesZ7mrnaxVYDuhhqPGv/U0NkK3OTfXRj8DFWH7JYScypAxPYUkIy7q6Y+3U5OXyApG6LLzAL9
LRkSZnARe6RLU7jiVa3NaOVm1nhuUXHbG5AVtbDaBJ5brwJlar6hAi8Rz2GJbuGQluG9mFF9GrSc
MZ/yB3O2mtbNTP/WTMo5aGKMoJrQ3Fqqyf411qoX0/Eea6Rxv6CW8jL9H2Pn1eQ4rmThX8QIevMq
qeRNqXz1C6PNNL0nQfPr9yPU05rpvXdjH4pBJBKQKYoEMk+eo2bFE/W1+ZPquCwUKiPdyKbsUOpm
S5m+gGAND8XJyN6TCGyNd3bL4B608oeWNO915lPs4jQQmkHQsFenZLqwNRyWcTTk383i4E5J9SMT
FUlqT0uuqa9UO956s/FImL+gCoXi8+zSjPbGaLX+k1IOG5JGxz9OCL8eex53q05M7aclsq18XQLi
XKisUZ9Kq4ZfL/f7M+Vrvw4F8K5DFgjKKf62e1BREkyKQfhXbJuWd+e7z9iTLihGuJK7xLpGvhpv
4qEK31jqqStY1LLtrek27jIN+RCyOWnxTPGVTnvZtBKKSEWjegeCaeGbNROjV1pSn2QvZMEfBKSd
M7fS6I1t8LkcnO7xNhGJ9iALkic5ELa8hd+32bWDSOb23M5IYfWJoi3kQ1vauj4ma1rbp7tJ2gHJ
9RXR5NYOdmz44vbJrLtwA1zzq9YK4KPVmFa7Ip2+Axyetp3aZJei4odSFQbJ11GLFwmSCD9Gksz6
WABaqYzm3BFJ/hLlVr5Up6p78mFIXJsKUFvb7/ODR/BiU6KYeCWqri5VAKerdIJMwfZHsDwVWOvS
s+InefC6dKeChDrfWlFDnNZWdvaUJjcHV7GmjRGLbulQ8hxQO65YyXCSB1+HdZqCYtqj9yEmtEWb
wH8rfCc89A1FZWYyeW+RPkJBmjvhWp+bXu87Sy4vbyd7ayP9Ueame5ZDrVQsOpVwGYEPZF9T6+Zk
u6V+hPJnguqGKYrAhkYiy4OZ4uDBN1maTAjZHPti9LQ1uoVomHB3Qo23cTV2hVFzVGMYKVayq/AQ
5ZP+hvwXZGOprYI005cNC6GL1rliHxvZVbYKK2gv/7arej8iaT376mnaS18j1JubG5jVf8wh7dI0
RGN/JFT1WqDyKzdDZLEgzujIoTt6Fr0PU3qzw4KoP9hFUe+82f5vf2kXdVG81AFbDtvwD53oQJHP
Z3oGilxH+flBSQiWD6MybYsKWb7bdTuvPC3YUY9TXx2kyXVc71FesrW/b8nw7aqyUmrSK/37f13e
yQ69tf4qGy1kXfSv9eR92dglvUbsmXrpxv4gaNJ/EgEXWx/yvQdnboZRfyE+ykIojfVT0JDqkXYj
8biw64lnm2rnL4J1fs1+I9ANSJyyiCI3k+qSTFU+E135UvvCuhqwE50jr2YjMNttl4UcW/OSgJYn
HiAAsve96vl7Lj0C3b/rNhoNpfg0GdutBLqy3lAefb3iKqfQQ9Z+lLFar6deH1CRxEaJvP4wxR2q
MZV4AIyiP0IIaD3HqVOuLK+uNny91jNBc/VQ2TAmBaViPkuX3wMG4JxslWMgmp6avQx68zChHX7V
51ZSc08ssvglVnpYAhtnL+yJsF3eDv45cxBzh4LjcbB01K6KEPmxtD2IwEZeqWxP4wzHkwd93ngl
lvPh91CwSFM8b9AQME0preBGCeIzIUFDCk+ZfGUxKcHorfKi0/aGP5xuTRkrNBOIJEpIRGSrnnRu
qK5bUQPmb1gE+c/yAKTz3RjsirICz3+eEgglWbw7D/Xc7HxWLGapfDGT1qmXQVmuWV2Nj9K3iDxv
GU8d6i7zbJASEnd2Yota0kp5NnShP0/fh16166UyFiqK35HYU6xtrT04QXZm/JaDz/mp+jNzptV+
IF4JNVZu/4CJ21zpSL6SXUxakhimfVa1uLnWuVlfNbgPpCnPBfvx2QOWCucsO6XbbHJ9bU9tR7ll
jzdLj87AOccuwnoVadGzWqvFlgUN6hv6DPSQ3TfPSpsmWJCMZvmPkdLJCoIfSY/O60BY7alujGtm
muPHpLLVJ3wk1rJJvcCXlJsXLFjTzUtriam5LbDziI3ifGBNw8U4CYDDv215kIc7MqQVZYytibZ1
Oi0EBJrxELMs7Zvo4A92eJBNeUBWNSetlMImAOFecXPUUiUM17I/AYNjL+WpHNmuyW+W27axq20a
iuYpqBD5rUxH/AAaxYkuviEkABigNpoLZM89NOc8nvzeBloolC+kJsQPPdb3fqJdoY5S91mQdcGm
ExYp9Ihsv5vX4YlYHQsqAY+E0as9nBG58SqoYMhSS320ctV4HWglc0v29VTcyD519pz7yjrRbn3/
e5zs02YM9O9xJiyHMNMl4bJJymZpDDkZtdHvdqDM+w2PgfK5mHU5ixnOZEPdaxITjO32ocsi81sP
Lmoxdpn+qEx1ceiTqoB1jwBfxdqsnIxvHRR8y1l9iVxulJyBmepQGNChwYlsa+yY6p4fTd2Exj6y
Wi7QyuFROM+dxv0FnUzUYzXCJnqvFVsNgsQjICZkkgLT2sezCkOTil9ng10getWHW6PIZuDP7HLv
lWf3YaGJPB11EPGZ5fpiqAz7I3D0cVMmybAZvNT/GOCjDHMz+8pjqn3QtSzZ29yeX/iaHm1ufLAw
+mgHxZNAnz0EnJZ06tobFfGixMlA5LzJl7JXqA31iIQjEDX3Ya1wm2XfGcmTRXntC3XyBIJVczrc
Z4IyRF0X88T4owls1IfaT7pj5nnGElJnZVnKZuPwz58PwrUNyBHn05vjfJYo8ZvGlbSR9vuhmoIr
aDtK7cv6jdt+8xPlUwRlneQHS16xEJGXvpS2EwCg7cpjM0TqwYxi1OSU4ZzUznAVTjZe4dtmSQRQ
QJrkwRrQEQmb7iJbRLCH661XDghrVggCBon7HLXH7RtSzv19jsh0x4MX1m/SlHErOWtlD0hoLgUG
oO4cxFwu3M6HexNO6fdIbaFKkhXFsgNcP1So5lw9LNvy0CR+AoYcmeB5gj9n/Uc7joKnSjddCtKt
bDszk680R1HfTB0Yht1qYgNdt/YmtKoCejNY+2rS0t04B9cDHaRSmEfFOs3D7DWEWAMGGFuDSjlP
X+O80nd2WDfLsVfTV2El4dHODeTDZTOkSkn3ilfZqhTQu15Vt8vJS6pDHRvVQZ7dD0rkkiKR7Zhc
lnvzbFAUPcQtet5RiW63rXQvvgcDagaP6GvUxM2+HiD7lM3YtlL4wlG5q1S04ItwBBVkwmcqe51B
cY9iQPQnta3+tY9c6wSlxPd8buWEO85xPL7JvrZKjYsXlY9yYBL4xuMYwEw+e6ZmZF0rR1nLvqIs
HfCLMA3MfV7OE6/N0dnlzQ1mmLxq3I2COBqXcbKFEtR8kX752C3imoiofG2nN1ek2ZFr7xo4GiAe
efX7EbpRUpVUCxSvU0h8svCas+xzY2DAejxA7zR38jPPlplXx4hJMBL952JlsqLeymYhiBPkw6Cu
zVgj71+6h9wvo1P57wOsgkLttaM0T11dEqE2p19usUb9FBQOqy6I9GYlfeAbwGdCWmeb6nDF3Jpy
oOyXo+Muhno8NKHBKuFnKO1e3bMcIObEIxtIj5UaR6ODbV4hmb5qfcPjXzUbe+ShwJ1KJzcCSa1O
BBd7fTrdD0jbqyc9NlPU5fSdNrdkp7QnI/FvKsS9etMjp7GQxlyjin1xdyJ+Hj00dTcvaJSfogTd
RsoXpG6vJatisNOjPIQBwHBxwz7Ko9u12a0rq/KnaHRmPo7fPvIUziuou/iyCwj/YbocYdWMAhSa
zLh5iyqe7oNnBcRjaNZ69TQlavwoWzDjrSZDjM+sXthqFMckqKBqqKti5eskyKNJMeY7lnkNq2Rc
j1EWrGIvDuMlS518ZQik2xOTa26ZQfEDfx15s1tbq71LmLnTMTN18yrncUse4LnxOM3zFXHUnq3R
B3LOS0gTBVfTfkzan9J0s08pnCWh2Szlm5A24RaU9QqIY0OhQQXs9SarJu6RyRQ0l2CiWtT0jVM7
b7jq+SDtChQUoaYaJ+lqVj1aVnxTN9vdTY767SvtmTtWR03nuu9ghv7i+xAaaIX6MUROux06r13H
1PZJe+Db04dbT+3WUiu4eswKCRZhhbA/xdBKVpW56TIhnkYIx5/QCAjd1rxKCysUfUucU1k4k+en
yziHWlNxrWanBI54QpzSfNTY/996AQRRfIQW/FIODrPkLwGUeGXDqfbWDdVuyDP9anRpQmGhTeEK
Nwoti9zX8Ks0NpHbPdcIeMsB+UC4orDbg+yzWe9fPCQdZF9AuPak6w10am2kP7nCegum+ofuF+Il
rgIUrux1o7SQSjHdq+L5ysmc++wUqms3KdqtdBWuMW0gK2m4WdCbTb53/D2PPjZynjhhvdpHlA43
mn4x5p1RNe+Wytx41uLeOMlWoLbEgmBLf4CR2nz2Ir8+z/6ys5j91QbRgn/7E79FkGnu9I2pPjuj
eXGyENBS6sdotQ3u3i6tZFH2pfnEQ8p8gq4AZqXRK3ZtHVpPuaYHl7GMtrJTuoXaYCKmQDj+Psrq
nwuK1a5yjF4a3WZKRgsVQWaUXoNWP7m+Hp9ky4cnb+/OL2zOHn+8sGwGcXxM6ujVtoV2qa26WalJ
6L9Bl/LTQ6zrr9B4KRQjpfKaymMUZqbPNoKAbJgMwEc8ZtZVbU2HpPAJrClsggoQktfIGdtl77jW
m19m2yAX0D8M2XMzH+qgp+ZEASGTQ7f+jA5Fc9Yj6yhb0sOpGkjSPbPdyVGeyOJjPXrfHNOxCqYt
2DInVQdSy+l3VAOXCz0Jk7NwB32XOeICImJQ4TCfj5HvBSdN/ZQeNxOll8lZtiuyTCDj1IM2m6Td
ntic5HE1rNSiE5fCgNYsTpPqc2qMelWp2rhvGsN/7+sXN9PLzwke/m0v2g4CraQiBplSFJNMDbdQ
BcURryyfYNMsn2DdVRfhFJY7aTOgKHuiWDKGNvuJcr7iyScIC7qjEAvZJ71KiB4ozKhOVi+MizEf
rNwSy95CvlPaGkQhL5BJGBcndK5sXPT93VQZnXmOtKvesC5YyOElUHF+8NmSXzQlNT8mO4GcfD4o
rkeoS54WouK0MAO4edkdLe9OzdD9ciffa7EC/bsJy/ZuIDO7M/34O/eNvwbIeoh7TjOHaBjxCy7E
MwW/sC27qv81t50NikXKT0t4ayVQUaWwbWORtZn1PIaJ9zApjn2MjUbbR/ApzbDq4Arlwh4WOHBa
1soYGucTQkp3Daf7sEE8zvlUSN7BkmS9u4bv7GII8x6KhCR7EUJJkU6+sbVSxXj3gvyVEkPrUR/y
+GUiuyrNTRLC8Bjmw1I2A8P3VpnIzP9zkIEG8dKaatBbBKdLLfxmh5a+KtvW4NcwBpcACWMa5Qf7
yk9TBVUj4PR/qir/KM21Rl3CWENk3sGB/5En9rAoh94mwQxbKZmY2+hB1wkjOln3mLrZfiAZ80ko
BgYPcELrtByDT2MMH/0eTJ7CbfRCGL+CUgc7bDfaih/GHNwMws9qWvexVX6EUOuz0JiQNyqgkIf1
SHsAb3lUfUIegh3jSWh6tITrr/use0JAozDiE8jZ5IXHy0GmuesoFOvJba2NTI5T37bsyfK8taDe
D2NZByvpZlD9Q91bnV9MmDyu42h9yGmrIoEbXw+AMs2vgkJr51efTQoflWO3yN3OVjH5/EU9sc+m
4Y46IUIwZ+inUolWFuiAXTN+s4QKJSfaeM9xEhrbktxksQl1N9zm1DzBSkseIelab6O2oUlZQyva
cysoYRji/kBwVUPe4GYrolOLPHYxtywTQWHWw8lOsUflUJcFPFp95r1E1ahcLC89ylZimNPLzHky
d7mi7w5FkbVz2IJqIkr0jkVNnj7qqF/0NVPl6irCj8z1vpfCUn74UAiSrIAUtGWh4/b1+B2eEbR+
ot56gzsmmgFGFdDcQTz00VA/T8owQqVVQTkxNwWVyY+eGkIZq7WEtw3QmoinsMsxfP9c6q54DoBW
cSN/ioaeRp8hHW5AciD7lLAcTqFZUaRJZ9gkeCTaDwg0k2NCScGa1yWplRjITwn2F1OVmZeyU7Ub
CEwfqp+5OmbwB5BUc1jgriQ4TBPDOmfT/67VTbk1TAvM22DYn3VByLVpvvIrHh4gNA8euLX+1P0Q
7UQXaUK4HGpj1SBymMcJIofa4OzlgfINAJnyFEdOCzTv99V8+LP/H6738UbbiV/jpVEOv3XXLfGC
KtevbkfcaCiRyHBUYCEOEsyL5OxWcEsA1A4vkaeEX/Ug1xeVML2XGrJLNp6JeiE8rm08KmZhYKub
gxI3ULyqdrqvM8u/QjklNqEXsmIeWv8qbX2XK0uuZWMtcpXAcCq4DlP4d/JyqjYdkOePsba/ujAs
PdaUMDznmbGB5blit9pNELLbIJG57yGhMxAkAsXQHX296d0TjJ8IBoT9ykIbhiBt5T+1gCS2aqij
80Ai5Sns+Q2VrJtejURDeQgCWXJrfv0+lQNK3DY879bcVDwFuuoieoXyB4ipcJ6kuc0Hb5eUWbjy
WSu884xHpsQ3xFb2QmX8k7Jc7yw7pUk226I/mFT8vw5DP229PnEfzL7TPomInTrhW896rgUnJ2xe
ksF1FoUq4hnkwIsjC7XuCiQj9LkJxq7e1n6OTsfcpDBB2Ss+mXAIrqJXpDKCsxYS11esz7wI31Vr
tF6aJtfXYMWKh4Yv4MXwZyStA1u2aBTrxSU5cTbL+DXtof3WYfdcK7Vx7CxIZ1DBFM85BDUAfOPk
MM4gUdikgt2UquijzL3SD4bVZc0C8Cpb/ajDB5EBuXQr7wpIGA3TvLUfQ6AAXLfN8F3rKrYXefbF
N+PwgbU9yxvdVc9dacGxOnuUsMopRfy9JWq1bFzy8f4EqsOpHX01edA2NZ2z6JXpbFfRERmM/MOJ
tRC0WNLtLcPPPnrTXfY8hl47x0YrrgzJIfBFfAioxR9Yieobox5r5LeJj0D6FSwmDYhLIULUHbjM
I50yN8c0oN0F2bkfSh4z/P6tFz2AhtaoyvJqpmG8zQyYur1e+3VQ0+rJgpNjd7e3IC9Tc2h3Y97r
VCAMw6cyFZcOjPNPHwXr2lbT73lERM+uATtRdZmsRcc+UR3U/mBPvLCqZ/ZTW6LHoEPc8s0p9XWs
W+NPI/D3I9GYL41e1Et1DLyjZcXwCSd1t1Apr36LjDzeQ82DUsDcrEN0xsCskKWbm3oCI0eY+ehf
RXH9RuK2WDma427HuddGlH5hmxXBnbmXxRB1yy3/CYXgxNsE5hUJ+eQqZyo7ahCKpn8BpjO+jAZM
zPMYlBAhmp1pYbth+Aqgq/vpuztTbZu/SAajcpho5atNOc1DM5r5KdMI7lthlm9G4rxXFbjkcgyt
4mvi1ltq9NqfWWXtegItX+IwQOEqqqdrokcUdSsIqeRopp1MNSkg+Oj0V2NO1boUq/5ld0vWf+1P
bgE/MjtR39o0dQATeAVXHDXxUHD76JSxIrI8EMB67KwtKNlnGL/YK/kLoFEt2lVOWx9gq2mIaY1O
TIoEkY+DPMiue9PWI0BVLrxl/xiTp1RVaJWnbHl8FOd6PjRgTlZogIgVzJPFmfgSEDbZrTXIRN17
IvZ0rNjxkb1Utbx67CTaYVe4PItvB6uAJ97t23XVp+BV546+8gFm5I3+CWGWv+tks45jFxZCAKuz
i2pNJvSYviD5okUHMuI10hbz6Rho8+mUN5vCF4hpzD3IbkQHIfwqXMvTf/iH7mUkwHL1zGYdER15
n1QjP5FTBFI2N6M2aLaGwc1B80XwrnbIIhE0mbaylyd1hWJ8159kL0l1mLsU9dkaq+p5nnJoNeVN
Thl1UEjLppyyJ/u1ks2A5c1tStmEHWJjmZWz5Teo7puWaFVAORYkZSqM0L9t8kyqEFt9PWS3Hmn8
w+c/2ViwbBuvPZHhMSETeG3LjIJwQ7iPXeAg7EMtV2oX8Kz/tpvDoC+yFMyE9GB/6z6mMyqxJRJL
hurvoXrNV6PbAiW22WXYmwZJWe7PyQaacPdUz2eaG/86kza2Sr96//D7T72AEtzbfEUanHzYXJNE
d/btQD0hTERUyLqeaZpLeWqaE6sOeXpzkL4k8/RF6IrmNlTaajlenv5jEOkSZ19qVrsaQyejUECp
t5EAqJulaDZNWRBQs6GxrKyB6VS5R/Lxd8eIzNiZ8vmldLvbvQSOWe4XwO0JVbsL2d2a+glUcX+4
+ymxHu2baPwYLMvZtb6nrp1GHfbo4gx7YZk5VGlze3JTpDbVwjcf7v1mmdMvXaXx5n9r62aggwsE
BArr0yJWL7mbT1+Dwq4f1DRv92EU9c+61n5Iu48QojWOQ6NTms8yL9WD4Jo1mvKYuzCocbG3q7qx
FZYdodFsST1CZx4MkM5OVWsfQFnevOUQFpfeJSlfZIPcH6N6S1l7pLhO0iYPRgq2GAgvdxUV+Rzh
NnPwdK6SXfRNbhLkSTx+WbmyF31CaWowvvpG1l5LVa+uaZm8mWU5fsCZADvhugpL9bV9rX1HvDa+
MDjXYeF+lVjnX+e2AfFkFkwXyrTdZWwX+ro3Sp39FURRQJb+qg147vUoHV6iGoRmqLJ7imJ/eGGp
G2w7VuAr2as0RXpqJu+b7EwrQ2OJdACXkHbLaKrXmhFcjFGAaDQr7yQPWUeSe2H5Y7sRihejyDW3
7/3yzKm6rWqm+r5D977btAqKXWVOdNWLS3GwBLGKhe8rHQpBtJ35IM/+sLmpTik9kUkWYgYUIroJ
3sdFOAsxv+AC6/ivg+VAFzzEE7Ik/+6gYACeq8pVF/cO4nvBBer0+MT1svzDLuf0w+J5hKtjJ1uD
rfdk1Qgkz7VBssZn0vpiZ5lo3v8u+5F2i00apWj3QiJ8dgZ+d9PtzKV66D6dtMk5f/tK0x+z62GA
Fh3S9eYwJQrVzJB1WH6HOF8Wl1QidCNpur4odsJN5lPa8iyHKXVhpNFRD0vuPo5vnKHwMs8IYQZw
CI0rTSjl2R59iIi1KNdWsRLngO7nXpP1Qy+8RTNxoYBV5tPVY/Q+6lxGuSmyB9nMfQs5pBhEGrjh
+N3QYljmgTbJzsR64lfivOLjP5JgfKw0JXoHy+jtbQGdoXQKhqrmdlXpoBuYn591ugQP2Ryk8xD6
p5p09NVFMe2ValEQbczRZFYNLa0d3d6UbrKXU77coA9l/lkldvIoIQ2sUZorFip40sc70gEM+h+W
QvuMUft4BCzc3PAS/32e2+s01sd9jn6gWIxy5X2Xj2AKCDSHh1r1R3sJgB5o2HygsrFd5VPKfSIv
O8oVlS4+ZhSsHuVZK43ThOJZoqPQcHOS/VGjt7/8b15yQJKRUYfqDGjuH5PI7tug2AmTY7cv2BEd
Eq9rNqLzkLdUlUNoDiiEydOozwMqrDCO/CC5aVDUANrPEWDsKHTkOoh8oiGxrxwioiOLAukv70fr
+vFqDiOibDMnHWUm8j8nJWUXgIDqID1RUly3fZ3vTQ9Vr4oC1Uqf0aQ1+/MbDdut/bu7UdE1OP9u
DhE81QvJzabBf9Ss0mRY9pWVHAYtboPNncmtNcbbC8QWWZbz7+ZtBhiMBuhysp6izqm/ap+2ZRlX
eUBsozvFqEWNacjdS4SNsoucOuN/1xnXvEnNa1IFVIwovjprNPyyedyDUSh0SLzOU8mOArnrxaiT
YbzbVNX+8JKpPciZpJ376qoBP04ZESMNrYgfFQfpwHluaapdMyc92z3JMbFDwa1o9V3EHovi/XI4
Gi33K+F7ghVqFS9yCDs6XriPOaq1RbJrdhj9YKWU8bAP5oGldJKnfkDiUYvd5uG+EKvnVdy9+f9Y
sP3fLk3StAi3Qn0/CDY+E/iGoAvqiw+cGbbh+WD3j8FoDfuOx7wFMA1bVThvRGDNnWw5SV1fckOr
Lo5X/RisClT1b5P0GHWEDTsYfRHjhIo4EaVygmU1QrBRjO/pRDnl0Pnt09Bn9kNaKv7Ja4W2NRGA
2usQOB8bdwo2RtHWj4pp9as4i7JXNOXYNAvLfUu7QRyUTgUfRYLEBabJIcgGxPWqg5ZH3lH3Azo7
Yf7qlB66PsZHUw8XKhtjNbXix2JOLMZR7JyRGnuQLXlQuAvsU6P9IcYgiZdIGvWb0qsaKhZ8e9XY
qblvAorNgyhUNuY4uS8Cbc91nOuH1gJTSEr70YvOjmUl0D9ySHgaX1uoezPXQUx7bt3sgbdnL6gc
SUBMc61d88W3I2svPdQ0Ta8u5MsLUtfW1nQCNVhSoAEkoanDzX12NYMItM9JnN9tRZMqD5ORZis5
jZywq7oRtXekTKSfNb+zAYHPXRmGxeL2FjzVYG1gay/Im4zB0oaZ4hS2YnN/z51tIN1D+PTfn64f
RghkMkDz89uW7vCw3z7d3fT7E97fQWy6pETiwN7eXjJnuwFQheXD/TVjx4GBJycDd39VESn+A6Vw
vz6hnLCO8l+f8PZtRaEL1e/86W5z61bAeodPJ73l/PITNhCn3d9kP3/CrL39/25fS19SBJ4Mvz6d
HK061l4JXFBR8xchRxdZ/iXWa2t/n94hjYhWkRKvgOFVz+CO5npXtTyVqFA/kSp7bnTH+6T4Bo69
HA3kXPOr9wJp69JWsnOhe+aDNyEl0DrFhRuT9ZzrROTCyecuEyVkPVNTPyqa8VV2ykMFGMOwvPHm
XwuK5lsCoGuZD+3jsDu6ZfLj7u9pxA955rPgdNVVZyis9aqZpj0bhlUTu9pTGBT6E8xXR3dolVM8
t8bKQZY65quVndLN9qGsZ7UdwoOJi9+G0FG4UB7Pc8iD3pbDQyYcVLh+2/ykWXu201xurzLGDTF/
X1/Il5FurRmhCmKX2V42B21szoCbby05amihM6rsCjrS3+831HvQB5r7KE0xhA9byCQKBGN5b9IG
Z/jPQk2bg2ylbRyeHL259UkT3O7EQYckJNv39yDjMwlEd/tKAPuXGzXOgPEbXwbvZPh5fm4UjQLW
MYgu8sxKM0qn+rrcyqZjpTC5VzoIhMhs49Uf3l6iDruaasf7BNJDHngFtKd+vcLdbCdlTDH+369w
70ir7terFBShwB/PekgVcCSrYfYAlJnQNouOtW4pswBckOxYzkNmPXnDgayzS7q9rs6eh1TCoIbt
1QBdsCKfY78ooRsshZEPH1bToyg+GOO3uGhPtSv8nx5adVoeDqwJBVlllmbBInV11idq+N0xtb9a
J1A+wsxzYQhDfl6nrmeVwa96pXSJralhqGferraxQ+EcHEW4Oy93692gcOUahSNlWFh5af53flzj
EahW2SGsPh81lvytIbKd7BkMb644ysklL3SRjceb1TG8xcCD4AFERc6/oOW/nC+jpiXer2jputNY
niyrfE5na9c8acynCv6hTdSUu6jWImKmXnBRPfAg4IsVCChFukz0rD1Nja0+xWrzKu1ukBireKrb
PXd3jZpKY5WXjvIJnlVbe7pvk0hm+NCfCr2DdLc3wx0/De1BmtkhHvpqUF/iqzWFLmVgdorIlOdR
Z7lmmUgQkoxvekCuKj00TdlSozyfTjqsFa6l7XstQEw2DFeRK8qHacyzV88mfdYNiCO4jp2+lgqy
CnYBvkM2RUfJVVyoP2VrQkcUhnTvJEfC+WI9wZK+hBuZZ/F8cPMtyJL2RTb6pNzA3N5e5dgsnl7N
IFLPssUngYnYD+OjdE17QIAdofod4QPlJWP/ueOnUKoLs2wiYvUcjEGLligWG8i/R79sU0Y9FwzX
DUBhi7CfdIwH/e/u2REZuHLvjwV449/20poDDWJWFJ6mtwS1FWDVVfoulFGH/p8nv2waJTFPIzaD
fQBI6501wJtqVfEj5erTW2etpJOWe+nFKAXXMTO4KKDuMltjJTAPSV2LdL7igxKYe0eNm2PvTO5J
9k7kv8EhBa8j6KqrZbTnuk2zd1Nzo8PURjXheAYVYirWNhiLtRxklaoCyjdi84DCygH2fn8dzBWT
8hBLXR4vQocHxehfRgMsIdFRqGCQWq6fY8JaY9Lp1y4xatiWo+Sh4Btey85+dP0LecZbS5rqrg+W
eTryE5qHe6S0D1prkfEaShKQEKG+Kl0Qs01gJgLB3i6muAAE80/Nar7B7ADsJ5rLxE2nfEzMytrY
/jTXzA3QHio8sr3Obp5b3fQWUHuXXxuH8iltTqNrHWJRQJe+235VLpKsUF/L0CbVYuo6gWzT2/Yw
RO08ZZrxJGX0AJds8dqkbM24KPvvxNdWt5mqPNmVvTC/JiaVCjaF4c9dS9SrTaPsZKgFmbtkCLaR
6viX0DGKlasl2XtkKz8yx7H+SofrbR5Er64KUiufndW3gK+EcvVgfVj504RK05C+TshavUToQbyI
BiWoxMmfpCluzGlB1QbI6rmz6rJqXRBOf5C93BuTozB7IKJzbwmf8kt7uM9FPm6OaiXtUfY7XpY9
dA4XmfKZe514GUW2qiBwfkdLSwN+ERkL2TRKy1nbYVdB3d027+zEkHJKBsonZmcj89ckPsSz5mf1
E6VVN/NgZ+EhL2Z09OyVFvzmKB8ZNqPaWYdeaZFItJT+NPNTrNQm7JemPQ0naZMHoAjDKZ0PU9za
KySdcJlH9FD3InU798i2rkLReu/+H9bOa7ttpdnWT4QxkMMtcyaVLd9gyLaMnDOefn9o2qaWzlp/
OHvf9EBXVzcpigS6q2bNKWxiFDo40FPoo8pVHM6bbnRPlelZxzpDdHrQRvuNENzO693xOR8RcMjc
qlhTkxl88fQRbYnYfpMoaF6k6ojWTquEl5T0DWW9qvWWhsOLgviER2Zj5rtpB66xCy63xqrdY8VG
Z08xY2HPItuJtqNk+jPhEgfWL2cvgHVZl9NjZFLVNDMJ1c0Ko674/Ys+p4tVkfDxBEY6XCoIzXZj
B5RHVAeg9/e9HGFWEpUDNT0gPT5sTlQVDE7wXTab4CSqA6axevL8/5gnVtGNfmsrZXCWR0oFpIpE
vGtEzr1vdM69XQEfsc07YRlkgj7Q5NQLMSZspl2vegf5TNGLjSjaVB3MZT4icOncdKsLNL39MZwW
y1zVXo2oSAWqYd77aKxAoZlwMNFqE13I0b6LLWAujAlLZRrS0qWefRFnFayNYRQuNQpAjgqobLss
w3kYRuWzkqW/roSNMqvmYejzORiK4KvT/dTMrPxi5Wa6tShwWwqz6wV7x2p0kr3crZCOgcog6YKv
4Sh/p2S/vfOjJjsN2mDNhH+ValBFZFZ3cjQ5uXNV/V3YDSd32QcUJrQ1/M4cu5i0l4Ov3FtruDOT
Zhsaifcl1EnOT3apk+J1DAXbWnR5d8afd9d1dr/MpncBw8y+aKxf765lKzXvVHdVQaUSFl32XljK
mYhshgQm4plm1MtHt3aKfZFB9th1QfQ0tkAUiNNk71SDz6O618+NpiaLRtdcqC49RECmq1uTNNKw
NhHUdczmo1346rL+7Om2/9S2+l6JTfWL2xfwkKWRfyyUhvJ42c2WauJaL70an93AVn6EWnYPKi55
0Tz+rK7MpH2ojd0RdgoqR3W/egUrv/XYe/9Q3Pwr0lz6E1qt6crOCb5rQS2fOm8MJtJM92skeUvh
Ch0Sik5OXj1mVH+vWlRwdzKl7GfYo/q5qgz8iAe9hXx8cEG1jbq11UJnwwEjEmRBLyO6m7NuHOKv
Rh58y5PK/UYk4ZRB0PFeqONS5rbvz5z2COlJFs4aE/obKkZmlH6s9Cwp3x1fviCm1nzT2uB9bH1j
I5lOt5JRHnlAZbnJ8gfoIrKHtiw4gA6ushK2dtTLM4VjmzTrsqsHdIXe3Il1whgozA1ZcO+noXPO
AwMU83RFJX61aOIsWNY2dCJLH8Yx/gPOvlRJSvN45dxoFNH9dbR2qUsK7TpYRhbkRaS7G9b5PeVq
41O9ThHr+0qmLMM+qFex3UqzUIqls2t3KtKvAOUiLyvf2vAZ/LH1LS4bdw7ZuHLkH2YedYiW5+U0
0AzfE+qQ30KzC5deyTnAHICo5HIHvVoUWt9GPacio/G/5F3UrgI7lLdSbsj3dugjGTV59K35qFGD
+RSkureBH9QGvGeWT02iPAgHKImSGaR+QM6qqlyrUqDyEZAvAooJvK76YoHJ3khxkq9KhGCsJvKf
YfxXt7HudEu7l42v5tAsAisdXtyy1zc2SuIrYS/lb3UfxK8Ncm7rBvjRWnEC82ucJMZXzSai0Mey
tS6aLn4d4m9iLKLGecWxWtsg2TK+DFq1EHbF4KAaVgmCvhBjPhNQ3oiXIL5jLQIpWGtmLM1Lw0fq
jLPEXlzlU/dmEwO6X/4/Lp3u6NRTNPri09wepP0OHnsULaH4E00ZglMuglz7YEuTLjvzJsI1mQK0
iP44x9MA+gQ2PNvGj092tabk1vfq4ye762XpsQHx30bmMK+oWp53XfeSGlV5V0yVizYcPvs/Jqre
qzvEaa4msmwlQSSqYiWOtb4+KIscRb07LzO0Za33EJ60jrPKNT0/Opz0NlTF9nu55v9JWtzdeqaT
75PMbzcVLJ9Hw4VRp45yMhgSKn4RXMgXP6zgBHBL7yFRWhhiQzajoSqfgAFk59LU5JWptO4sTQ2X
g/X1s5CHDRwJnExNMz0Lm7hyY8fYURl0Ej3NQZd+BtSpOFYkpIK4S89XW1gmSAgmcoyW9CA/UAzu
7eqxBMDq6kPBWc+fA4Du7sSoEdfFwgqQBxVdLbK7A6Lp37IykR8qvWxOkC0ilO5Kz7UaBmR0jWgj
urqudLM0DycZdUaDblzrTuTekz31Hmu1WQizPbJ/KXX28TLVigC/4JoZjJE8YeeGB7/U6+dAL+fR
oEHHbBEpHPW2WYpuU0c/qI0fLnbSRncpZ0+jjgGJOrq2zM2ihveSSQlqVRkZk42coe9qmUZ1X9pE
gfU4ODYTcW1UG8Gx5eEvxkTjdXW5bFS/XJqmMsYAoZuLbpjy2gNBsk0DNzmLRtGLaCEXJoJ2WpZe
bUE9JlQreT4qoCZwxslZ2MQVFZzlRm5IcN5sruS7C9helBnIw3xctnFPbmTi4EmcJtmFFDWtY/oX
5kFn1zYNNyjnyVE192cQ73hg2O9h4f5Um15+TkppBJZU+ec6q+wNjPABXIumfuoU6ndzLS+elTAP
yG8U7TtYXkPTnJ9aGT6Gj2kp6zyhBvPa1IkFQ12b3BVRhqTpX+3tNPjJRmwDxZVmFhv+z8LwKvXk
gGemJEMelzrAgmM2agrYyPAdgvMBVpdh2IurW2MZSrJWooYqat2FeYHGZx9C1eN0GWrlY6uSIRYC
bsIkGlWiTl/Yrs5//MTozbkvlWIZy7q7kahGWyO2OoA2MoMXVZEkuANlYxtWXvDiR8lbYDrVmQd3
8KJPWfC4evZcqyc0nDyIKWNRqTtSht1cOMWcYEF+Ue1BFJZnysBjY+yoLDJ6S3syQ11ZJNFQnWNF
jTeKXCTgFzTzUIRxvPJRS7+3KBKbd5STvHajdU+QfQLys/0iaTVzqWQPXLYhvq6Vc8od63u94gmS
FIp8UOCq3aW25G3GQh7POZrbiwEh0+eu45Scf+Gekxx0IycFEFbdjACXHC2At8YHbyqTchpKIWei
LxogeSEIh2ZEozH6PSLWEO7C5zpH9FUJxtaufR0qPbnzJ+prpe+yQ58WULFhCicTCATjGHb1WphE
0+lqcyZWMBNzbnZxpU6c2FcbHlfXP+tDDba+LignxOmSqDrbfpodhL88BtLKNcYKIJbmrA0CW/ux
CItdnXUOIfjGP9qVhiQ7UPALvPj2goPL8JANRk3CWCumZ26OOJPmLeyGujM90pU9jC2QGCQTW4hS
1tFKGEMltYvrpe3B0OwSTRv28qACQVM4T2deUz20XQwSXHcJVidyspabDmLEPte3Q1IW23SKTIYw
Mq5Gp4wvuSRC2ar3qMtZMjflqviCjrAPTyihxRZiUqo5U7bKw9qdDlEzgIXLtiugGnMza23Zw8yY
AB9tIQU7DuDovU1dy2/cGfUS0iGMk/b5j1tjgS60eypmMl/75eZWpotoGW4Oqwm7WM2c3MC1fHRj
F2KCExjjQ1TX5VqKbZL70aA+BCZy9T53cLP2jWLuqhQFtDAS7EonVh8sM0XE3TOo5J+cbcRtHlJK
eyZXPU+yuQLWbSNcFbmOd40EXFt0datG8NIp1E1nkRKCNkh+SHyYNQ3HiJ5zj1NPM6rmlzpkM8y/
X3mLRqgk/Fr5IaUte64Yom1iFTObMFc488o1xwxEV8HTLKsoKe4kqdLnVUOpeRm2cDQ1CaFDkgBv
FJEfM78hbhHaG6/M7J/k557cPixe88TI55ZU6PcaKLlVDY/q0QwjbdsMibZBgqE9iRWh+kkh5XJh
zW57/63M2J3y7Jpix9cViwT0zrSi3jr5fJhICnVgUVtxxvm7U9AnGxmxYucnhLZHY+NTpBhmep+i
sDMkywT+IVi6JS1P7oI6z56KpnjKOk09DW6bPvEuM8CNBhGZaXCUMqjubK3ciVGrqUL4O412I0bJ
ehSwO7km+pzMJQxrrCpi3X3VnMDQFODftfjVDuSDMamumBbHE891vqS6OdGNBs3JCSuAma3icjyv
KQiLinZWaVb9Pq5cT8rfyzjuAYhAiSXn3SulHc7BlcpfTd1UwzLOYm32aeBT1ywrTlsURwr7GGRw
hzhICCaj7hz8mjA05OscWkODE34R9D/YkUHI3Hc/YT58RlDc/+Ik8ARTV9Sdw7g3NhV1OdS62Pk5
ISG8gGbbXJv64Mx5vPGxT01DgcHeVGx45HoNeXFhzFBFRVh6iMhMGy7PrzGYBbqnH7qqch9dr5t+
KGqNMCPdpHXKZdkYSF5MzqgEmOtR06HbmLp+48DjjBjydSkrd5qTLzVPYurIqfgewqO5NbmaddPN
2foEq5jzBHWR3hgt8piDZ6ZJvfbSJNx+qgXnht6fAUnuUX4IIB0wFnk0dO9yrjykZBnf3NasZqpl
Os8omA1zNHeTB7mRgyXE03snseAJ9Ac4W8Mx2/YgcWA+UaRsXpftjq2GDZ6dUcXS47Vk2PEii9z0
IZmagcwCmYY7YZFd7+BY41Zm6Oj7pnNUlcwY0e2mfFo23WQBRKiTF2K8HIgIZy18xVXjHkPi8vNC
7+1Z6suPkUX1lQklw3og/bQy3bScC2YhQRwUTgWwdZZP0vHAWuWxQl8lVp8tnT/PjtSz6MmE0EFe
P6KpWl0UOId3ZZaWCy+1jNehzX5YiZHc5U4lnaCHJultdPyO0HmYopF3ZJOrb4nf/DD4zF55uDRo
XwILCLUmmMPYfEFtvjtlFDEtA9sGSexYSGYqXbUtPcqtXfgmB9SCEBiSxwO/lq/KyA0SHRAU7+rW
W5kOCEv43oIfDv8YrZSUTaSE0oYA4LehhNg80SEgL+BD/1XLAkNkqubWCzqi7hqpk3RtFnlz55v5
MXYHFRkyjaN/mXyXa5hdCDr7Fyss7jrJD7d9H5h7SLxhhJwaIz57+VtW+LU38zrqRbOg/dmpK1mT
131QOF/8zO2WtSaXe5sDxNnjLc7Dhk2WBoPDCtVt/VyOjTfviEVSLVSEMEU7fjSrm8ii7FM+a0oz
vimTxCrkKenMtfKcb9SwymT7xYdr95ttB6CYOwrOeKCEa7OEGcWVje7FMYFrlbrffveMYV16BYm7
RntsU92hSk+688x0U+uQLQwWpCNDpM7rGpHpLvHtdQQn+T7rq35j2tLOHbN0qQzOfoyrdiYT9CAQ
0/SrNtDMVeY2X3wrrVF4t4NZlQ7BN3iZLrZRWO85Px6onNGAhQZ95Uh1vYP6dedQ33zCYRIzp0Lh
lA7g0iNgIL3nh3eigaBM2UsRrPSTKZIkaMUS21iS21GOnTUoR7nLv/R2finMlGh8Vj5SPh6fIXaW
nzJJgcBLsU5qmFfHwSgvXQiUJ0/CcB8476HcpAcZ0gkn7IetZ8GAArw/0w/SyW2oVPTN5LUDlbEG
mw4109SVBvM8RbbuTbXtTo1ZU7guAWrTpTBYlHLj71WnOSp1Y8NZPyEOJ2Ci73DFFuFHlPtgpAbo
C4RdNBRjgacXLqLv+NVXNv0pLNrDU4+a0rmIw6dayaoTgVZ+SWNHhq+r2mfZTsMZRRbJugzaHzaZ
kDtkgrVj31uUNup+MGe3kR24uhODkMZ3d+giAFceo2+E9fHoFGPYOkGUz679QLX62VCpMaC6tF3m
vV08F1rYLJHBzNeia2omjx9HgV/WG6l/c/Jh3tWUgRJl09L99dLi1Lp3dSr95hOoYh95+j2pYGnu
d8gu+s4urYZLMYTG2U5AtXb1Une0H5zripkc1t863WgvY52Qdsqg+SyD17HkdxhK6nxowupnpz90
tgXLT+Q7h4I00wwWqnbRRxTPNCFS5IHUuBuk8Qg48XO+JDB5XtLpijT0JVHjgiJOTGKwzSiU6jru
laIrq3pykpTyWwSqJ0Pp7LGM5JZnELRQomsF3ngcbIJlPOcewXx290mTzSmDMB/zTE5mATABEuf9
RzW5cerGkcZT1zff/k5MTniIAYfHw1YbePU/mnUWTNlDEP8s3Nze9QXcj3aDvg1VN8km0Kmwoj6T
yuQSbjKO3MNKy7XiPNqlRbGl3BDD8S5OXWSbjK36PrXJy/n8/Dc8Q0jOZVApQHg4niFlzpZuEMj3
zRhZqAx18mMe35UlG9BJrveubcNw0+oowoeeU5+HYEq+OHH5qrrpUS74pUdxj9o6cCaiXNrctJBc
1xpD3zTuKG/ASqNknqnxUjGsYquYrAa4e3pkdAWZafalFCwvVbk03+08eVAGZIKqTJaRrZGWnRHm
PznlnXzuha9eyzvs/CiDoiloNuVQn2x+SutItbt1b9jDRbZsbwEHtPoik6BUzST8mZpHMllAx/kx
X8y+tl4tH57TolWqexJMzaqI6wysSwk2mjAWe67qklV6M08rK/pWZP3cz8r4XfZLRBDSIH4ygQau
WthN9uOowdJigOX1nU4hpz8c1Vq3H23HUbhlr4hyFW+Bb1DeacvFztU7Czxh9654ETdK2wKKb1Qm
QPgm3ENFHC6J3AynxDHzWWsY30Il9x4pRRw2CsSpa0hPnSfO6FBFpt53aCwAEKbJcD8kekfZTymv
yrRtXuBF3QmPwKxBjBfE59SuytZNX21ky4u3cEKYW4X8w4H/ZUTqrzbPUE84iwAi/2XTE3Qf1GA4
pIR9Z33guI+GrhMOKvvdhD3pNBiCix60YF/HxwCgHhU1Zb0sDWSqPT7LhYni55aHi/TchKM/s1ub
9Pc0WjU2ijOG/ijLMI2SeGBTVPMgLYFUaHrbbZuG6PVoK+mrE1vvHUjTS+GE+iXT/B+ItacUQDuz
HBz1nDo+GBYc2dwiIjWs+zZK7z11ilxnTfXdhDwrCRrlnVPOeyEH1lMB9dNSUaJXeyjzBXlP55JM
DZhlmFTJHW1cU1Il+D0qZTGWYJZ8t3QuwtFxTKD5IUnsmy2XepPoLzeWaRXhFhNXutjXta+LxSbi
Os25bzuCzZLnL+0sT4+SVyFAMMYQP7VafAB18dUCMHkMNGOZ+dUDFNTBXB3Vw1g5ez0hjms5tnLM
EXWfj4OvLIy67jdOXKlbdEiGcz41wSYdCLmAMgg2uecEC91s1BdzgE+/7PufFMONfseJHVqrp5J4
+6yqnWzZQZDE7TL2xh0ZhLmvSwZCUbm2kQdAbHFhKsRqPGvjRlI65yvP71WJv/iOCg2MjQiMJufD
YaRYdZ5opKNDU+sXnRERoZcHi5K6pmlnUd08QBaUbITt1lAV9tulstVu2VmdNmM3ctRJFbzYVUcY
xtKD54mNctEmhnaJHN9Z+RRnu4mxJiM1HigwSjeegeJNpxYw/gT1sSu15AFGBfbVqOyBvdL7rbAp
CdAX2GWBg0r2haOA9a6ohKHGSY7Mvvc0dsmoTbzJkjTsfD0bd+Cx+XRcMhgBRf2HBuwRG8Hoi1SR
dugowl22EDBvkqK372QETWVLbTn0oDRP3Sux0oAzjh8089hLggOY4XQbjAQsbGAei8Ia1YXmOy7k
Lt29RzTcMUxS+GMomccahKJLvdqdlHnZHXvpqdoZ2YjRZNfkgd59MhECQNzQZ5MX1+UTKl8E0SP9
ke+PCUZnDsN7erGbSUm5ebIoRr4Q+UyuTUFeelHAELYcJi8xEBaVe6rz76KDtKu8JGEaLSyrHC8w
TDkzTal7sizaeLnaZMNcq7Gtg3/FRQxwWtDPBhDJyZJ3YTSXDQTca6kpD71jFYemiX9dxVAtwNAN
DSOk14CUhc/1kjsR36tYblcxT8JjaSB4LMlGvk4Ux6WqkoavgbNtaov4fToejdLkAZCEd3UhRfz8
uS2yg7XQwIWhG2ETSkhKw7oTttrOCDRW0JaGtsoxqXJJ0hHVBfW3HuU0XWTFcGqgA7rIMBvMNdf3
7nze9ZrQXEy2sIM13xsvNmCiAz+6qlMW8ArqPKZdfe/karKuQ/219dvo6Lc/CIKXp7gZ8pVju7DF
BCgQVS6km+IKTmVocsTlramtU1/0A6FT5Ed6UzYRmrDgq5biVxdWlK8G8hYzQ5fqZ+73yrwOXe+h
sEuU2sLSPZsyX4oggrQniPZmgxqx2hg8WqauaDpIPaiCdLI+m4khtSdunXYLqYvVi1bdB4KcSTZj
5Hn4gK/cTTLhuC1VYaQvRgpCOPWqU6gPATdBsCSawlfYFvhms1I8WbsSOJV1g/xqr8IvNFE4Cb8O
XSv4os1DlMEjkIdevGgsRd/VAfX6DmCuR8U3q3uO0zO5T7JHmB+XwCSlu2mj7jaV8qLFTnEok8C9
do08Sebh0IUrCFzQWEnbXloi1yqtY2C695Wefad0AoxY2nU7fmvBrCNTdWdkEXg5Jx7XhuMCuCql
Zx9tq/tuSOZ6U1aP3jCUj1liX3LIhE+5J5WPjtYZ83YYGu6wdG1bcdekKMKFW7snI8u7Y5sP7ilF
Xh5+zvDFS8JyG8h+TuGGF72YEbFJ4pDBRoxG1FGDkSdVJkZdCeGqNJIeZFuX73l+bIS5t9r0EPsZ
yCYOmgAkRx/yBjKYhlbFC+ohzCcjjiDwVuEOp6LKfEoqYt8AzeSFPXWNQVbWecbjXYos4ymhSglI
qBIvxVzVab01DN/N8jq3ATnM016D4RdndnjVKhtdD540loraPoC0nfov0VURqVzCzC+vhHPagUnX
oR29jspelBK68fP1dW7fuwsIf+S1cNYopliUvu1eR2OzahYWZfYb4SwHHaCndkrDitcdfWmu13W0
Bje6MSynPbfeYK2SYMwPdrTPiNA9ovbVKnL3OFXSPCZl/0x+zjlmMAtsYHiAXV/ru3NTx1tK2p29
pUmwsQhbrbwVI5VZV1OrddFJB6ngyrkaQF2a6nuyIzu7s7uz8E/LIF5wfg4QbEfdxEo7tngBeWI5
jJGtI3eRKP33NDfatzz3VYTRNeNMXXq4CeCNqkmHXRojempkpMJMJ1V3xNTbeej03ktJ6HilwXOw
EqNKhexHXcSoi0yjmQ6kr8raixfY2nPzVhWJt1H9DNLyjrBdmJjlopKKcg2ameeW7Y3DzkGmwliG
hvX7Mp4udSUp1PkHhw+XeqLkq2iq9vKMe8RtvWeTP4+i5WEhQQP0rPFtu3NjhIimnmR0+jn0hnvR
C8c0OxWg80QPjJVx0FDomQUTvfpYQvJk9z1859OqCHRqq4ldaxGaknYeXPlXo0tbS6Lk8GZmw5/v
Yhcw5eR0s8c6nIv+EJjzTwOZF8qzwk2G9c1ZuBCP4KxjwjX/5+XclgOjUSrKE8IEK+q7h1d7NN3F
WDvdYVBS+SirhLsaFeBgyBnZHyCbCCZFIdEUk6yQuIo1Y+LBQBh2tFAUEjblz1WcTUnmFnnaTwPC
WYzC2ovox7SymIbmrwePAkQWyxEQ9XXVitgysCeSUs0MJPMiGsZ0l1XBr4bawHRH5DvdiavbwM3v
NvDJ7z9wuS0P3AzCe7H+bZ7o3nxur/QfuHxa6jb3H9/lP77a7R3cXD4tX3nS77f/j690W+bm8mmZ
m8t/93n84zL/+pXENPF5KO2AvqMf3AvT7W3cuv/4Ev/ochv49JH/90vd/oxPS/3dO/3k8nev9sn2
f/hO/3Gpf/1Obc8v2R1qGaK9A1u7YPoZiuZf9D8MRZXPrJQc4XXWtd/oUfaxf53wYdrfvoIwiqWu
q/w7/9ur3t613KFCs7yNfFzp3633716fwwxH704P2Z3fXvG66ufP4aP1f/u611f8+JeIV6+H8WIU
Xbu6/bW3d/XJdut+fqP/OEUMfHjrtyXESDz9yz/ZxMB/YPsPXP77pWynhDq31N4GyQj2jdRODImA
zfbxn0aMRMNQ7FTtIszCIq4qMeHma7pluBfDJQmkrRMjy6Z13n2mNfrcqwxqq2pDusuCGAK1un/k
FAyR7dSLcyoJW/At07iYMwa6uSP7/lOMC7sLT9RqLGHEEjbRVD1sGaYOCKyGbP8AXfQZUo/4XNhS
vO1sB8Hnjjpf24yuDQyV8TFPYSCdvLQoQklOjAaWBJzNkw9XmxhWI/0dOToCIlYDtYxYKvd76pxz
VV5eHV1YJReVEdjwJBvUl2QjEjuc7MFhIqa68iO0XG34bgzq57virBM0IG8fUt0zdYfAKs6FEhdn
RWm0tacXQNfF7Farho1bgGz4MNvqHYDJafMKuSAriomVmSNLZNR3t7XE0n6nVQQ1vf11vSApmkOY
xtDy/n5J4Zb2XX9U2Vhc3fSRI5qlbhy57CliRi/ImxTqr2L10CNTov5BuL6Rqb8ah25t8H/bA8r1
Dn41adkLwXthFNNvwwU4EUdy9F3SNaAq7Lyg6DSF6SOztnlh+deOowQOaJjJngPHheCK4NV1hjDe
pknWGM1JetTLD3OuntVQLrs4SfefJ47K4G+bULr7tJboGpl5JNJtbJXKQKs+RmhtlDvvFDSJdxJX
gL08dFtLb+0CmSWvzehtQPh1zhgdRypLJ9fbzOtCWntv21FM3DTQd6IZCZ3tUEbWd+IKwbRhm0jJ
TAwmf9xE19V1L6XghBkZxdGIzUqz1pGBl6E25kM81hTqqZUk5SSsLWJySzC12lwMXEcnd3HVjTIh
b9U7CN+bBxkncyXlUHqA1/jlexuNFP8BkSGVgO1fBrUx0ze6ar/d7CZ4QhU+rTQjy+PKazFyezEH
DUNQdR0UJtO7/vO+rt2UUj1KDe2leBOG5al8ImUCw5bt7kRjZBmK9df2Zu0iE2tGTQjRwsk3AdmC
8PWA8t0Yd9KHBfQiJ2AQd7F0XfA66cOCZQ/XqwRDw0KFGX2vT00Y5s1edMXVrflko04P2lgOYvPb
wH+1wG3a9TXU3lllUNulHHzK/pBwREQBWU0uvuynl9BIOV2FCEqIAeJtERrUiNRmcKTDS2vvKAUY
05nogz39ZbQM/xGhBXkl7KDHnN1txs23FMKWYhkx9+bzqZt7PdUYTr0d5ehValIyGbkBk5seRg8B
ALWtbRE0kPmGvRStthEeFHA5nLkd/2JNMPY0o7ouN+MSSJUFhf8EJ2knOEkzAOrJx9wk9ThdCmM9
jYirm4+YUvUrq0e+6eYqzH/XDQRE5bZSLI8nt62Hu9ExLnqddI8FB+5drqvlcijj9M3TDVJKAKwI
nQ2QvE0pKDlyvxQGwNWogH4trGt3JtXDVoCNBQpZNHVlu3PDcJLlzSZgyylVdcsE/NZcDFzhya7j
hmvN5qv/AfTs1W20hXnx29WxoYq7CmDMReDK3TmF4+w4uerpTFyKBi52AwhBhab91VpSpt0XqrHS
bp6QnbrIcE4+5I2QiZ0aMd0u6gCAJWGB3Kx6GENTCNXl0auRzQmqU5nD+yyuRJMPCdW2qQ6qw61+
DUR/rmIPkANMzvpaOMuahhx05MOJWlvVuU/j59B1LMiHYyCnUjygG/LbFpLKOosBf7r6J3vSp8/x
nzWi9pGwZX6onTw6wv0fHZvSWlQOoU9IvX6ZxOBYdCN4kkrJt5DQHuTRHrqZ8Kk6ENTkPVGGT52I
+sBpraStq2AtLuPGeLcDNVt/sImXCn/m8IIfxLVEyLTvtQSiO93ZJVPTmwqMlLe+uEInGF0Ss9p8
tkuts/s7W2/47k5C9AlN98nnuqqwir6YI5p2oPRkLkaKYpA3ZJVbw1Quuu7nzzXxZl8GyG7Gvv5E
1KM2m/zZ81IZBfUOXL+cPStIyJ+NznwQM8Lcjo9lzqYx14nWmg03Gp2S672f+u5eXCVd/nXwbHMl
et1QuHuvApLMw/23S/jn6mbrgJmihuOiPjGN3gauk8U6YsVPL1dTrbNI62TixP/LvJvzr7mBjAqF
FaxkP8jWxah7d5JcwkJfOPEXonevRq8rPxHXdgyd1K/thQ+xFdWvThuR0glb/94Pbe6ZRijtzdqM
95/WaSD92vtdCd8NX+KDIlfWtpNy4k/QDsxqxHMOAfISw7GBFXDVhkAvwSKY5UsYSc4yhq1rZhEo
J2GaREt4x5pDMzUk6z42N5twUWRlGZW2tL3ZxYRbV7gJW5pr5maMHLTa/rKkkY8fX+E2XwtJR9RJ
cnENg0KoGHEHC1bytejGcp6cnCQ+AbCN8nmTombh+aht+VoNz1ePApeiBf0MUq2OxPlfmgy9XvRe
Dbi9Z2Io7BR4rMVl7iWowBaE1T4Y3SIzl1oXgnJzqmYVKJEylRz4D6JpdAgk0Lq/Ez2vgADn5tFN
bh0egTX+9mDXBP5RQd5bKdJqQdrRO5aCJKmoY7btbtYvhRHqTP84CEKkeHISxn/2uc25+VQT7ZIY
CEPN28hg9WAQyrUnuEIiV8mf2golut+d3yOFVEirlOooimGm+57mZcsQKoe5uA3e7orZADOuPw3c
bNf76DSgDy6B9Om2KprbUreB27TbUjfnDMEm4rVJyn29Hh+o9e9nNhn33RihF6MmlkeulZKi2HKb
Yl7BVeI36n0/DUKMYc8bBWS28O0l09gH1aR3m2ltQVol2NulGpzFaJDzH0kTaMxF1yIzf9K9fhIS
kh/KYdlSH1OBpAOyMMmd25m2cBvT36YIXRwSCxYuzkR5tBCXEIsP1czOQHZShvo/pJ3Hlts6tKaf
iGsxh6lyVuUqe8Jl+9jMOfPp+wNkWz6+53YP2gMsYmMDklUSifCHetNO+dgsKkP9mXprv3eVV0Mk
NBgm1iqyyi47bKYREF6iFE8ubOOL3xray8Sh59JIHHMPakp7CWvHRe0+8HGcLpEKU81haYvTVwvL
171lVN+qWXVZrooYmMYAEFhX72dxDisLM9DMfdS232StE2e2MjeCuvOfuWLMe3d5JcfVCqXeo9KV
HsdkqOCvM5/S+ByuZg1gRsZ6DbZm6/nedq4K5VLC011PbY/b3BiUy7HJtMMsi7QB4FQIO8GFDPzR
JNoLtD4OQdb/vJIpf2QbSfSRF2q9A71TH3QVYcnfboPSclBWi6g4ciwSHmWola6ETcbRma3mQoL/
lz+hTK5tmHPKqAM9xrLwjx6jVh4t2wmOtwFky32UOUfuevX7bUx9w0H5HKRLKyq/c5RaPnMCVT0r
SvqZs/7+ZIqaplrjDsgkVlYio6z06rmIuhXS5/ODzNeqGSPiEYqUbFQsu3nUW7buRXfZyfdTDcAR
Xt+3F3DT7JzlFtx+oyyXA1slCzvxiqNMBkUw7/UJppB8fRwi1P3kciyJcLXTG+9dUxtnRwEeK6tO
gKjy3MLKkdXKc5qFaibOOQ8U9f1nn77XjLOSoTPuV57xfu/DJDZ+0HXc/kI0LSMn/ZqBwbkWouAI
U7uGematR+Feeo/Jhsws8ElIcPmRVVnIlNCMnkfQiYd7SF7BGR1tNmfu43B26B78HMnf3y93y9Th
mvujB9ZVvAVZjI6JgnoebgdfaY8Wa88StQG9PepjvbOHYNq5WtsiT0so1W0D1oqsy0sZvfWR3e2G
Q0SguFWzDmfwz11b/EeHQoXzmUTKTutYQsgi7QMf1JWoN6qi34LQXX423xP/is2iR2d33s/Ostk0
Un2rgcv/e2gr9dwMb89/DVtCfdkZE/qN6IKkqwTHmQ+t8waetCYmnXZQfGjuK6LIzhtCZ/W5ibEM
dMY0/8j9qVy7AfRyltgIPdfqwilUbeUJZD5W0PnREshNeSVjM0B0YMWiRRbF7ytZRSaNZs9KkeUZ
xIO3GPYqc+YTutTdgxZm/YOuWf5qGHC8ucdstQrOTelvZWiAdInKrJB0NSZ33MugLGKEIbY2gA6h
c9093Av7OW794gF0psNS0YLEWTS1B+CeF6xiWz1nFmg2KKarGHnNXclp9VvX8Ak1sYXlsHBihv8L
u9rv2qMpqkMLghWGsH+SrbYbfhkmb7rIriBgr1mtVw+yzTXLbWfa6ZNsi5R2AQInfdE8zXsdsB9G
4cWzlZcIpbwHAJvNsfBBpIpahrTB7arzUkwItL7Zy4bRCuoHr3a7HUpazEdE8r2hC5W9qpkdhhek
yVxwbMGmCwCm3HPl6JjIVUkY3nrf2sIaOIZiaGslCPyNN4ToEKRBcZWFamENNbcY6MoqhsY/G5qy
QZpGVYPNPTkXrVhODKswKZGe+z1KMmrFNQh1bz10JQZBvxtkD2tg1y5WHMSYTGVjo7S953Xsfa7h
GiPEKVVhtYctF17BUtbyXr83Y1yI4KWsT21b7RoT8nKYzNuC839UnoL+wTd0vm/iykjOMR6AV86U
f0ZivxjErg9/IJkgGvqyrWEwACZlt3jtKyk8/dhDJxAB2v3gtc7DJApYubgA1+yOpVrkPISZ5TxY
mu9s2zFxFveYqSnaCYbTUYZkV5mLjM2izfUQjCKjyUYtCKLby9xj95fxehjHPdo0Ry90+j3EbMjp
aTm/20y5V5nZsR8pqi5qVND2zcexV5rnxHS2garPYE364JiCMF1Gsmo6yTrtgmYnW6Nq/BL74qge
dM5rxbdXZqGtgvA9C0JMKxi6arR8gyxHtJXVOa5AUWqhd5ZVrQbxqeTvuRF2F55U6a0T/iwoD6PU
sJZZpWEpi7oGzy+ruYNgp47htlnxtbXLAqcF5ID2TenkW266xjOHDdzJERL4J7KR30YQ/ysagePS
wer7+leuiU4AXizk5iku70wfV5B3vVWrzsaxF4W8kkWEFdXRqUK/QgOdFgW41aI3khbBTapJ3TwZ
Xhu/D0nrxS9l3rXvpdp917po4zpV9VgOqv4CLR14ZN0wU4xC42UE7bEKrMHfytbIZL2Pa4kBAIPk
CefvY+IDk0pEcs0e4gMU8INslP3j6lvqshqSkbCMPwW1gsK1yFZKhP1nhOVVy1JXKT+1J1lAvlKt
8Gmw+vIJMufMXpKK2OXsJ+nSTVmu5qaJMOrv/LYvtkZoWRfd0b/7GYZk46Cl16HgTsl0EnV80IjX
ThSyYcxzex+M2WtrV79CokOeu+W5tuPlLb+zg0MczudOSpQK8Xl5dS/a/4hNmfX/yrt3i2O+/4XS
jiszDRKw0j6KO5MJY1hwTvUm1FEMopBXfck5yULW/2oGCxrtwsg/yfhtBNnlr7x77I+cEq2ODb+H
75pa6UwyeOE/XuneRV79/W5yk72hkWnd4n9NlCPex5Z5RqhY64q7CkrdeAQsBxdVab61SbmxhLa0
rCNtEgEeBtB4jw2jgYfRH3XRsZNB2ede1K4TH8pyUB4BDlrPfZN/UwprOMkaW676hrWZter53jxj
HLKLkmI85Z2r4ZIDU2OyYx1/01y/ypgs+txC5NLVi7WslsoMdrfq5z17tnz/uzp8Aw0dwVDTOrwC
i3xjelN3TpLGg6cSBQdFKL8yKBvXAITCuQ7AoAfhVV5ZOk+bQutQR/53Ay5j7B771ruM23MWI0Mh
UrT0RzNwkCTHyAo3RBxi1LnNKTYOsnBDbwPL3HriwMD/lmJMcszatDg6Y/wYmVa2jX+HZLyy67Bc
/H05wmgnygd96y3b/0j6PZqM/e9Dlr73a/S2DLaAnNy1Nnj5uUmjHqEFmAYlHJNFZPfh9xyYJySi
H/xlPgy0sd5nrWhXvuam16JASRBxP3032ZV2tZmjrey+K5dQ9z0OH9r5FJrAszd1CJXIaZxx9UdQ
XsrCCACo963hA9cCsw22W59P9+YJiftu0fl8TPgmf7k3RMjD4sSG56WaFU88bbkdI0cqazAlzGNT
zJ9kTRZDaYovzVCv9WYqnmRMjRCCqWeXHzchH9NsjmqjtWwzRQj5E307K0a3vMeyrHUXUw9Y/T7Q
mHz1NbzLb6NCBztAk4sXcgwZyz20Zf10jDcyxuQoWlZ61O7QGbkW5YTFBzZLT71nj2d0M8+xqEGT
r54mVPg3iKbNK1mVBXv43wHKx+xOkpY2lnf1OfGWnWSohW29RdmgX9YIQ8MTHieQZD7WjGOpX1PQ
8WY5R5dW1GRcD23zyNzhIGuuOpugFPWp2jpYbi1k8FY0qn71dazCjA6lORkLB9W4mFO8aLI6Xtue
Ul2i0uJ0FmneXepoxoX/twvg2dFee5sDFLU3w3+mUltmiKFA5u7NQ25GxZewgrjqokqF2JGirJO5
ck4mCiUHr1HNrcOmyEMPH3KFBIv6bhXRV0646h9OvMVRI9hwn6m3Duy5h87T7WVRBcTsrvMWBXPz
U9d6B9lqKwmK9+nEVxyvUXungoXcp1jcrAy9tk/Q5r8jqRBCoNCw9Bahe3GP2Wi07wq1g29Ohowr
41T2aFn/6gZ38/9nuP96VRkT75B1l74OQMrX4viyFUUnTl5lAdloFQP4Pd1DMiPQJ23T6Sp/UJEr
Y7K/rEIEfQLvbu1l7T4uLJkcLZBtAV3q0AErFzbL2UvVp5BFnc9I2XvXhhO2qcmrXaGr0SUfWti/
lmE/shuE85TnI66ED+kCWwzr82h1z0PCN1gZm6U1cMbJKv9401f9Q2pVXk5epq/ryoQqI5RVdcOi
kFeikCmzUGftxK51NGc/Zr2crtzRkLkew/4rZJVDBa3yPUDcaAu/vN9VkR9jY6N+tfiO7XLXQX6n
cIq3EQLS1nPnaS2rzdj2a4ya8q2s+vMQr1TLiPey6ulC/Aqji+PErfItQMkKuhHSW5WqKmf8n8E1
58ivVaqrv45a/rNai/1WWfUSz0eKrP/ZKqvZQ2mup0D93s+zh/KrreI6lJpgfds8AR09sIKxNRxL
+M+sMqVXz7ImiyzMhJCF/j0ejDxbj85et9noZ9vAgA6jGrcrMVmHGFMNHAJBNJMNJlYOt1Z+aiYU
JZGd1pa+LvUB7dnfzV5lGeVKjngbFmbtYsp9Zd1iFbPs0744WEmGTyB2sasZ/PlX1UKEQfc+K/Ng
rWctjA5d7ebPRmJ8xcQz25ZBAE6nC4qzLFx/bE+De5WVqamqbnVvNJRAW1o1FktjVw07BA3f/LyC
TOjV+sLTHeXSCsMQTgOCa56itmRpxh/xssoDczG4iE9Gbce+AWmyFwq0/X7ucbrk+CL+1OloVNqW
+6UdAh50SYlOfA8voxvaHs2IwvuCTNAXrezrZ9OYkgNTJW2NxPPwJWF6nBreF5OdOk5qSxUsrK49
mbP7XfZjHcDjG9rJ4wjjkfOIzuS5G1k3STJ1fDY1W/sMoxTvTiAie7l0lEXGUih0Sh5TYjUpi6iC
9qm2FQbhueOiNFzOzrn07JVchLqxsGvLg6Xmt+q1SWL1WjT+pzoKtL2syUI2xom/GODGne9xQ9fN
U1cac4VVpdp4b/ZszGfbj6ZFr2IqOCMyt/b00d3KaqZYr7g6L3FjxRNDyNaYWhzyqenhSV4lc5g1
C3kZBG7SLO5NqtuyaKk1kOF0+SPx5yW2fwuztT3UHOfxFIsiYBcmX9XG8OEUdreVDbhv+VifRMW7
beYwDss6bPhbD6CH5GUoZHdiYWohHjinWyGUfG71W1LHkZuG1xeCWAIzLVHRDXpuGsvP0MFjFF1q
ha1i/FxnfdcK754GuDxP9djYtZmuv6q9/7MV6bv4MA04wzFPcBdw6YKvs5Ns69g0f6Cwv2/ijk0+
RBpYPvp7u3GKB7mRn+rVvFCDPDzKaqCF4bpSkSZzE+e1GWf8kZL5s+275SZtRzYfPaf+EPGi0qfP
UGaRZeUrzPHOsgIhdSjUMfow3QQxY6956SZUILOo/y7DbjaE29IYF1a2s1mjHVDuRqlZXJn/rk7K
OAj7Qppvl7f0ELiVWfHgvPf5a5xbtoa9QL64jxl4zqMDD2Jb585wUoJiwPAeKytr0K4dXuYmZr7E
ZGuijsNJFkWdvyhj4GyTJrb9s4whDQKGRi/rhewByCRie1qMWuVzstM4/ykxf8XrG05SmQ6b5DeZ
iz+gMy9kqxXFn4pG7XZzq+mwGkSPKGw5CSrtCJbe70TJAkPSxz5Z7ReWsUmCtGXPhKZkElK3HGJs
lTqxNyV6Zqhd65q6CoL2R1myla+kFT6B8F5gVvwye+f/iu17N/xskAbwt5hQyPirwc0dyK/3YWS2
dIm/Gcf/e/z/GuYeu9nH/+6RWyir8Nvl3UTi3UTCHlpm39+rFepPgZkbC01pqhV7DMUDDmP5gyOu
wBdAYLKvMiKLOcRFrh5s549UL20n1kO7W5ffI4zVlHEb87u17CmHNl21v0zsZcmQmfUhjheWyTZy
FMabObYCb6HxXD2X7rDWZFX2y8q04DhTNTdqAG0cml/fnSIQofd3Jl8dvq/DDX/ut/cGr+36Y8Om
4+1tmKowAVNWGDk7jxnbTp3HRqluVe5j2njmGdzLQbapIlQMDkIdxsTsSFRlQ1t2w7rWPG+lx8zD
l6zg/EVDu3CDdm45/FGvNuI9JzkKd4XuETebezvYv3aPqsvZcZOdG3XWpbWKlOdrxhGo1qhAdFA2
uMSzaV3klRvUxj5o2+dbnuwSDOk/uZ/Pu4x/Bhvf9HD4SezaxogWthhV5t2HErjQySmLw+0lNbQy
IlhZq0GcNg59F0DBK8udrOJ1jhGwBRVJVt0MqY+6e8YwwD3iL+Hcir+qskHGei+ONuUUxigPgv0z
4iFd4G9TP+IxVz9GMWdeZqnD+Bqmmo+ZAp7JnzGZzFOwXaUDah2yKvNk3zZm7mGywXzr+9d4TRO2
27KBi63hen40i/5n4XXOcWDSAAUepSXIVL8ahGV5hRECcpxW3BT1Bu1yNCeQGay0KljJEf64lMPK
bNnioyDCDw1rpFnFPArzTSwxywxP+Db2TlCm2WQbLNzSyyFTV7c6LFT3dMuavAAFCzv8+keLJTsV
oj+q5yy/4QkyDU+Zr5i1rxxnWIXMryispFSwYebUD0EfXTskYxmdIniuqM8bhzhLNwF7nLvYgVY1
l5V14MzW3gXm8KQYAyxrVJEXxty3GxZQ0+eEXQT4p9OHHqCJwDek3dRpf4vndj3f4kOm/xGX+TNw
klu+mXbKGVdFJFlG5JOGqrrUwl03TVget+UUHWbhvTs4WAtoGOhtGmG2a7Bw2fGLCleyNUCa9eTb
CQ8o0bfKJ/tBVaJdJ3KxPnAPbuC/IWE6PzZ2byyaGtUetOCwcbCML4bWYY8R9BFy5iYUV73RF2ns
JZc+KtNnHJeuFWrin4BZ5Rs7aBQE1rzykweTmf2jErIfHu0c+OOamJ2haNZnpKsxEKowARrc+hYK
7BCBIk7y67NWK+ylZcCzZbLMkQ2yKovSgcfuBzjyBKHQfLknyitFSDoXw7f78DIsB7nHhjD63Dmf
0rGYN7XRBNqmmm1IiwrLtRVGpNWS+2jDNEo0WXFSncbO4C6eeXG6YQMpW/yPXmCp4oPhGavbIHK8
W5KZ9O+aYtS72Iijy72wC1DUw7S8R5BHii7oWOKVMEfWC1uSwV7G7inyqindeelrmrK6N2iTSzd2
TYOt1WfwDsWL3YLysqhBdqDetDJS8893YThsxXVl98Wtk+EQ+FN/8FTnZyFjsiob7tU/UuJKSRd/
1H8Po8y+ufSx1VrK1nvn/3UsR7yw0pbhDs/mPdIe8zYanXBRCwmtFmV/pADcclUqnnHMQw/pLSm1
lSAadU4431lOVsRmr19PKi6X9FEL/ijTrB9lCvIDEcpKGDAFQWntxtRxmD3Wyqdh0PYw51DjVsOR
wy+hXS7i1Vx9NxKUOqI41C9lax6asNsMSn+IG6v4GmZuw1PSUF6j2KxWY6MMD7ZqRVsHbY2ji/XE
skunEms7HfH7tv2SNU78apSK81BAJM6Re3v1OY95KYKDbJIF0g9AmtUG30CymVc8No25wHP3W4VX
8Eti6Dw/DWUpaxZmRi/OyI/MTbrVxFx75RgLW4mS5yDs+udkzOKVm/ntNs3s/lktivjMHfBNNspi
DPzPLrPFk6whx+FsGxPuZqyyLbRkMFcM5jnhz8HmJu22bASfp67lwG8umMMIEZ8ehWwwJ6KK8sna
afVtlaIGFEXKwEP4lxOPNMbR0gZhZwt86b2hasov2Lw4SCyzC6BkIadMY/IgkVagDK9VmyUPEoQl
2hpRk21BHF8bNVUXU8usw7HakuPCRF2A1S+fnMIsnphLQ5bI53wrq7LBKOAJx7FzkaHG6uuT3jov
t3zRKVCEXWrAoied+jhdDmb7NfaC7ihTOMlwr+1sL+8dNLVdqtwkT41mLhKHSXBSRr2FVHDq771M
ucZ1oLBYAvh5wbKsv2RDw/m/mkJa8ZHy3BoOnAU8iuqt72sGH6LfLCsr5IhMPExTPUHbOMb2R9Rk
IRsLkXFP+7/Hph4XvrGB3Jso68J2USdkTe0iN7Ke4sw9jmNYXfEoqZa4tGbf/t8ZGWOM/x6j0yo8
SYwi2FVJ2j43k/Lh8x5PhajVeRfu5mHUlopiNs9GMbbPSfqhm2nyJCMWHiM4GVrDRrZFk+dczBGd
pKBpH9NYB9ZcmRfWpjhzZ33/deCRHVpK/NE6nrFpPCPaF4lqXzpuBvbg+seax1wNXZfLcfaUtVsC
gMT13UUOc8ZsaW711wnppVtV7239tet954/qvVUm/1ffnL2/HZq32ay3J1l4KsoHPHQLpBx/xeSV
2qF4wVawzylILgCeU4atroqy5OoW7ASaNO6cXWYb82EuUceWouwdDkg8k5yXXpuV3dR3QPVzPfqk
VsYS0c/wK8BJ4GCR+6o7MRaJJRicpEfY1Ygu1qDolwQFGchN/ExOWVCub4123Dp7O1DfQygNHPX4
b0XDLcKz527bY2CzKrzZeKlCszly/NEvZFVHHPwhahJMemqlWxrGu6aX3bNsqxFYSJQqvMiaVk7l
0r3MEbfyBzRw3OOUKMkSAAD2IpM9nftqNpbYLYVfHcPZMFOy3vu2RFVERyHLnpTwrRSGYCJB9kyE
MUk9ougkezK1jr7OlbXJJ8d6H4ah3PbJOgyQ/p5BDNf/RBU+h1OrKW92P3ytrTq5ypqqvzVdq74C
qeseOVw7p2mB83fnc5Kpp8FSVvV8yLZAge01OL2PDH78vqrtfAZlr8y7EtS1nrI1pIrCCkc0p35f
jRlKGSwGho1skIVWpvYtz0Hw44ho2PLeP204RMH+qGtQgPDDjZPjojW6HSvjekouXqfq3DFT7Qml
5mGZlI3Lhz4Hi8apTeS4jHFZukFxtLuqcm+XmV8WR8212IJ2ShQZlW+dgTo3G24FVkMjMPCJp1Rh
DNjidO3wrPvCMzwz42+p7y/Zeux+ZHH/YCJG9Wme+MGYRlU+tF5S7vrBZo9Qy/SLEVfqKtQ4sEez
+4vsNLn7EhWi7441ZItQzevXvMdovXb8flEHOIBzPtijKMpvrpnMetcmdvfCnoTwGgPbLlvrIgw4
5DG/yUanCLxnPhjZJAvszt/w7/bOsmbYjbs03AHEmRga6eL/HEs2Vsrs/nusCMMT09C8syk6y7Fi
/SVIM3Mlt916q0txN4ran/t1f9T7UXGXWYfiUCPm1q2O9seMHswOrQjrJdViZ1P1ebJuxVy7j2uk
bxXuwL2oqqMxX9i15tyXmqKV+vOYPMqOcjDHKvc4eAw882jHIKiCrZV5RzmWaoz//UrBaxlEPHqM
wL8Vgd5aQEfDJNp0fdMtZIvXVz+bZfWWo2aNtgfnsb93jktWFgH6QQttMriN1mDcjrqNtxkwVs4C
U+6vIuQL2XM11KYIWyYub9lZBLhW0eLDjESe6mqfLDUEZtx2/mYIiumzMaM99SvcVSjtyrDq/Gf4
X9lykFzs6f0rW4bDOP7HK9A2HlW337FysrYJavQv5hR86+16+oZIyJOCANGbqccW5CpLhblZs/zp
5nkhM5BZ3Ay9B5vTD0sA7d27EWvj0uAE/sxsEuVVVWmLs6x34MYHoQvlDd+YWmPbVZg/8qC84Cvj
fhr0Grejil1th/3UbY3OzsFpOuXU956+nouheUHYfEBXrhm/FbUhbjzmDzaGtqgOL7rcm196gC3o
k6hgvMSnZtXAPf4jjofauTVL9SVw0YIdLOtnfoRR1D3/Hhf5vcj3HfLl+PID/Xf+/XUDxvkrX76f
f+f/x/jy/dfi/TtTsR45QHkxPOt7aHTDtw4V6DlJ8YdxFzDpIgT/rXzHloH+Df/0f8bYdA6I3PZM
OC1rh3pQvPFdf/qMXhtSbLXy7uhoHlcijnnx9BlFnqX5O55DtLvFRf7smv2O3ZN2kWG4cmzMpK4X
aabYx2owHAw8en0lW2QhG+5VeVU3Bl3+ai7i7tCF47i7xydtsNgpC9VnbJ3RZcoS/VPZN68up6o/
0NvNFAe9sW4ediMeNcsRGZZNWno10n4U+GnVJ1mVV7JQBo7LA7NtUELhkaRA0Srn9iyLpPTacyQK
WfWt0Voi8dKu7rHa7NjHlvVAmeONYQbzQvaTXWTDVKIqC6ezRt7fUT/1s4HVWx28Fq4VnfrB0W7x
KUbiZExt7DRVHElYG5iXfkD+JUmzQ+V0uKinoLm2Xo67N9rtyomNXnhzDlTk2RD6d/n8PEYsb7yC
5ZYzPeMOMj+7eBdAKe0xXxQxaDcTxq5MOCIbmp+tP0Bum57b0UMCF1gGysdeXS2D0YVRkOoX2WpH
gmcFSmytGeH83CHEJVbDTCbbpaEa3kccTu8auoQ/0uTBQckwWNg2+IhZ8ASR1V93KfMWvQB20Kvd
Zx2G27DFeS68IAEllpjGgJUvSlzjTnVCkAEawm5qVR5kbWRr5CqvqmvTV+PtWuEZu7L0lM9sBAgE
hx/WUBZAPa9gJp7rvByLbd1PTJkR1FtyODmeLWhbOVpQKP0Y/Ve/KZZjOZno3ZbKOlCz6JBow/zU
WDGSswjL7UbV8tZuGzYbd8QxVlOC8a1NhOBjm4d7Pe7Gt8mNtQULwBwfBlrnKuGJggGemUUjLiUV
T4zfBSaQP6usj+KD4lXo0aMFdIEG1b82TrdkLsKpSaxx20gCPHFEFZ49ond9vopHg/+S4Qh1zQIs
MVvwa7ts9I9SER7iTeJdOXCrjyboEryhlB6+ZBhuGLxdVC3siNx19UdZMLm/GqqGlGGAdtktjuyA
qZQPDcjtxyKFmBLpM7Lbv7qYUTWwbxh+3EMzIp071WBD+z4M56QY2/BkvHVtEKZcpnOXrzQfI+Qa
MM45mXXjHSn+KlDb98LSg4uLmOdChtVEx0HDtD80VC0573c3WLCDm0rYUFwpuoArq/m+TmpPWXVx
zRqpyM3N3GvZ1U2C/FZkWJ1gDI0Etg0U5VKArNyqBj5sVtNN1yzobdg3mvMZieZNaQbF92JoP4pa
G99MRx3Wih43JxzehlPRFtVq0Lv2pa8yf8URebRrtGh+Y38BGE1QQ74YtOktdLvPClgTaILU1MBi
fpMNz2bemi8q2Cn+vPNbjjPPQzh7TzKpEl8ZOA/awolQWtbzbquoY7KpTPT74L6Mr0bvnRSeu19s
Fx1MYwScE0W4TkLJRJduHNov1QSFrnBS93FEWew4aOAAJpDaXyo23wzPKd9R3k93gRNE26a12k/i
yEgm4NKLBu6U94e61/VnPareOvZdtwF7AbtaCL+2nqa9CMTRJqmd6IDpLyRIxKyWmH3pX0flR6Ur
0z8ASrn7wRd/Cj0n2hllZOzcxlcf2wBtb4TH5n/ADyGgpXyrAzcFd9PoD4GDbXXTO1jOAnXIiyY+
ekJBWhb+NKsnsD/ZZhLQinvsduUiMu22fKFuLZZIDDU+YscwCTq/x+GzsTFCxV6tKvPxEMwOW4t/
X8q6LHTTHA8qNJL/maS2isqxczCMByuuGAUAYwhGCKkEFZCZEWn9Jagj67Gsx/4h9r7EpoGtepqF
+SmY/CfZ5nit9RiWvbqrczCpA5SCeJlYobnuC1vjDEvUA1Rml9yaC2TfSPdMNB5Ld5tVqPxNpa7t
5pojacjsDvNgjROfZgb/jYFl3z00TQTsXx0usobgbfdQ2i47zHmir2VMFkJPAa8C7YKRCUPJWOvr
H5mmtIdbhvWhZ8GBHYoZLdEe7lYB1gLvGIF/rHTnkdP7+JqqHiYzofuYGZXzmGdWe8BTO1rIauCM
+hU3Rbbwenf+0mjDYdRBuiheMu9axTQ3TDrUTwAQkT9V9s2oPLLz1D+OTpUcXEv3FoEf/DDLREz5
hIe19WxXzE1azs0WIwrKr3oSp6vGrxpeP8UIAJTg2WmYsDgOlHU1q91jF6oNJ7ZFf/WFXQESsdNz
14ESnEwl+wgCbJsdB6E620ZdAJ73Y+k3yVdc/IJFn5kYewxIqiVuo2MGEQPNcPrsBblYvLC62Hns
2PhbTyPwQ2jj2qatGtgYAA92dq4bx55J7z7o+RhdVdwjVLvdmfOQnKF/cyuyx+SK1SKPRVYBj5Mw
M6mCcn7G3kxlewRDttFxLbRXRu0D/4QExiE/agch2zZ0qn9MddqXuRDh9y0Yw92MxUEWTgu715zX
2cYeN+pqFtVBDUNaT1ZeE9QfIJBwhjAKxIcNp/4o0wVroeBjUu3ihJRIupRZqQPn20hdbEdEJyRf
Vm6aI4uqN/3Favya37RdY4VaKW9u6EGK9NidKPT+2QqUpTqdQuvSp2WEZ82YH3QslL4ZZf6PpVrx
J1UDvhjFLr6yms25a5rOAGVtpC6yoL5Iux4d0X7HdqvSWKhD019dQSOTTFrJuAWL2SOH3z+5go4r
Q0MSoM6S9vrBc9PyeYa7eMBkul9UddLvRjBxG+yR1GvSRhH6FdpF1kDKAkwRBcqF7TZBn5gnZGDG
68oY9IVSZvYTciz6Yhpt/3PfVVdcINxgwaPWFoK2vOo5yhOYI1UebXKj4Ek5GIkCOCrF01WPHYgZ
rXNmm8qYVwGEK+aJ3elWrXpf37QWgkwux9L8GeJ44yaaqh7UpMFnC5nRRar71VkWmTi8qfnkx1sw
yXeo15gn2ahmJuoj7JGtKwszj9QFFdKaQXxJjWxjK0jfT+DA+BkX5kPce8ZDWPTVBYIhqq6/Qo24
alGY9MfJOd7jY6KYS7vpy40WJQE60Rh27m7DcUcEuzNZt6HkwFiOdqemHn5ozYy2/hgW37NLM7jt
dyWxuoXpVtOzW88e/1NzOLCy9VZDW3xlBmDjosERcq/mISdhUOxk9d5wq3J4lXhNfv4rPpqduorR
1V7JtHtRFGxhmPmDjJhuVrqrcdK6pW56+Xr0D6oe9E+yCF0+Wl/v1b2solSuofiLEs/Y9E8K38In
ZC7zbeC6uMuLXjKGmibsdS32DjJvaCG+JLO/uXUQaYUe5ptm9qeV7DXUZv9U1+oblqTFSYZGF6/Z
vokvstP/Iey8ltxGsnX9KhNzvREbLmFOnDkX9CyySJY3NwipVQ3vPZ7+fEhqVGr1hKYv0EgHlkgg
kbnWb8Du5biNBLuCDMVJ6wnEjRrOlUbVE4xFlp/ZU39T/NTfmJbh3xBW1u61CXlX2WOw669Et9SH
WnWqfSXqfuM1eAWrebSv80IYmLzo3qls4Pu3rjiiSoKEK14CK2HOIlVYE66Qga32xC2dV4uXS1jY
5nMQatGxB4O2LDzLeTWCmqlQrSJ22bl4Fh72J6kTLJscxLymOfG+Tg3tCD4t3EZR1J/zpinWqI2q
90TrraVZ19FzWYYa+jIpuvTW+K5gCPFH3UX7IjYM3m3OuA29yYNXwqENmJzdbNTZ3RCNtzyE9ZPx
zROJs2wmdzqUcWc/hYm1DoqJevRXttqEbqrIjOEt04lKd8i6ekQicCE3SIHMw8ccWFhQDMW5Labq
zgv6L3J44ejWKhXIsutkr+MwvSXYbOxdF6h5WwzdybDtbB3gtvsoSk1AYc3CL7WFe7Tc8lT9Pux6
609EDp6EFedvYZ6XS7XW9PtsGP2NvGLP1uN6RRvd1pOS9phPDVb+WA6DANqvhV9E0N3qsc4miitm
oCq+aWS8xj9m7xlDD5w3KzT4PXrLOBppYD4EPTCMPrHfegMoi4L6wN5ERfpB9RN2kQgUTIWaYeiV
XVF0fma2B2aOdilRdKBa2+WYffWcMsSAynOWlVbpO9+l2HcJYkl9j2sy8Row1I25DRUswmXrELND
C4BkL2WrUUJqt6EW4u0nDoqrOys0i/2vSbDm5a99LVutwbQrVY8irJPzqJjZTFUbHmeEWZHr+6q2
xif2+sWNr0fBWgLL/lofzvUSiPbX+oL1wn+ql/2VoajISKZipyaRv0ldLcCC3oiegs5Qtm2M/oHt
RfFTryvFjaVjfilbcy1R2HeMvJHmVtfVcVMfkttJm5M4Tf1Vwj1MpUtu+h6Zgk/0h6wj30k6/gf6
QxnM5EbWSYCIbKgFeYEacKhtIHTs4tB260wGaWQl0t9Kh5m91i0sT4q3Bsfr52oW0CcIiMLZ3DX5
EPGmzUE1ykiBObbmSZ7p8xmC/udBmZIbWfVZn2dWs+1/jJINJMS/D/Ua8dMoPZi+VVNt7nRNi85t
GturHLrPShSorMs6efChNuz0wsXVChLPua66lgUu3D94Xuaym+KOf+GPIbiDbd2ydQ7XfvJangdp
spmJKz9VKqpnrewJvEMr6lBZdWZe7SqEbheJWwcYbs6fEPMJ8tryOtfR8yeYRWevUk8j7mS07p01
aTDttKH65hofRR4NX0WRGUu+hvRMalncBBiEbXTsds+BFgs80mp7raQuO0uty54ttYOdU+rtbpiL
maiQXo6d6ka2IubQAWUK+uOohtmzaNN3N+qtE5zu7NmM2MrzVN00AbeNmvCp9aQWb2D4kDcKzOgU
KW76AHPoLOuFk+cgNCANTzgqvdl9sRpdK3vG9t08FH34fbiXIjEWoqJ+MqzkPw73AbW8WVN+HY4I
u3nwbVdf2qkBGsMIvWXsEu2JjZG9gNNGL3X76iJq9NRUtXLxExLpqRO9tEbg3BDiafC0KeKXgV3r
RrVr0FL8JgtXseqtPno4zBlVcBoa3NkH9KF39YhFkuKP3aoJCvE8hdafRYI7RZncQU1miT2TMOBr
LCIrPzmGORyl0670452ruN+x4xD/tuj9UVWVeBb2aeQBYa3afZWU9xHq1OoWTkDzUxHvmHaPVdR9
2ar5KYgrGIaem64M00QBcT6kafueIJeyH7sS48CxidKzhuL4MrLtdiOLsp86N6SjThKxMrLrBaqh
WrlGAgqvM8bHwSOKEBn1Kw6EJRnyUaxAI80BBQS30eRObgdeas+iSRaxiJtX07DUG29wlKUc5ft6
u0wFNtGyVX0dkfd7JdASHtMEJzU43g2r9yhdjbVX3NShaq0IawabLuENjsZAZ8FjZAdmm9fTHKHu
GkDuEfwQUZKO7H8c1OnemGVyVqy9nUXTV7zf0ShbEn2MnpwmBpmFV+pHWoPU86xvETAEwsb29GBk
2NAOg+kfTAGfDamIcK3YcO5FleNXNBFuJpuOPqL42jMLkxr0kbbENmE7eIW9h7ttnerQLVfumOiv
lS7O8oPMMNjFcCGxhuNFWqgTUIPci87yzKrLb4oS2CQC/1JfVo2LgT3u4imhz92gsOHsVNEdO6vu
j/KszaLvZ3YvlIMaAhWnw2f1L11xR++vrW0366pYBYHJmLRZ3AbpzsXK6po26/mBbks9epWNxQwX
ycPFmDjJo0x+2Yr5haVSdiub8A/IVjr+FlvZyBIkuV6rDF3lJh1IJwex7l8wsRMrjJqANoWw2WWd
N58Rd18rqk66GJfCa33p6fWuI3u7kD0+ByQh0lKuPZSgNP99kTDlT3FCRH7mj5H1clTcOebKjbEj
lw0/XZ0PNM9hpBZ3bCXapzpzbsOxAwkylxwtfVLU0D3Jkl3n37x01uQY0+7JxtEdr8liOoq5WIBn
XpSm0wOdYKSKaM1S993upq2n7inugnGZ4pO3l2OJeGMtGZnTTo4dVCbssQ/M7fVv0FAY8TpcE+RY
hyTXpjXUZCNb+9gTQB9nf70SC84qtbBQ7Pri2bOi3aTq9rtlKtYqAfwAeSgoHuEPXq71qHKsYvbz
R3XImnvH1L/IenmdcKxR53Sb6WJlcK+7ZnLeh9bUmG2b6hyEsXuydGERhtDQEGzSYVUP2EqWTtBf
YGH2F2Wm51e8JifVBXL2o17oIliRuBSs0OghG3yhYVaRocAyV/mFqrgIu47nDLOSg6xLzThaMGOK
VblvIsDfGqv4denq4z4msfnY59NdU/X4BDXEAke77h4tGzIiDgHHfi5dqwLUTCo0Z2Upgq+Gl3nS
H2Rx9KJs7SfBuPFiMIhO21qbTDJ31MBrF8V8inn8xqy6YF7CUNfO7B4NXG+xaqIAEM6Mw9WmeJu6
001W2Mpbw5QqUlbkbK13iIxyd4GIfGtSd4eJWv7ES6I+oBA7O+xSj0bQHyOuN6r2IPosD1bjJShL
7RCyzD4Y8GSclgi5zqS9EP1Q3WdK5u6CMRq2Q5SMj6k+/EHo3/ojsphH0Et4yQsz2TggL24IpocX
JHCRk7Fi6w8nu7fUof3a6Fj82p6VnFwNUEBdg3pV7NQ8oI1QLzzWPUxzFOXBi3vzMAdmgPvPlT+d
urLWaMt0Q34Yzce5vRFavHTnrSbL+yWGBN6R+LXprHpbDVehotirNm3sEw7eLXueiKclKMpdZxg2
+BoafFEDGO3EAEmRyXonK8loOddmEQSQTVyrWwwoda1aDb0T1bCme7xzxXY2lsLCa2xSZuPhA3OX
CpuGaLr3XTaciKycZEkOIHuoroZ5q6oqRZuysG2XZVJXF9nF4x22n3LNWhioAd+L+eDriG/4Wezu
ZdHo/OQUqDsYzxco94T1q2eB+oK/gDh/r/InvwV+HGOXFOYPKtyVtZpiMVCgyrK3vSnYs1vyT4kb
4odE7OUh8EtlwYPfvHdl8v2KOjmQf1+xRjdr606ZusYqVN+ZWoymRVV5rwgxf1SWUV0CmATYPbrP
sno0VMIr6eRunblXYRtboYfaI7vtCdN3XfBbU9+hj7sawHLf4ExVv2bpSv4/TI79YBlseaHT2XkB
FzsZfi7ibqksSEJZy3ScMFrqzeoYKRBON+N82s1WQPJQa6WNdwh9CgRQmoWs/OxjoNy7FUWqLsOM
sKN0Btb0cZc1JKoinsmFAKP5NNqJTh5oggfs5/66rxrnubHmOyh/wVjMPfl9+Oe1BGhzV7PaWwVm
m7+MZdowtXrZ3veUcOV4XrdRSnDXuotTV9rxpvL6bsstm79miJ60c+DWhAKziosY+0+EaO+Eb8cL
rM2mLy1IUt5gaXKnx3FC+tSHrfhDqlGeScHFqyrjtYWNNqtcb/PZr4v6dBlaqbHM8Obr26y/jPMh
KR3i6H7x0aZogMiSrDf8EBZpObIWRX/52s1NqvJciFfZ67O6GVngCD1Pd58NZUEAK7IBMMqryc+r
1U4D72pk8Zei99cmU8MpqQd8rtoxvM/A8ix1CxTqWAFg6IO8fNe05hnTy/AjM8iG6i2zrqtts1Yr
2AKa/o3u1JhKKeLDGAPj1S3HgAhOOjzqfTyssqI0Lx0SMBu9jurbVodRovfmTOjsu9UnXr4Lhnbp
FC4UPRJmZFj6oL6VzTV8UJxh+o+aDeK2JByMFE8eYxOX302thY+OBowrUwpi77GO+RtGk/zaYXPT
gsd7hZknu0fEWfZxVwfLqu7zHbMUsot1ZK6CecKVh6aJiuBajkWVVQujhkn+z3/87//7v38M/8f/
yC+EUvw8+0fWppc8zJr6X/+0nH/+o7hW77/965+mrbHaJD/sGqqr20IzVdr/+HIfAjr81z+1/3FY
GfcejrZfE43VzZAxP8mDcJBW1JV67+fVcKsIw+xXWq4Nt1oenWo3a/affWW9WuhP3KjE7h2P30WU
KsSzwX7EEyXZkUBOVrLYakI/VJjv8JXTCjLBOxtedJSlvvbsR2jv4I2urQYrSyQvz7Ih1weoVWWO
rpmDUJfZJeu2MYpX3wmdvTMlzUoW0RrMlpWTRsfBLIrXdgWiOn2NDZJByaQlS9lJjbtu5RIK3ZtZ
+JQ52WlqhuqimV6xc/28W2hGDn1cVmalA10t8I6yREi1ulSaMq6z2o1XTplWl9zuvvz+d5Hf+6+/
i4PMp+OYmu7Ytv7X32UsUEMhNNt8bVDOAVOX3xVj1d31Sv4kTeGNDExRNglrIy3mo059lr3YTSRs
ptkR+Fr2UcycGXkQndbi6RN/AM2r7vjJqY/i9uZHLzFHSn5Uqb5losqrtsvCj4bnBN2KySNdIEtg
gyGjhM9Bk7T32eRA5qWPr3j1KRImUZHL778My/7bTWprjq67hqPpmmOo8038002qA3qcOraKX6eq
bjaa2aYbk7XhnjBm8hT1+dkxI/VL5qQkWFoREs8OonPgJspCNhSO+YS2rvcA3Ti66VJ3XMdDic1e
1TxgPopl5ZQE910TJftrMZhTBzJ/oBKQ3bZKhPFMkLRwMH+0yBzDiJ573GNV9plxkGe6Yti3n2Pl
qM+L/tSZ8fJzZY/Pem8Azop0IPc7UI5DkY3+wYZpnl/LgYGNJd/WVrZac5fPfgjkBdcRrhzx2ZxE
aWYtMZ33/8ssouvzNPHX29U1bM0Quj1vnh3D+usvVKtajZ455O5OCctNn6ou7kHo/zguhErCDOxL
sUY7RV7VHYvGhaTf5c2rXevhwUi67C4UUXanJbh/Jr1r7mXd9dDB/PCDAkPSuZ+sQ9w2JXbRtVtZ
bEcru+sL3SGImjSbUX645xUkdfOyW0MJ8ZDBgKYcm0bWLIZKQZfZiDktQdQTInXqZWxrxdFNCngw
P502CA7vosm7eGoN2j3K+Mb7ROx4Nq3jNJTxduiN8JxHib4GNtrfRTwRK4wY40e/I0TFLt17Vooe
itkwKW9JEHxVVMDniu4c0ZueHuFi3Vem1uwmgFGEOdv4ohPrvMgzuDLfuADKjD+q8gaRw6hJn013
GpzrgKL0YWam4EI/xzcdtEKPMFyo8DTms+DbZOVl/IWwCsRkG5ElXy3tpSl6fH51Ae13PovtCal2
eVpPoXutlEWA5uZN86eIyf36S7Da8RwOTNZuEwBhlgc/3pnOqOxJbsYoWCu1sdScAAsASPRHJPC9
Y6I03YF4MwR4SrLe8ivW0D+dAmpeo8Y+3Xz2yV0WbStZtnTra2T69dbLm32oFsFToLbFShB7P+aT
6Zxc8sNLYw52t+lsKJmIV14x+YbsobnHkJv8qNeSr6ys8QrTl8j8wfOx6HOgcs5A/rFzibPWwI1k
I+Db6NxX8P2FNxVLs0rHxahG2F/NnY3GJc2ahe9gvJvj5PbqCbTk90OWYUDDXtfesk+d9EXdpeop
0oDlIdu+kf0s7UMdm+BsN7FzO2ZYsw+eFby7PayPeBRsN7paXOwBHTc3N8L3qsshHnlOAj7GVB5I
M53MzvOeiMl0Cze6IUc0nhSvUv11h3ckaU1gZG5ZnA0F3gCStFhnp1N5kHUZWE60LrXiTKTiqS/Q
jqjYgfprtngEdsB27kZEiv11IVi0KRm4CDlODpFnbhBBpEn413xea3IQhE94WNZJkPDFRmDL1ubk
BSub5fJaa3Te3KjGn2A55AfhVda5tnXrPEag6X7/5jCNX+clw9BVzXQ11TA1GNzmX+elofLSxu9t
8WXwvLUx+yho84HIW8u2nzOBuJ0HNu3flaUzBKuK9PhPdbJ3CzrsEOeKidrIPFqW5VkwICuvTinJ
p8lAWrBpN0S/E7aQVnyqAqY9eeiGLMIvQ54jq6CqCPHQS5b9yoVV5HcHOUbWX7sAIXpCz8pHUafW
1EUuMvhsBkbXv/+e5HLiL/O3YdmG6wjLcTXddOQy8ac3rCgj3I0Vq/iimFG2tIkKbfOywFsUINNb
J1CwQ9fuOXec9kA8Gf2Cud6JUEpUCzGdk0nxLr4wv/WFNeJTy/6F5UR9I/RBfYnKYiHrA88Id0RD
i40sahkWoSA4HonaGUczGKrrZUutYEHeqOlpEkG6SXStx3ghCTe64zvMvbH90iNvFM+g2F/qU39p
Fm3+7o+xs+4xBton6C6+hGp+BRhHaJVe63Ezb18S4skS6PtL/4x6CRh2QyVCx+EQVk7+MOclV0UW
mhtZVMYmP8NK3cXEuwqEl3UY3kGX76M2Lx4wyCbD0tQf46ho69//Ws7f1kO8a20SYYLfS+ikMf56
V1dlbThkMYMvXdDiBK3lL5NVe3dRWtqnPq/6RSPa/m1oA/ADvmvBVna0JzRyNlhi92+iG5Kt0+rh
Vphps64DkC4G+JKDNh8cMmsHWZRnsi4QOrka276J9Di7sN5B0kXlsSnxQr4gFohd7MDk0pdqcfS0
sT8WmGU8NaM4B1U0nRElyp9cXXyQ72huZSmYg5RNEdQHWUzbsF9Wrt3vq3lk6bNV8yfD3srWENz4
2kireuO7enoTzJAzMJDtsZv5RNasHd8um7qvj6D2gFrKGtn22avsdWTEHXYLWY3SVBv135j0rTm/
l+oW+TFim/e8x4pdHNUEUxKVEEas0tWIu7lr3fg724OcWbujfWsj5TYthJnbt3llnqpcjPtybpCt
sl5rLPu//PDyh/35MdWJUQpNtQ3VZLOm/boQ7pGi7nrXN95H3a9WuVWAqBVKfz3E3PCokbjPeRVZ
G7YU0a1VOtZdOiG8ayOwKEvkwZOz6EzgoGyBZ1Opbp17ZrjIanA1Y4+UmTygFZWdHJu5329MhcUo
nuMOqlOEWoZTx5J4//ub+m9TtS4MldvZUGHCGoah/bKEjE1ROoYWae+25r3UkJpvG2aZnw5Djzof
fEeNhdxkL1LEpW9BjfQrM/PcS5nq+SZme4+REhqkIsu9m9IJrRsVCM2uS6bp1uuGalNgzXyBftYv
emNsDkWoEYs3i3oH6BqUUDKtHS/19ib4vRt5VqhRdz3Lfpz9p9bPus9+JNbi//JK+9vDrwvX0h3N
dAzhzpv3X15pLOAm9uxj9R6l6UeWnQnPe7dDFFmncMbySHyO0NN4heKRWH3WybO4dfSjhsHWdUCJ
Rs1CnkbTDCI2ynEjLyA7ywaUbOboh3cYSVqP36HeHQoDZTAGaK04/e0V/i1P1aGepZrGZN0TAwV3
AGFUB9ADN0yvz7bUMZnr7LDVbq9dQH1di8bcxUdzZYHW7IgMbJ1dqjp91B1h3kizIZyIs4uvimYn
ENGFgEVRHmTfPI2vfVPw/s5ClEG785Vh00d6Dd3XabVFO5S3IOWd90BNsKd3AOMRIbHZxIpXs/Hd
d6u3myXMBdRFtN65VAlirPrcgNgQ4eA8yM4ga/xzMXmIbs4N2cgar/FGzMBFkN+2gzqHh2iIpuLF
BBD5+8fEls/BX+YAizWNC7DVth1AiMavkQEkKxMNLdt3awA5XtYhwS/cBdaR0tvPpen1K1HX1i6Y
i0oPhls1muxWtvLqxr2XqPBYCPGYscSU1aMFdoqX21fUQO3nVgP/4eSmupSNro4Ni8ejwmFudfK7
oO8fcScqT6IU9q3wQ33Zoqz8FZg7jCpjfJ3qAtQfrin7LPSLx0qpXmSHTsnqhdWOzR1yj/Eh8Kdk
nXiD8qUJF7JDrmfuqnCD8eAVmYtPvMerf740fnqP7AOsR1Yxxm4wFNzIJPHSSS3Cfn7P74vM0VbV
ovpunA/Qf77XVZlZ3ckDUik/18nOn2OVqKuv/T7r9AilJNYUf7nWr9cvbVBBbCd1sucPtq2eAjgh
b4mBvVBcDtk+rxX7tY/Qja/tt66BQ5d0aoVak2e92SV24FAWWcB34EowGEHkjHrolVAT6sy6dNmA
5nUCNdR1y31XkPhDKCThMTF87KKh+0fQ56qxP7Dw6INnN28eHB3si57Xzy4EgdvJbJwH4GzGuncR
dwtxI34Y/arD5g7fowjpiiULFxDmQ3uWfYcJB6+kUjxYq/T1NZJhVT4lC9l6PeTN0nSj6S5h43gU
g2Zs9R9CKVLv5Bf5k0+RFYy0py1WzJfPKjngl/G/FH+5XAujb1UK3VrIsVJm5fN6KZZjN2qBpVFu
N+uuz42LKLSGBAcfa8xnw1wnW9XC1a9nv++Xoxm+cVVybN6Mcbck3F2e+rn3ZLSWeW0gNq0dXYmQ
l63O3FueFYMPOIV+MTmiyYAEMbEWA0WtRnfykHsNYgZemC5nNM21rhHmtLezGS4892vng9q08Fti
/fw5NLJb5aRP7bKPRn2NutGT6bjjna1O9VLru3ori/IwZFq76Dsn3XdNMd3JOi0FHqxAepIlWV+M
7j53ivH2s6oVEfr5bXTJDNFcRPbhaaSK6wRHI0Kt4yu2Xh/kG/2Lq2jm/aAFp2a0h1dRWgZoGtSb
cEj5uVcfM9NArTyNaQEuH8bgMhqNtFwm/slD2uzeVZXhofYjog2kDLd+Nw0Pejkax5l/6LhdVhKf
xAMKnAtIQfp2ueJARuHlpMUPOu8IdPnHO7bLxYM6pO3a0np9LYujG4d32VguZenaYyy1penryhbG
MiFGn1gCwl52tTE80ziEesfqr8922ETaO2Fafb2XDfKQ9MA+N64wZi2rvlrI3rKlsdXbICnKe81F
PLtsRH8b24528loASYBIy68JAmQpso4veZpm2ww9xZ1Q8+IJ66872eE91H37JrBrJUSNDl6H25i3
g+MMxJ7G4QwFNj1BBlhce2isZA5KbB4/e8hufpHhomY1IJNN1WGxXDlEEQKsyQcxzN9ZUh00HxH5
IKWYWI23z7LeWKPWUKKsSUDHHrz0q4GAThlbwzeMigAWY6l5300+8jhpY+28SB2Zex372iXhmXMt
+w+LpLJkV1yyLB33vI9TFCteWphemPQNCADW+feDOxc/64rU5GeciZYbEG7uIiCX+4pV31IqB6SV
je6eChAzKnP7HKi8lqViwDQm93Za6sei51ueih7FZ1Qb3ydnpixpynBKVUJ6JmYiuskmFeT3smi0
8h3eEOijwM3h0rTtG9RcK8nK9wmQ/9arp2Iri4l+Uwwe8LBhLHfTaNYbORhJyGUOz+2lVxTknbx4
XMv6oA53TaSJp2JSu5ukN8VKXkar7JOaEC70sh7pgBbdyURYJmxBb3gzsTFelLY0KJrGO4zc32W9
5oPdBt8tjQ2G13g4BHN3vVHUnYth31r2KlRxNmuLlC8I6FvDKhQUO/vhbRQNEgDlIsZvbdnHjniy
1NZeDE09vTZ+HeP2FI5fROTDW6/0b0aU7UiT+IAwlT9zuJERAZ1zyY49WJDm3vR5Wn3EfnqnDJ1x
N/lhBmNaDJcM2PwSwoS3iWN91vZVWm836k3OWm8I6rUXJYsK/cSzK5TMWxgaDMGKr3QTZz4q+dGb
HqguO6yyUm69XlNuBxsdsFgvD7Lqs16eqb3X849iwflLgxkYynriw7bVYOHQNcVnJwmR7TEV72nM
jAREs6tc3Lzw79jhOAsDCgeZWOosv89OQg/uSFEeI9XoD8agmWe18cUZv5B4lmVbyyp5SAHaYNMy
tDekIolgtywZXFULnvoYwC3QlxgUSRs+odRhn+OuZL6i0fLi4cE3PvIyDJ8KVa9WzpjieeQOze0w
Hwo9Qt4hq3aqlzW3qmNzmM9ko+xWmkaxFJD41rLul35lMmB7aT1C2tGOla5Oh95NSwx06uhxGkiD
+4AvPkJ8MxrT++hEEC48pKfIt/rT2gcxdh0Ega/cRIm2EEClD7aOcKwGI61DsNLodorZXK5FVOXN
41ijDrOw1yZ8u6cmw8CgKnhMIpFWTyVEwTXGYMHW8a3yKTOQs2RWt3GLoaiXJkaiTo7o5VwMbdve
BWhJL2XRabvyhgVmdC2iqOge4CWCP5o7p5Ol3uqF/y3RH714Ur8ABf8jAqL5NtSlt/ArYT8mlV6v
cscK7mD/5ZuoH9TbQSkHgvyjepOM/EiJVSCxgp/P0lL19gLDNt6p/Le3tLE5QcoTK78aNTbZ3TdN
C/o/eTSUKkn+jFjZLWKsEZ7LcAzWVQFE+E8n09NVbCU8AWpkuce+1HfYLPIAFKb1nJWZcVN443iZ
S2VT8E35QfYECjhZKJoxIWKqpk+2bwKJ9pXqRra6WobmIrr2QOJp1buhR+XOnTaySNY42vYE9NbT
mKVP6FGZi7RV4qOb18FZ17U/mQy7lzBI810Bz2ZtIUz54ueuRtivUFFlodXtgqMeNPl9kzGDCB9h
m7naLs3qAJtZTqjdS4Pe7boYanUrW7lZULlPqgR8Fpfs+1UFTOnZREbvbPfmT58LKTBdyzFGO2x0
7BkttavvcRzLgSaXWHbFVnjykVpcOVVavyCX/gIzifsz6pdkvN2vzuQB1JoHCbgn2yEQWIXPgwIH
pJaBrfHLFCTXQZbTL52qcL76fYpAhR3V9/78Sake/PxJgODql6zyXyzFVz7Ssvvpk2D17ibFWjCX
ClCiczJepujloUqbzX/Z5M2xjlwm669ZedJouqlaBM4AIP09ztNmXhEoKnwKOwoMhD/b+KBXmf6c
6tHb5Ef1GeE//TkwYhCsdfU4lCx9+tFbyU5wsbE1Bmp9HRI0401kgiqSxRkwuUWFzuCH4xLOoPQr
tEmMnbwiEpGgLIqYJN3cOobROcaC5qKxK78h+hOe8tzLdkGCzwKrNYQ/xBQefTfJF0HEljIPB9il
6YAzVmI9yh7+8ILmW/cg2wNsR/js5iRLocarKB3V5GZ0g2endi0EUwx246q19SpDmYGEzhFuKfSg
uVgrWbSL4ygCb0TRTcoBeU3X3smi2VgwQ4tGPwTO+MBE/Kw7VnZvx112H7PlAIlJJqMreBaWfsTD
G2bpQbaCGGlvf/8LasavmYc5E+q6qiBWY8ESEr+EsyKb2aSsnZ4d3jBuCRBOBtnbiYnRSxHHajDT
jm5boZoHq8q4qfi3QrTzSDRbo7h42VdddaL7osrj+xIT670Ti4Y0YgSx3EVLVEWYeFurobIe86J7
VTtezG1qNGe/dlBbKaZ9oujd69T1024SwDgDxOFeSwPljYkQ2MkyccgBH34dDj2k2Ts1j04/X61o
Yci6jlXe9tiTPI/As+Xwupjym4IsOgZcdCtnOEVmptUxBX364nz/TNet44PjZuZS9vIFgn4as+NB
XgNNJJKa40pxomE5EAm86CjMXQrMF3ymt9NnlSvAxBgDom2yTh48rHg2Juq616HIOWtHs7ReVEx0
jz7+irvcSNF7m88+6/7T2e/72ZH7/Xruj7NfrhKHrtgCnSbXqt7VneJtoyAMl2zQpnmXNt1paZBs
RNvlq886X2unVddqxloOkw2dqZdLM7W77WedLRwE00a93Ih++gYOHHnMWhM8eb66FwZhrEn0KFXX
oXOP/nu+tLKgfdM78Qh+LACEo6ypgMCkOuXJKLv6/ff3998S/obBHoG0mgULnbCtbP8pYZRZbHJC
vQneEKoJ4xvL3tVG9gjBq/mwnHYrxlp7V31HLAPdNs4lmvr7KpisLWT//Jijfr/IAQ4uQFhxk88H
BVn/lRWDBJVFvW5Ov/+TjV+zJobtCtsguGkZjumY4pfAmaWpfhiQlXqfxmEVuVMNRISDmRR4Ptt2
s2ObHC961ftepw42Ft/42S301Oze7Kw+QO0Dbq5BsSKNAHkqTfs3H7z+IhWpetujGfagjOn5/3N2
XstxI1u6fpWJvsceuISJOHsiDlCGVcWilyjqBiFDwXuPpz8fkuqmRPWo58wNIhMJZDlUmrV+Y+Xq
+FQ1/EA6ljIXebSBNl2FhX6eu4bQ5mTir11mTPKW62jYJtIiS/IgLwSpMOJbFZf/ANUwnDcDEx/c
sS1ElC3bJCtKnvHn5BEsepAYxWo/YDFgiqwuL8nPhKuRN0V7PeR6WF4GFZxzAtiHN+dlVV7xeq08
l4kSrdbMxOtv7eTNda/V13tLF+IOrKYETVhzvDMQNz9Fwn2COEAMpDVnDBrsUOwcs6V1vQQmqD/B
nL+Rp0BrTQdG0gVtWhplJ6OKjVPrxOYFcnTTnVrVI2IaNyIp6VIZeDbDpke1Zb1BdqIEdeQBnwhP
shMYZvNVinWcbBRtn26DajRlouSUESNkyQmMIV0PstS1Zukhs9xv3zQUOVrtnrzQ4q/i6xpCsk1f
2cjppYsfGfHwYGfWfMUXctfnA+pe66GenmBMpfcv7RahURbJ7aVsA8SiF0V3WWZ43lh1h5ZrGGl4
NhjqZabV30vynDyka+ubi+U52dp2pn0QIeo04xJWJ9XtCT7M2a3Qqoq4+J8H2bg4CN7vSnOuTrL+
2qwmSBqTNJhI0rr47SqLsjPWmVdbDyr4lUTr8ytnnYeB0aTnpSuux5dpGJD8DrPWHpzC2rq6+SDB
WZBJBFUhOxnqXL0V/U62yavifGkOqK7OLFTWufzvXlUb5kMcmN9fNckn1XcmAWQjXxYUdDFozJDc
e2pB/MBKq9xriJvOtayO+qw86SNRfAMBhsth0ovrvOg+4S9sXKEqb17JkhWY7ABxybDqymSbuADC
kQ0J+3xsJNp6K6uvB3lHg67r6ymV5IPXaykyKd2onAECIcamF84uUi3lLM+9HiIrjPywirMj0eP0
hIYXDoBrSR5aJZhLTxbJWmU7tFGvkz7KLpOwQAHLqYqtw8+waZKq2ebIbKAqgR40Qa4J4lv/LaxL
9DPGobhvO+LW46yr25dq2/e3LrZBumEGpS+KhtBLXQ340XFx5I79VZEslwR/snNIDg/ZU+F4QWca
j9OkW9tetMteVkvMAT1zmdPrOmrD9w0rFs3NzMdsmQcIyz/dZQ03OSQZlptdQlxAbz/zbz7OgPse
A6ts9uXI9qcsowpFy/hOXoDS2+zZUWDdTLE7nERVIiE8udVn0KBrB06lOJsC4NQJYSH9pp/NxZMN
QMVuiZR074YgrFCXQVA2LUCvx45+lBeIGk1qhaDL4OCnWvlpHpjDw+iyaQ3QaGPn3OxWEs6naYNw
IiCrFAIbS2bjIoh1873ZAs1amxMnBc1tsV/Jx8baOpGYjiu4GN4X0nNKpJxqqTg3qZvCRjxLEjPC
Kj1EbZXDy3W701SG3wkb+jR8JZ9Q3eKBNl81dU16CgjmU2suWy3ulGv0Fua72SWuVIEhvUgLfbrT
UVm87c1L2SbPNJpdgU6KLF9WiV3cmqZpHfFUjA5tbBi7VNXKD3PR7uR3YU394Efd0l7lWU0Kbxbi
5etFiHlTFGXxpBn8qXHlUQ9TNNX3AsMneWehpUigVQJOQgtQSTFDd+tOc/QRrsbLD6EHiOyNDhqd
Bl4d12pWF77VIIygDEheFibapm0NTw5ya+2+FGZZwEnopfBX06z+b6759SXop2j7Zl0WvL6EEuri
H6Zl/ddZGWcqQwXkatqG5b6dlYUIOze3+umdaS7OdZr119h31E9ajz/mgEbLXlYLZDusRidg1pAZ
9MeeEOQ8boIyVIaUr8eu/AJBPEiCSgIk/s+SYtouq4w52cvSS2tt/UNqEpmSn7et68qKtKRlY5AL
hMh4u+dh79DWFRjqB7MZEd5EdVdtDO3CNhHjlKXXc+7fnJPXueU1rqHerORkpdCMyQ4xwenjsNRE
HjM3OA56dZiLJTH22hTYu7ln5nmp406zQ88YTZQpexr6LtsYbWMfaxdBUdHeJ7aSsSqzikMcxTnD
M9VkHr7ivqjdQGUyIP3FX+VVRADyreHgZCarTfBgA2l5rIBV7obWaayrbCpqtObi6lHvWX+0UYf/
41qNq3ITGkHzEOaLecv/jzXfCtCZbZyXShfHzYidnpMG2T5Cyel6JMt7aQfTTtbmtHevZanpHRWV
Mfz0Uhv5aU+eVKz8CQWt4PB6sbyfKNVOXW99uVbem/XMxvLkMOE6HocGLFlDC/ZhrNasVcbqkRCw
DRKgyo7ykySue0fm0iR4Gw/vhq4gwssnsvAr8OGUTyhuFbZ4qvL4U5Qs+Zd4SZ7MpjRZ9k8BD6gD
AhRzyIf1gph54l0saoa60QUyty6XXopyDaXPKb+sNvetbxq8ideFVaP1VeC/LqVQKMVzAXbcfunN
fOfES31gPe48kCa+NYzY+FSJIEUxMTSuDCOqrsK6ZRJaG/pouar4Y71z1SI82HEz7OqRAadNvsh2
Us/RdsmwpDc7dfVmCMatwfL/KstYV4yaW33S3eQRlteArJ8ujiRylY08z7fuJ9gDf1i1VPdjb7d7
u3KVDxHiNfKCDP+orT4azRF99eShiAnQrB2qodn4zrw4Z9jDxnVbDaRk1oY+IOGLkpVyqwdtcFry
vN5YuXBvkhGGC7qk79umbJEvq8J3gr1BFWrz42Db1eXcmOgnzcX8CM0j3nWxUYDIpzWuEFZVsH66
kq0NnCfbLB5RWZquGmwT2JJwVRovy34OFcSQ+nh57JI+9VXsb07yJtsNtz3SbQ9KOyo3doGTrHxh
eC8H242GjbwJ08Vs0wWOdUDSrD03Cdosy7wA7GjXXVOcGO9eq/hEfa/WVdCcCC39WJWtcUPIQd7b
re5KcR0S0s3JPbomiX8RBcc4HMT3IlPfsPpT18FRg8atbH9pk3cogdgaqaWCCTmkRRCID/XUNkh2
IDgHUJWQfUqCZtCtQ1au0nRBpeIrZSenag7Efbo4dy/nM9ci6gaS2Omm4JbV9LM837Ik8fMWQQBI
S9lN3lWdF61QE2XGriWPHPPaWurxCpwsfhAJsrpDD7AGcd6tXXT28aWIX419lPWAZMwe2000cphk
EcMxz8WMjGVbY9Xzcq6urXOsLsrxB3DNei7Ubmcg7QGDBctXUG5DEn9uxvDOToL4eRjrPU7FZeRV
+eccg/DEq/prdsYi8so0QdEiXJ7bObi2Gmf8jPvO16UptSd9MSdUwRC4mwh7e6jEI7Mb2DaSghk7
CAhsLvOQGqCnOTgEudaivEiWWqPDK8pxcl+eUxooM54S0Ucu+yCDEO/R7/wmm1/vc0asx6JoKbdD
kE+ei8w5XNM03CpWbV6xx1Vhs2raoXCT/gxuC5k4EbX3SsRa2Vma4SNKcddBCFrRUzZhMQwv7KZ4
JTVJZpNkMYVhrp2iBeTPyn/qZqwpLCMvvaGZbABoHAj2QROp8Kxzw4SFCGRWne5vUFAbjmHUftBW
fzZ5cFcmcR/mZwzilZM8JS+1IkQhA3RON6/X2hHOg5qILrKkERtdn8NrPe8W3KusGWe6zDx3iTps
dbcsHvDF0uHeGuFnYwIC07KG9oa02qTI+nwpp3RV4NPMd26M+KHsqQm17z2Vq0GrYSn63lIacSa0
VYo4OjtrJWMZes7HJUPYbazjXWsrqy8CLXZmJvAQ8ef0QUISNUm6Cwr55bSWEq3OL8Oq6S5KHAhf
StFf5960lmE7blWo/KAD1KNLbBT2zVqMLFU9KoKDrMqDMJzC2r5chLKh0DHa4FIntTS/1Kr4ZkB6
M3OM7BHIj350zL7d6BZUZ/QyUAaLiA5AV8tvnMzAh3VtQA+t2oxu7xzrMHLfN1nvZ5Y54ZECRaIY
h3knq+C+DjjJiQe8fRLSxRDAMtS3e/xc+apZfZdxG3zEtD3283IVKFOMZldkcXGJLC9YZmR39/US
Dreau8x+FMFeVzOSD8YaYQrXWFM3xubBKZrH11Oy5NSjuYlXN0MVwx8tzZ1LHMkdNv3w5lCaE76+
VuU5eVgqVi4enEMsIh3E+VAMum0IgPka+TCEdCukFGR9WetTG4JiknVm8T/rYd48mmqB5lehflDB
D+eNWnxjg4hoZyHYLwE0iFLTugMrbO0ip4pPlp2H595ZE05K17zrywL1C5R9n/vPWZaW3wodDGnT
6M47hWEP4EDWncOx0Y+lnaf7rO7rO3adSHzkdfZ5wHBT3qUN1XU4M1oB3At8htb97yN/uviZnkSW
0HRtXSUs7AphqDxOP8e8iFFGg6NWwRdRrvIHixGecmJ9cGC+6W3Yfs7TZftB9MhcJxis+2l8nnWs
8bQWWrEitPi616cDTkhY/tWBwYqsvIqTpj307sawq3ifV2V0FxV3Wdpdl0ZoHlVFGEeiBRi6lFXm
x0MPAsaElMGuydyU6ozq15SpDB10B4MWjc9d/6iZirnpZvTbiNt1e+gnhJONBkpNF2FroR2tFXxj
q7CnEJT+oGuIaxXGh+QZ5Kxxs5TvMKNzQfqgYKyT38Q5yikuVS3Q9nnTv1PcBaOikAQmXHtxQTY1
9yFWKic7uSfogaq3PrbXYsaJKxigI8WoSJ8U1SbljkKqV+DTustBpm7GAH8qJ8r8QGjlDqqbuhuD
zNgt4ktv6sVhINSytYmP+wIh0x0R8Mm3m4q1t+gPwRJnF3Bxwcos4IZSUXpI9ELoxENNiXnLbUmO
JxVoOOe1N6nxcj8iGp0ouDfOEXM+9F40RfTU3oJjUrYA76rdbDi6l0Yjqfu0qzcqgmw4P6Alo4z6
p7REsm+winpbhEHhKUqdb/JQr+4S0IBACvQzItb6uYMLlmpxjyND5KNwMx0BHLsnHAwRPm8hkpEz
jO5TSJN+NumEHPF1A4RYNwd0+DboYZLMT7rDgo49Yg2VZ01EDJKl/5KrtXEJfOZzGBl7O2LNZNVl
UnjBMNdHouFhF+aXuWG+nxLLOIadam9SgXwvq5bQTzS3wzvSasmxPLCryy8h8+eXNYP0HCH62sPI
aJKguo/M6kGILj+KmFR1YJ4IX18ji2V9YOw9RA7m7viOO1FxLg0reWyUbK/Z44ipVdz6JenIWxMw
3dCYXhbZoB+qCAM4HPRgyibeMAzdubeOCzCI7armucPU99xnznKOSgAqik1WHArbZRXgMqvCXNvZ
kymOVZ28L/NgPAczQdkUzQxHa4KLftZvHfajHkOyc0C2FFFofbrXkqa/kgfdRjlxqgss+KIG0FWt
GidjboHKGfZlRTb2egSJspmtCPl+GxtawLb+GCxep57D2hHvoWl6ThSdaqLYRyVXpsPsDk85/PGz
qU9gow1+RgOAq68bGAuzowfcCH5yMzQIJASLo+8nVrKbXLf9WDG+qGO91WOd6WWeprNa5Dcd3EXc
6cHXQpJHHmM2uk1a9Bih59GWgIW7z0K73CCivLGm8JOlG8M/DGvazzEDRjWoAIbQBGBwKAq/kC6J
rLllCh/ta4681hEFQOsEfmSDq3mCRVCGOhPWIYFXwFL1CB4G+HBnGGzrDnxB4fi/H2Rd7afNv3w3
uIQj2Oq6GqnPt0zyCci5PvB4f3VZE6PC0TfYSZfPgxOtFJq52yymm3pWgm6IMznfDCX90nfddNmP
7nIoTWdfqzYraIJYF6xUpmOgRMCfutjeaVGNyvmCtmE/RB9AJKlX7RJdpa2tATUY4nPe69m+xxdC
bOVmHOPER6WMA0+vkoe4r+8ZU91tWI05/lqZ2Deq8Rhn2A4mJhpippWiYbaGu5Pe7fm6kMTpa0vd
auFwyPNW9yOhDv4cag3OUTaklrXaWFa2bUf7FEJEwoUg9/IJb0JkI7+5XRztRdw96cWC0F9V3pWO
6R71UDuOsXKPUlXyPuUZ8jTH/ZyXSNcZc6+eQImYF0XIcFYqWbIXgd6cknDbrCjbvv8mZvOapxNO
VpNt5xE10yZI+0td7ToQni4WAmp16uq+O2c55sBWWPY+6rmpl6pOTNRCu0HKXyGbEOOb2c7Lt9//
/tovcyxP4vo8gk43ddt23syxJbqddi3C4mthq9PN0LgVZk+BOfpkGe7bSGeRXhHj1dens6rL6FY4
yT/wY7SfA1DyGRS2gChOHA1TpLfYeLT5Cttt3OIrQDz9sZxBGOKmZA8KFLXOVghDQONHVW1bBXyz
5iCqbzjJ2PuINR7OQemlpqbpMQV30sfDDI+e2e73X5P+y99kTZYC6uC/YpCDfJs41RS7neDJLl+1
MvuCDVp3CdwhQ44tD4F1Iq0is7l62pxBRuzZsoSHaNamLTFg8MJj6exioX9Gyb8/T7jLoqUyK6cM
En4yF+pmHAf9chnx0fz929bexPb4apHqVmFSOrrmrsnDN3gGLWX/BRDI/ho3/D/UVHxy+1Hf4NSH
qkYQ1ofCtsCULN17EW2Jdh9QGzc+ls50YK6DBYtxH7N2NV4pQ+URrnSPrT1nXuIg5o/6v6/xWLF2
dLSHuNbU7RyVFwgqqZuuDU+ag1hDgOef1eYbDEeswxQu7YZQo7MfHYJjY5chTJJjsImb0aqLnT0G
ylTs7BH54ojk7qkGb7mtgwDpkjAeLm1rJgFC3hWOLx6efZm0Xp3MnwuTZGAEhdBPlbnfzuFk70rh
RGzcymHTJkMNfXB2d2Fv7KJSNLfG2OWQ8jN7O2F0tQtMM2EKd1neiXAkHLZ0EMSMetOYYecHFSs9
N/kEky5q68+KaYpznbEgUxT8bjUHp80a/rtnJ/FM8Ch4gFvmHkYz/tazUILmIxeb03xAs7a6qNoO
+C1hij1TrHZEdDZGZfeLauCDi6KG0QwYUZVddLDW5JTJ/hS7yBhLxsg8tGM4bUc0v3zXEsW9i4z5
hTv0zwLtwZxVgK5daDDIbqqWpd01iB02RCpA02MwX7p6lV5E9ah582DGC+GFwhd15s94hd8YtoIP
a43446i6UeER6ldu4+JDYZLxx7pBy08YVLKYKrRNOH5DnTu/b0vTujCHdvE7Yraq0G5QhF99gaDf
lUvX/sNM9YZB8/Iom+hJ2MSrXXTq3jCoejVw+V/awVeriSOWH0Phpbbi7lIgOztNjXuytMNwZVli
uDJDDUPMJDyVGZx5xpbdZA73w+rQB9XvIedH+f0/Tf8Z+yXfHQF0GD6aTvLeNt+QOzVVz5q8rpLn
CTNFXDCw6R3V8pbnpMTmfR4vdBvjsYrUiV8Rbt1lWusZI+BkqbxfLQhZJTM+HEa2MzSr3YFRINIX
d/ltqRbuVl0ifbes25MiHWN+/szYmrnANq+MHjuGnH/4OL+MdzbJBeECONAs3f5FYMbQx2VJpzF9
HuP+Gtiwdq+5wN0bEMZ+wEy5mfsmu+lQQwMnMfiaPsNI0xzN7wQDtmLg6t22WvlxcnoQtKltAIJM
hnt7fHBL5/McztVDSM7/n8Ai7tvVDF+8oZOJMQzHNRlIft4xWlrc5i2WBc9KiPDNgqTiWNrvuixh
qYB86c6a9MmLlKA8wNkhPQQs9h614Rs7c4+FZomD3EwNqnFW2gm8XnHQR9yyyp79joY/hReCrrS7
sT0bWnVICBzuNSdcBUsg1qCY5h6bcVE9I2j3WAN9mUGKPRmpA3Cla85JHjR7YsPpQz40hM0YTLt+
evz9L/cGwSYfRMdk8+aoQgfr6r7Byyx5j3LClCbPTq63Wze1QmbwANp369wacZWerEmztnClnmcF
o6h+OipzK0751GxhLyFAPEZnY1KbS5FHFfrW2gcb4/obw1EOOBYOSme+h+yLGyRkjQ3oxdir22zw
CaqgfZKE9dVSBB97tWeMDthUwXN9F8DrOTU9WuS//6w8P7/83uB/WLToDg+ppVlvxoRmzEXrhEXx
nAmhbkDSjlewgV2MtofQPsQsM6/zON2AkynO7hLem130LagX3U9VXewy0w3P8lC6hHZR7kHsQYCs
hG6V9H16y8gbHCqnfcKCebpUCPc6Xb6NleYKQ+UJoQrCo7Abr0ze242J4FDMs3XhmiGe9pli3kyk
+67S4im2D8zTGW6W+DigalC4hicqB7qraryrrX4bkKM3UlM7YUoOlr8bVJR2cQnrwc0U0OMrm6mR
uNdFECaR32Ma4rVhsSY/2GItdyIvvNm0FExNcqRSIOhcI/tQXHar6lGYuzUW9giCg6XhjYleea/M
Wb0hRXENfrG80qeHrlviC7acIXF6C1J3XlS4DA+ZDxBc9xfjHUtCIJ7t+Nxb/cmtG7x8mHwQA/dI
KqbXGctobwHQuk1wPPHyVYffEg1WxXVxxZrdPTlWGZ9IYpVel5riQouC6Tg787cp7nWyDoV2DFZH
10AvnqO+RuqCOKaHacB0WeHSEdT4UnZo+02M7DvBqguKHAEPFXGfNRRqijUCNwy2h/XMaRoaRMWS
7L1lNnharg68ukPMDcwQ3Bjt1EZzezaHbyTou+uMxZCHjMgBrbdxbwZN+h6g/zFoiBGX82cnU8JL
RvB6N4WoejdA67xkRjuC2Lh6EusBhrSHQ2t1GQbVZzSKnht44BdaKa4QdjbvzL6fLmzUVEd0aa/1
GEjlJPIvRd+cTQtV+s4Jb0Z8tm4QS/VbLb/DOaL8ZodM7dYVsX37sdAWy5tJPZwKVb+ahKbfz1q0
n50qvRnZY6J5NncXDEvEt8doxEIogkkLXu/Cign9I0/K2qLK3W3CyuQE4n0+hz2hqsVx25sQ/7N/
WNHbv+wqbEsThmAytF0NvOGbcXjAmZKnzuyfLexj/DSaWcXl8LIct2cMZQV07Tg1D2S70/Fyr7wk
RPDE0sJNhDHj3oqXL/kUi32WIjifCITHPxL1sD1kstxDmqwRKnZOTOeXOERCBkEKjyEuPMPN8FKr
GHF/CSxPN6BJh+PsbLRwRr4/H+dLtf2YZsWFAejzDomAEgPBoj+jQSJ2Sal9k6o5sEb2eJcYBzGR
A0K+LH3K2yHbQB1jFukjtiG81pjHYgcnRt9DHoAbGsblaURUK139Pou26e/7RNf8ZXjIyXyhuzYl
W7VAQilaiufJAWlkTUO3DwMSSun6CAdNfDUkw3yOLXHTLVXzsof5z59U41qpIvelRFYMMFj3pvpf
++fy6lP+3P6f9a6/rvqvn6vc9L3Tzafu00+VbdHF3XzbPzfz3XPbZ92fonXrlf/Txv94lr08zNXz
v//49DWPi03cdk38pfvje9MKp9dcU/wwHawv8L11/QT//uP/NvFSFp9+veX5U9v9+w+FqPG/1HXv
A3DSZOtmMjcg7yebNPNfRF8sJC5QaXPhmf3xH0XZdNG//zDsf6lMnRY2j6jsWbbLXrXFbHRt0v6F
kbWjujaCZpD4nT/+/PDfFftevuy/V/DTLINP8wNbQKjotpDacTECUzXNRIDr57VKTsy0nVJrRFV8
RSHW3XKUh2lKl6OGidhRX6bSL6pwQDZLbY5B3XJAI/l7aa3GS/ZYdIwiY0dqHiEIGMGBOw9HWSI3
mGNxc+yUujj2M+xaWZKHca3Kc3aOPTU68lyjoAu8d3WczlER2IXl/IDzSbj4rpbDzC20sPmg6stK
Mgl2iWMUx9eDhqgKU9d6EtVQioOZP5r6Ym/xNyqOzdp9xIRJMClUOIraKqAxKVhUuHF1lAcdItLi
L1ND/bWoZ+4XMqztNsSUiYDf2jwMy/j9SuTR5sXP0mTeJAMqUZae1OrLN+YwzV1Ag9smjjVgCb9+
iy/NY52f2uI4EQNnqjuKOSiPnTVUiKT/Wc1IL2fIe0cJ+SekRbvuWCypUH1ZDMeF4KMsyoPiat3R
mWoI+EHRq/6Cc6Bfrp/89aDh6E76At4B4Z316xcLBGFEwJC11abyGLGwOsK+q9QtqP4480RoafA2
1tPygteryM68J6sIS46HdzfX9d2MYSDOlHl7lCXtr1LcGw2Owz83q/EUaFvDSPKdMmkPgdO3x7RD
2ciTF8q6Pqxf5A9Nr73/0GdhrF8trInaIz+obd68evXSvL66fEuyj5dXksXX9ylvzKt9NfOspUqq
H4fM0V5KJJp1wG0ZA70symZ5qJfso2Oqwfb1lCzlaweyJGoFPdgyebni9fzrDYJJ91hW+1zRcDgu
HL55XJw4vpTl6deDvT4rL+3y5N/Wf+hKFuMa9+1UwKNZX0PeIksv/bzt4ofX/aWYuF8NDK8Ob1/h
h55AJ1usgAmC/3D3D+2/efM/3PBD8fVN/3Dr37bLK9++tbdXxiw6PZPUk00qlBwpf//Xx1uW/ttz
L/+Lt80xklAXb04qJf8a+ddB/Ldf/DevUJEtVrfKQl7LM2GZ7nWGtNd7Xq9+061ssJbbKK4E8qU8
Clmol0dZ0grGjtfqm3Ml9AGoA+stvxTlpbJJluRBdiS7fK0KAIMZfCT6yGV3sihGRDC937+6vFAe
5MuA73xQ+hGt77UvPYVY+UEW4SsP6jZpF22vkpgzMhVzF+FUR2LxOYE/cF1HeVIenEw3F0JIa5O8
Sp7t4lEsvr3UrdfWCUo/3QrAl00LfMrlXhZVEebl9Q/d6FaoejhlQw1PwzLzXvpSwBQlp6ZBAnnN
8m/mTEOassFFypo+x42JeRGYnVxjoR/luj81/eeUrYPfdNO0HbKv86iS94+ibb7CP1Bo1f3RiU9V
Bu0BOCAgrZWCdTTs8IuxDMMOsSbIdES8/KBBevqHd/nyMWYTuMIcN9G2X6e0YR3Hh3Wcl9X/9lwr
p+C/DvIOee/LHWsHb6q4tcAre9P1/6AbAJA9a1LnQvbsyslWdv1SlGdlNyyImfd//05yNT5GyQzB
84d3007lrtLnu0rOZKoQ+dHNJ/wD11K3fpTXc2+veW1+veb1XFVbANxe63/XrT6gHuDJu1+7+P97
Gdnt66u8diPPuQkL/tQp4DeyXpjWqUtfZ1NZkudklRn8RkM3Yfd6fohaYvjykpeibErkvCrvedOj
rOZyhpTNL1fKm5b1ZWXppf21/tJnZGLloyB8umjQn+1Sgc1QiZOmfiRdlAOLymFMqCgi53PoTf04
7Vt1NEAoaERMsXktnVTdLIFBWty0Kj+J2LkO1gKR3Y195udua0U20DGRuvsmz1GjRFth6LS9W5FG
S1Pno2ECaq/w/m0/Wopz0Mj8H0anxjEhwAvKtO8g6s+ANRTSim39BesPczOwwtjGxpVjhctNWAf7
tpoQMG2gqGdx/aBiB7JHZO5DFitfZHRt1np3Wy4CgXYV7Ka++KF4RMja3aMq4W7FaPsijfZItfs9
4m/eAEfKs7p5i9n1lzSAwD2P1oXRKp0vwIlGZrrL4T5vEdMbd4VtXlRpfYOy+7e0GAOPHQfiSpZ1
yRYBK0Y0MEh/wwzIoPUJJy1OWIuXG8eyj5muPuYGiMw8ri7Vud2WrN3JbNv3yNEkB0HCgBQ4rmu1
u83xOtia3Zz6wxjfWdqikObLUu/TUJT5JupX2wZF1XZmGSeX8bh8KLP4k43UzlYbn9QW/ePqpjaF
H9aAttR8W9nrOIf53NIY+EzgNuKlMQ6GAgqJ1weJ8OwF6MataWUXBJd4evVG97E3K3x0oD6W4zR6
TofvZF4GKx7BuNWNrxk2h8c8iIZ3mU0Sni37Xd5ZlwVodoFd3aZ3AphCt9joISdIzrWavlW5tu4Y
moBYVt3zW1TE4Tt0+vDEWLwAJ54DevIBS90GEGR6HDsGVQJWxQ47Ox8MY7slRtljBul+STSQjfhV
O5coyWxcqw43wi3jQ2TrT0N0i9dA7mPGjsmC2Tibqur2WqBCSxT21vBJErH2F3G162M+lrWMhwml
mSLSk+uhRyyn/+Dco0Qz7O14Hj3RKs9KdBHUxLiySH1fuguO13h0ZrD4sZlCayjrEATZhaJCYsOt
XB+DJtPXBqzfqmjxzKIp/M5BnKQwSSgVWXuokyxCYTSONrXT2Mi/r5p3sb0JMFgbRV5fGG73FKb9
N0Shp41RkwPK0+tBJZw4E369FiAZS8yx3OCqMjrr5KDTOLsZcIrqq2KFyPy72S7LUe6sS+S9u147
um31rUAXX/SBtqsqHoctuJ0Wzda42rtkOpJhQNRNz3CjJKgoIiIxRl65mzyI400LtZkvjp0NWDsN
LYaBP8+i3VXL2HrEM+knIIifjE/dMt1andVsW5DjXq/3pN65Y64iZO7V+YwR8Q2pxOrJwa0n1pZT
Z9sgjtTHNs2bDYQrr02S257Vvle1mXOykF/YBE5OhrvPb1zdPNblrJ30BHcqPg8J3lD7MgnS5TAK
Ml+QK7iZCuswT+580WSuuqkcA4v6rL+t+Ff5fZyT1+/KyAfyld/MQAS8FekAR915t4wDczi6un7V
4zeFDLK2r4X5oKMpd1kn3X2DUdfFsrBnhc/szUhe+ATu2JCxhK4xOD2rzjGPIrGfjOxmGtn+Dak5
b8tSvIuUHmbgMl8MY1oeJohJQ4+OXhc26EQ43W5Jhk8A7SGHwYvxWv74fgmEdge+Me/0ZisgH/c4
Me+Q58RjsK/eKcjTeqIzzMugHhLfnT9CpPYsA9KqaQNIQ+qJ0a2hg3hoBCJig9ea9U5zTilP40E0
i9cDQZoFQ4JoqtiP+uwR2JpvjH3pVbyzjWG25xqxbvJ/Xe2pERDbpdAKT9WmD10Htkwk40XFj+vp
Q/S8DMEzzOQzhtQXVjLdB0X9/7g7s+W2rWwNv8p5AaQwD7cgwVGkKEqmFd+gZNnCPE8bePrzbTrd
SdyppPq2UxWWRVGcAOy91r/+ASwWZNrtPWSVjbOpNaJ9e8VQSBTvXyr0UOuY+BNfVeD+94bxPDJU
X2NLjamcWwYshfNlSjs0/4kCUsaiG8d5tukLSAZ1JR0znHpDsvKwQfW3jXAiahpxDg37tfCQ6JkZ
8VEF9n4VTrbrudSvjVPfuPpSHMIHHGsRDaxzfuq9cFNNJv1oluBhtETHVG+2oiWpR53LcSWK6FPC
ZQoB5U0jIQEARTQrwkaABCGvwQIjvXeMcSdnFDumEJMwgH7IIu1FGyjLCH59UK0vXh7C2ie+GGcn
0sjC3PU1RqNGWCxYl2TRSimzZhWr+db2eus5r1fj6OrHAVPPRjkyW/O50owtPr6z73rYTM01gzPG
JvqM1hqjCTeI7CecVrR1UnNNTiHh0FD69L2wLsShnBuRtevG4dybssEFWs32Wf8ZlgtKCGelhix3
fZ99oUGoVvPY+V7veZsKx3LfsmupSTNamClpElBJ71sVCo0+d5cMWf+cmik8eSLZS6bIyzybx6SC
jcSFtx4iR11NDSRZM0H2tWyZ93qrAbHJanDM7TyGt8Weq5UpvBuSxCUwc4RfOdOMfg7f2sE6jghi
cUMpwLcy+3vR5soaU6ZkxZVS7kI6AT+q9edSkHiKqrdF9nPU7Rjz5QYHkV54REfHTcawIUErYcvY
x4FgvJa5gONyV1ur7m52lJoWvvoVRK2Al01FNNjJRrHsTwLysE04V7kIE+y/BL7lCDu44fuoyx/I
COnp1ruXcmCAMBgMjDwD6pJbTcE4W5nfaAQBdm7p+gvxJ0aZPrZXpkfiDC9i46SiP1RcG04WThsW
kn7dj2/jgFVCaIp1YofM27HYpsGzOKHVQ5P1ZUDsyGHKknmXDBCSuzS5hQWhEEuqnJ3B/GqOaI2Y
aB5UN5ZnBhnkOm6Ey8yIQLIC5UgfD4qHUH7TNdHqFaIfKBqsfITQanU/BaU00TLc5FutJbhWmBQK
XYJMp1fNat1WdQuB3FNW+lhvh7R8cQGIBtbjA2bEm7jTplOZSh8MSx8CE5OlIVbtIDJqnbDkCqrQ
+AkVQ7vu+/7iGU3rRyMc2V6vHy1bv5ElfazCrbAZ9tgGsXm41nTrQfWLJnseMu2BB3HYjCeGG/lq
KaIHnNi+1hMvpabuplSzeeVYzgF2RPOg6fHVFDl0hLTHJzT+lombPSE01cVHPikzoeMKKZGRtu/w
zloZZubAGcNHrrC7diU+jJkFRG2wP4Fs8Mn1YtKC1fgcjmQLxq5CprUzznjnpp4/lEqCrKkM9w0l
tNpWmCQvZWCrJkLWcZU7LtZYirFHs0u8V/aA+mVakTiTrgi56NZmY6j7xhGbpTKNHWtcUGhwD+wy
RcU+vg+OlItqmZ+4fHExZtnpoLRUPsOxiW0bnNc+NvWuzOeEgbW6jro9mjHt2HtLST2P414q/FrP
lJVX1QZmUPVKN7+Qn2A8dppcOpkkbW0h1nAd30sUM5Edr/jGw/USuS90bDVt3bbqapREJhMmr7gK
s2SmWdanyFCv+lQQq6qWz9YwfIu6EYlRrfq1E7/mKfIwTNd1PN+aQE30YYf9XLA0gqU5TuMjjDuG
pIeZBAWm49ornA3PZzG0gzSrH9gHKbdsl6+7TldDhTQA3rJfmzFW/TDyt00DKZ5wEwCECWWe+mXs
5y+KNW4iA/crYl6uhecmSGCLcF1a0W5AjrxW9bZmzcNleEjSJVBH/TG120sesRnjKLYf8Cw41SmJ
7Mm31tXP7aTbn40SHVtyqBXqbZGBdS/pdzgx1aofW4ojhCmBay2cowyLFEemo+WmT4mm+JMbxtCU
tAFyk8bFh/c+ubBUJk+aPlWrNNTPSs1zVH0L0h1WNr6tNnrfNAx6YjE25cTka0AKnvRDtHXaJZii
mTFQrG7KKP8cD0u0Ldsl8wf6Hx284lOP06OONzGXF9WBNpCYOQF3iB7j9ix+I3vpRY2w4SrD6UPv
tQfHGzXkeuOHHX0Cjs82Uzd/TIUwYHs18AyVWhaWwggmzWGQSnrCyV6nmu7tIrTNSsfgsx+XwBvU
aOsqp8Kbvnpzl51AjuCzGeZBE92py5KGWNFoH4EKM0Mu36yqQ+bfLxYpk3s7Dpet4w3fa4aUpIkG
sZq8QwRv/ca0AW28BNOaadjHef+tLUJvQ6Dz0UU7leAftdZsNoXa8d5tpVhX6YAwzjtZ6PZM6Aau
l/f4a0ZPLjPbSg93k+Z+MrvR80eaZN9w5peWVCO0E580BPN4Z0Nic9SM0PTugVU6WTU90F2bBrle
3WBTv8XV9IAe158rRt8zAY01OrszxM7Oz3ot3o26qW9bJPyJoj21faZc1NQKL/XS5Bf8sEzFg/1y
v2sS474V+M39uE9zohoju6nY//5XkU64QtEKvFPkM91/MS7GW784Yt3049qIl+eueWYSPl0mbdr2
DloTGlX4zKQD4wmZpryR6JNSQ7/1Q6rYtBmcANY3YR3J0UJgSJJIfh41ET318mbOw6cWX62yqI5O
NBFRIW+AIxcsPBcq0cr57b7Snhu0mzGX/L/vGyQJVDcTfdu4cA1cK3xExhI+DpyMtdNcuCh0lvwe
k9xC1y+LvAGarXfujO/D/UdsCoxL2jrJ4wQH+37X7/d3tvk5ofw93O9ylUa/5HAT18XUVcHvjzX0
UN93EaFV94f84RdIoOCb/3jh+90yysxP5qrc31/4fh+x5Ri49AaSjbZe3++6/zKB3Hu07Pn5x18W
dXJ2HISjUZw+gRVWTjZfek1LnqZGwFpowv2kGSd1TvMHIsghe8gbd+G6qnqb0fC/78vnscSEErld
piqQunGhNh4MZThkVmZdEnlzf/CQ2IxzwgwWJew50mpiDmoeYYBo1S5u0fJn/HybTVvl5qq+/xzX
lk5lJC5p5z4uHmsIkuuJa2cwL56XKY8WpAv5g0F78+OG1urXIY2Xw2zmPGMuOZmiRCHw++ME9JZd
vqjNjydy1Mo+RkVyKepiONeYmPw4o5Y6Ifgk7n0vLzDjofp6MhU3etJT9KZhJI73h91v0E7ofuiW
9e7+4/2xmlv2a6uZVGRJ/NX9Pn3W87VSZSf86gVOjJF3IfvZu0QZb9gwhi9R2HqX+/26U4yPZCX5
YeqqfA75sHCY97Wjx9g08pd0gRc10fCAXTj/qjnpd0rk2fAUK+eCPovAs9hd1tKs6nL/hdan3Z5o
DGz85OPuv0A7Z54bzPOMNOsVCv+433SFYazGZKZyGy1kCP96bNw0ju/BcN/mekN84pxGazI24ieI
ke5amDPWk05ImJyDanmDJ/aw6pomeRrkjdl3/R5MqfRjIdQfVKn/1eG/S2bA3w3/19/zt+mt/f7H
6f+Pv/lt+u9YDP9hASK5tFTjx4j/t+k/v0KczzQCpg5ufTpz+X8N/71fkGPoFM9wvB3VkNKNfw3/
3V9MU9MsledDaaGrxn8z/TedP1PeWXmxmNMwtVIRC0gGwk+0+ywlIE9bPLJLM2mbyeCZTPRmgz/D
YboLpSG2BfjpJz4cYDkfV0Y7mJKm3GnjRD3XOHiAMlzxLZROWL53/pyalk8xAi8bRj/hIUPub1Qn
7gMYx9FxLONAlfABNoE6fnF6f+zwasizmEinSsH3/Qshzt26t3p71dmQvBI3ilaG0qtrrYnfVMwj
tp1jnyX9eJ9Q9Se2iQEexUasmr61uFHAQvs9k227iUHwxuUjrlhIgrHsXrHUP1f1ISk0w2+H/Iup
AOOF5rAVQuKmM6UgZTiedYjtYPufXaNVAmKes6CF84tzIIXhEqrYiFhbQtytZ9K7jmpEaIoyWP1q
DOPlaM/US4u5rZ2kObWaFQaz6/luIUjBVZedo/YNyGN20aPoix3m2rObgIpk7kOYFi0A0Kyt1Pll
wJWXQg8QqY/bhn5pweYtdZilUnT5S6QSutv5GOx5q0W3nqdJrwNhZtlzGDm/AkG2+QkqZL2f+g47
UVP7vpTORDp6fdbIxAHT8UgqkNpXhAJ+2yVfhgrpuwLjMMOwpCo0sWKhAn6fAI5RlRRFoYJobziH
PrKpgidYWwJuc4+kH36TrXHsN6re3/CjYhogOneNM/2R9mE1utE3S0GoUoZF7Gux/tSOxJFm2Dew
N8TracAKNqGu3TwSa30mAGxaq1H2QWu4zp3DAg828rWqOFFO+4Vpv4SAunTJdrPq2hmvHtKNvbRB
E2FZ8DlmFHA2swQrLS4xL2RDI/UTrG+h5BkAh/pTqZBgjxYMztMJsqxc6crnMelpsULg/RZNjJjq
1M8zUPxZdjtyN3Fp3OfiwVK/tnVxqZvsIJijUVGzVaYpByWboy+eHe5nPGDRJCxVts8N4ymbsy+N
hQ7OqSrq9yJAV5nD7QtXgsqjF6vaAMIMM7VdF46yG9R5XCWARXX4GA3NozDCIHRSUmJDPvk4YNdv
9foKYyUk+Jq2KUadjqBZZA0fDas53xmRUgeF0FftUIH09FHlQ4Vp/HoUu2qazI3dOLi/th7slEns
cYFaMwKNV5rA+8EoQYechlahVrHBwsnZ1lzhl9hV+LFafKTuldg2nMzdJsD29TE0lUNPKK0/tI59
mt3noe2mR7tFlIgRp7PUzzZZR1clzDfeCFKttfHNqHMs9JMP4sJDPMv3+WTtIOe6vmv1zWNne7t0
fp5no2Myits+dlMvA0FxOeBvnoUrLFeSbZ/Xk696dbXqCOvECdkBBCBnLC1UIqjo29Z2ZzI2YanJ
2jHZ118JHgov1tnI4/7gGcAZLDqbWq5tSkJ3WMFpRZDyeZ4YK0bqeC0Syi7dRaPspAw0Zt31+0NX
EkzntADKdlWvTWUCDLObp2bOxYOxkHum9x7RgP0cBbFRtkGZ1Oa2QCviayTaIsq/Qjg0d0Wi4q4y
d2R2G5PvDD353LH66I2LtwFZmhoGSSS+P1dxs+AvUUpfrQZCbvGRpwhy+yUqsRnX3p0EfSLyvek5
7NLdCPtdxYZIU/zI0y5Oo+VrOP/ncWa0kh57CbDicoIDBe0q7lPvACkJKkXrtujlcxINMrYNPxWg
fPtoo4Y6YpiJ8sqeAwz/o01Ui8HPRTUca508qIk3wAihPUKdbY/6lGZBryzfRuKX4nDekM51w7Xc
ZW0A9x8td2tEfb+bh+TJEZ3YehqimCqEipg6rX3UdSva1wOp3sUN4HA46iRKHMGDqXlzkj8KVSXp
EPKumSDLyUJJv+ybDKfAfAWxMt7n7ritssnaDi5oy+iyjjJEXNbYH7SrMtQxCzS6D90B9IU5qRy7
GewzyTuLZAD9opSWdSzHBIMupQR/yWFmAaZAs8K4eqXY2AyW03LuU5hQoOdw02f16GIZsuaroDoX
KH8aD+SlND57w5IS4+14x3kENzE8+1SlquWniCkZjpj2OunBOe7vopVv5f6vBv8KJ3WwdOaeop8E
Ipr2x7ssY3zaswGXC2wbiqWGkzQ3FqLB+z+bxN67KKe8ajlEtvFSqYa+VoZ4hxhb37Sm/iQMuEyA
imOcGQfb6YzD/V+lrhkHE96936fw1qtl/CiwK9tUELl8PX0dc+4lY11q75dVq5Nep87mJSpNmgNv
OeX9rB8ioyz3Wh6thsER20lZTg3RMv/bdaPu2FID8O8s5f9gjV7j6tv3/9t3+Vv57Y/F429/+K/q
UftFk8YDNkoS+84Q/Td31NF+QVkiTVQdKh7n9+LR1H/hL5Cc2C46hB915W/Fo8nTmZChiZGASPzf
FI72T8xqy3T5z1Dl/IoAD9W4RwL+wcG1aaOhLeQsHkViSUhT/AXBo62+zG6vbzHVvrSd2iN6b8fV
WCJyA96xN1WZ7luPPWvInTN4W1Rc3GZ8cauFeAzrFSN2xKzJg8uckCHafeZdhBglVtAjFdN30xO+
4/uuOhtW8tSUxNUB/60sENER3o3njay8pAxuiT29JoIaVqufeva7YomzNahH5mthtIuK/JyrI2i4
WxG7YzCPbFDhMhdQb8NycloXNw3Bld8o5iEzcrI+044ZlYG0TbM+0DocS+ULwlvBhFm9KWRneSX+
Ls3Ss00SkpEmFFCj9LvS0490lmPuzjnXOdMwXWiXLM93qFq/jRQqrUfwZtJNOsNRc+cZxUlH6Zfp
5tpQpm3TDi+9yWunHRlsxfdpnq8MuoMljr7P1tohmgkcHE7AwB6CNtghdMNnoTvBODhGHd+mIxR8
9canSc1PCR6LVWnuhrLiT9i8GnWvTPMlIUZCSdQjZkDHylMvXqjeYsXaEWt5Qe/gT6whhXZrlW5j
ZYxfu3mb2Pmp7dnA6wo2K66K3XxN3OFFj63XAX+d4tCFXeBU7tkxxLYQ2cnO0jfNWsgB42Nm5WnS
xit5G3s92ntZvzGRzZl6doIIfDHT+Zja09YjNXXykkMLVjEu6SlxVc6KhGytlcmozhmHTW/266Ry
dno+ba0+w8HJO0+6Stqg/dqwuzrKfFEXG1Oez2oOgumZ8QesRcivdnWEurAPbe0YNuaOeQ8oPmMb
xVR7im1tN/DKFXHt7HcMvXB30HrjNRvzt8jKH6IpwHr3UsfWru7jQ8r2pOnMRNrsJI+wFk63gQlf
tmRfzSz/QPn6AY/4Kr9GAN5b43JSm8uL1mzbTH2f1YGyOF/lqtjOuFYjY12DmO8hQa8iY7p6zPlB
XKbjYtdEEeAj0BneQWjTRSw2dgjJoTB87KfOkqCix3yDtTiSrbOLovmIlP/DZd9FgDmsEmFsVKxH
DWvBMd05L421U1V1hRLwEFriHdeWE7M+kYkXG+bFVJuv2MQflkmj3M9ObZO+3V9jZnAnZuPSMeOK
JoVY9Cb6CDvXBv4QWxys3lBxU0EwveeoxGQ4ZCMWjJx//XwZqXgSNXm1hvSjzToWiX5TOOlBnfOT
YmYHg+u8mJNdWKGYaueboPMpRnCLdLkkS3bKpn7TpJyrSvucYe2Uim3bjFczH8gKw6NELgfuVxEv
N28ZrpCNqkhcdQ5Ja+dv3firN/eHflpuhGfd5BGk4D4qEiGNizf5xcjzUYumq5NMQEDLrcNuZaR6
G3FQkh8JstIa8Apc19xZ2OLL4vsydeql16dtFW10UewjA1FN3K49Pk+G1WcKYjlN1itqvsBbrF1i
ul/JTFhi1gTaz+eBebU8tzP2efne8oi1bBr7l4Q+LF30bZqSwpawFGBLd7StAc4U1zrmERtMfj6E
aRLM9YoFdaAl4kXX+o08mbym2zSJfsMNjD7v1vNNGaPzKmr6oExdbipSXsV7jtDpoqg8KGm7qQwm
3uVycVpxwWH0RebcMBWsC3FRhvnmpNPWLQdWmSp5Q3H4efSip4eOrtps1feYuUcSRutRx/IUNdLZ
cMQ7fvOfSmvysen+6Mv5qDMhbTiZlSgJCBeoIvus4a6gXMKpejAoCe1J28x6v2uW7JC79tm0xpel
US/kujZC/tPaWcZyNL7aafakksnet8au0fNT0fDeBZfHHHNK8E2Tw7lqv3RG+zgMy9Gr+5euWzZL
zhguFMeFC0H+D0FmUzUHBf0xm4azsSLt2FjDexeKi+DcbM3hpdG5xHB82dLgBy2qKrlYoSbBD1/D
cbiP8oPm4L7Mgm2Kdk1S/CPu1C84i9y0tHiDlf5JD29DIV4MUq8YMol3Pf7eQUcgc/QsL0m5JqD5
INuAY8dF1OlcY8C8yWqM3NdhqBuYtew0nvnaDNaOPZHkOrW/gn6cdRYqPxsvcZ++9bxGXrK6ecMp
Fo5NUKXNpVa84UTP9RE/tPFZvhbeJOf7FaeJs6a3yGkV80uvKGeNLj2ALfc4JvS0dgqTMJ7x2NOt
RA7DU7re3vAR2u5yATuIPMXPbtq8zV5P7lSqvacRUs/Gg/3Vh/WDMRgCMZh9SFliH6BzwbubZxXR
kW9kjo2tRf8pTyCvpCN+KXHTrYireC2EIFUnm49zVRx7rftiKBbTrtDtg4zyHFLXNJfss72yKi0h
Z9Aa8QHqi5C6Ey2dhgOo0PDjX/f75iWZt1PR7wfHfkriFBGztMuBgmQy2uZf9xuCP3770TTk26aZ
gm/pSVHCne3oOdHn0YQ4NRr9gzNgJKh6dL65kodMhePEYPRPM3a/mYgDOxREZ2xINPqswdxb5iE8
gD1vRMVULZFCkj6cDi65tvuCmeaQg7zNanLTHC3ez8WExy/R5Uy9dk1vw65BZVGO63FB12UqgRxc
sAf4lfLqdh92a28ykaOMtxih9GvB8LhZQzkP5p7haB0D43TQe5pB6fAkrMgulTc4U/UYJDTEPDjd
2YlbsaEograCSWw8Iw9X4kuJpjCg/rq5AOzW22J5u5hdIGhi960tNTdAA+8eknL4kgh3VSppHGgM
UofUIZfRFuzGuXmzhdPDlyPHq1DsjOVG9TUwPj8qObGXVH/HNPMwltbZNaX14Ujf1bo79GWvA/AI
I6v0kIL16FwCWKwwdV2uUTvD7GiDmchzYufdX3MVGaWaBh6LjVbB6mP5E+TD+CCRr45in61ietHb
+SUzq3Nuh34TutvFwm7U3ClTe8TK5fCHov43udX/ldDDqqTsO8RifxYgyjLZQ3ro2hgG2PAC7mYC
fyiTk5TTMIWWtRuc7KPJGNXkL+BwCF0w0YxXizIfMan5EE4T/MMr/1mS/OOVSePGUsVUTczSf0J2
PZLV6NsdWCyRdpmNGmVujjnl2iZvJqfQSdJuJfLQVzz7LEulf3h5up0/qsrkB8fNl1goXUX87fzs
mTY5jjAwlqp2ep+9ybWmZF6hNDAC1WumTVfbSN66at+Lp8Qqjq3JqkZhC8X7HxwEkMP9xRtBlm1T
tGE/8rPzCN2pF7sdsTPy4OMFTOSPgDJ2dB31ca4pDPL+6jgYgzUW2gwAm3y4EuyHPRi7T07BClqT
lCZs139QyMse7T+/IgwyVMfRLA3HAH7/h3OjztBupQx3d95AC8XQz4ACq3QEDYhpogi1bJCv4ev9
9K476vN8fqcSe4m6S2WlIOHi3YhZAO7lIdyAS7TVbeVznS+3nq3LSOeVDeVV1nbYGG6dhu6cEsT2
pm2WEgbCBSCrdLXnSsnFtUBg5hbqZTGsXcuxmCJ3nVewxuLxmg5toJmvuatuGjY/tFj4Q5NL43bX
Bk+JvLdIVQ6pYRMu3XBT2u1GhQLaGG0Awe1GUsw7mVqfbWGevZkgQKO94Cd/RQv80XgDT5++tRVY
KlUi+BPpX5w1fq6G1MT0fwU+Aj52Ai8xKtl/0O7/1elBkoVuIY1XLYw7/nwQ9Dzxiko3UbfpHcxn
9YKl6aHIv94ra3HT+vYfkqq1nwWX90vD1AzZteOQYLk/HXcPdgC9KVdmZM/Iy9NnxG92atzSarp2
bHwEVsD1FixqzOx8dRhfaHcPjYk4hLo+H629tjzHXbkvq9NSjFcPW2iZM2A48mRQKUjzcb4YUBoh
lzx2OrwOAkRsqM8wg4JywnCS9XCgFJPPOxGhBmvSGjFRoQCVXQE6+YMXFwdNF0cP2crsLLeRrgqf
j8BD9z8XX2wIprAvtvT3WwTupzIZNwku+TFkZC0bYE47NVavBH479S6ZcfKHCY2thWYpxGUDT/rS
Qy/AvGPgLApPoRvCRA6zdw1GskolpTdA2EP0WMKpmpzwRXKuR1owKnDjVc+pjtsqyC3j15Z2VBLV
ZdHa19M2hWhQzN3ndpihd1COlQkte3zFaQ9bYWuI9iPfcWSlJ8xITxjrvuqVtZtGhEzzg1DSD0Un
5hi+oRuR5Fjnb1oeHhx93RsXURu7eLZ2M6v22Luv9qhdZLsnA7ZmPGUDpnk/+qTK3unDwrIbH5ry
iSCDs/wcykT9ZkfnCVaP5gxrRxuRaqvvoWueHQ2Y4O/X4D+bkNx3ADBG6Jro3h3d+tlSa3GUqjEV
FGmyfZMtneCwazcnxHWcj1zaMLr+YbX9q1Wf2SSbrevg2/KzN05Lmg++rzOLbUZD1tGYVv+8pf7F
JYusXzdNeevprnwTf1g3Yctmfa6q5c7Ev9KfLEKp9Hx5aQX+qYT9OUBBT5naXJeF2sDtAqGpOC1k
H7LKbglwSHsb7QfxARYwsg4coejnjLYH6BuPEXF1yvyQxvxNhYd8mn51sSjymzE7uVR0JlpcuRBn
hbgNkX4jU45TEYot1mQBktET0wtfOMPV4PjD0MUDfD7CRTxWMuKZvswxllvsmeesNnfCoCTvSohE
1wW4F9vGF/kmLeoQBEjn2SAFDdDCJnjMrT/VIAwMEpdEXDIjxYd3eNEc6zUq4CmRBla2xikmx1Hp
5qNsm/o4OamLdINsHzg9jkv06IZAHx14AUKM2Afd88VYfdYGp/HDuAwGQeml6smHxXahzPQkSXYa
RYZwAy9bjiSeXBhmmDv5cmrLQjOm1mtpDy9F1xJW7byqJbx0mhJPQBLnvYTh9CJXcJN+7e9Pbk39
iwLnN2sgygu8rvQ/nwalXveCeRyT6Jzts4R8XzUpvqOkG/utA7yuZHA9cxQ3EP17XxHJdurqPbKk
Z91bYaOwjOeWNm+kNRxMUhtN99CBohMW0dChy9ZtHC9dIa4xzhvkokHHTX9lFOrXJbOwVD2nRvJ5
drM3zHp6tizp71gOexOFYAXwV1owMXXWPAaFSJrOshmXRcXQiusQWme5qjbL+F6Fna+o3TEJp3eH
lb+QqhujOpmILOrZJerCovgQW4hXEr3DmezqueNVG4b1YIlNgbkRTaqTpWjbBWng+PQDjnTGgMcP
1Q74i12LWxOrFxo8MZkYCk9bWY2F2biOaOYQV53LfhNpKCra7loQfDkPgiyfJrA6CVkYrx78Tsao
GMk7W2LCbzZST3+IuCSM8AntVdu7XzNLuVK79+u/P9B/sYpRuMn/NPgTuvbTYZ6ixsl7wmJ2hMmt
O2/0TXifvvQelSe5gSUQeSNhHf3D+aVbkCx+Ls9cymd2aGw33P9YPhvyfg3dHMpdH1s3mOEnuc+5
hAnjkjCpHIy8IFu2X0v8DB7FOjTMXUvBU88ALyCcOheK0VmwJvV1iTheFtnYLGAfSVYmtZhmf7UB
UkxECrJecgFKHXGR6EaZua+jh3dakx7kkjElp0FRtt1ob8lzcib6oRzfkbCY36PQPse6sTYB99IZ
LmOdnwgTu8l1N+WkS0sgxHLy2wJzyybo0uI0Yy/HiP0aUfRQT1TN8q7LzajkaKbmgz3B3eqzU2nQ
j6fLlUCrY+GwbshrmAnrm/zMxqLeFk29pYt6agaOS/YVqsJphuk38LdZ0gex0wY6UgHR5gyl5qMj
VMz6rXNH57rgkNjk5x6/UeKYwQO5Ykf3VSIU0ahCeIjZbs1zvRQfEg5xR/EoR6nfULFtx0KcNFz/
tOmjzdNNPxUn0ggbf14wa1EDsjMkRLCyy5WSiPPSc1XKsm6xyrdFZaYwzY+YmRLGCXdcxnD6S+5t
OtrdNCNJEgpJ7KqnOgeJTZ3zIDLYrM5Zotb4y8BBTA/4u2+U2QwkCEfv9S4/tGdQsWQ4zynJQXVA
09LhKnd48mMP04hqMJwv8mfUqkcV437gonZITmR1v43CPsUyOS5eBA6TuOmGmEz3ubmTq69E1ir6
RbMfH7UpuDex8/DiztO7VqXPC+CMNqjPykGuukwdifdNTzqjA21J36QoQisHms34zSRkulUsVmjQ
12KcVzMCvU0WHS2LKAOQtkJm9HD1lqr1yhZ+THO2D6rLOn5OsViWBZOWzzczN1/TKA4QVwZatryP
MVsd1cRYFnCD0kMsw3m8dqPbSCSlUVW0kVgb1nzAi00QVTuq20Ndz8f7Cc/QQ5aRBB3t8EuGMcIo
AFTALMtAduN57Zwh167BEFd6Me3l5lOaPR2kdR67cV1G76oCri9POIm+pmyqtaB36IiB9QRUiwp4
oXPGW74w4YkXdlIY3fkybscG1JnlWOKESx1+//tV62fHy3v1RbdpWZJhxSLys/VQPhtpo5vYgGNU
+V52fJHIAY3wEzgXgMeAW6VsRt2heADGZEYz+RkXksSe5YnVxWg+3Z4eAIUP06Qpxx3cui/b9ydw
9K8YTr6PbfJRefN7CgOV5zuzeT97mbdWbRddBzbZD+BB+LU+ZcR5+iqpUCJR9IM5sucQsWIGKsxl
TwzzzmhqZHnDcCkcmvRIV1E215TMeDSXVfJKerH+YGOp5gu7aDea3rzVrRevI0xCsEPKX1p8SfC8
AttUDYgZ55LA2pUdDySSVVu0ESDhw3Pazzd4KPE4fqitgX02F7hcX+LF2FdpuppqdSVXddvsj4HO
4iTXnOdIUc9q0/pVC/3LpQoZp5uhiqtIzV1fZ0SwHcaqDeQenic963C3qdC6NBOlntx3h/zkcUbK
669zvGcNLRhzjTxVL/LZZJkU6bI1RkL8qLROUDETkGdF5kC45EmgR66RL54kMqAwTsiwF5adBgzv
Fy2zd1Y1v88FbwDcntSTBPBps2trqqBq+H/uzmQ7bh3Lol/EXCDYT4OMVr0sq/GEy7ZssO8JNl9f
m+GX+TJrVQ1qWoNkRkhPEs0gQODec/Z5Frdp6yFdWyZcZjgdqwZ9a/+7GMYXC7nsNqAH759L//+v
MktJ/YPn+v/eLqeUTg+7S/+jVf7nh/5qlftQljZQpCddLDqUWv5SWQaoLD14mP/ZIxf/QPVogiX0
rhrKfxdYuoCXsCyxt2DbBODT/r/0yeWfAsLfYczglQCdou+E++ZbHiiy/7bb70wXMTzBERdJiLJv
q6fGrIiI22AdRSKHy5KDlHby+Hh9dz24ibnvhMhOYsmbszY/sRTXkNk5+PUC6PT6UnQ+LpNhvc/T
EgkjfmAavO4pw1o9CBwhgaq6W3N1osQqf7l9Haq06u4EMIxUB9MBMNocdqJj7kQ/Fc+KtaCMtDsi
6SpbJgoI+LcCnV3VTeSCBWO2X0wch/64ftGLmR+blXUz6I6dm7vBOTbQt7SgHCKzjtoesRJGU4f+
dgEAVc75Q54jJfQuLTuwNzFfKupGIbWW2zrnh6v4B4Bil75JfLsGtDdpB7t9Tkj3Cm6f0AcrlP5S
Rb4pCfUd5+kiMYPvyN7T+9nAhzqogL35WXdmjHgqdUO/nQ7SSHFfiDwkeIOiZ0DIiVYsvGT8MKvk
u5nmNaq1rMLcLH5Z8iXozeUACJl0HXY/e/rn3Y51o7EjvpI52G7VvshKwsz110aUSchyptv7ciH0
5qahP3rMVPYbHOFz3kp5HnIVpRqlzGB5j0WiHvGdnAczm5mdm4vKid212/7GlPjB/XXf+2vyoAoc
kHvh1TIql/qmRT0WucsU302x2xOGq+J91nrMGp65KfLKHSLvh46CepSa6BV1zhl7K9cjj/OXtcKn
kpqUNlKVsRN/zogP/t7Lw9xOv+Ygjc9lDAbRZK6clq6I+kI4+6IuvjhTgLcZ5lJd9XaERzwhQisR
uzyosVZ58bDDqxIfyqFDu7ApCBMDg+D8RC2TLJqGRwpT50tQdhDCBuNMVttd2TXGmUtz47W1eaMc
65deywlKwAC8kwhLcjKMx5T1Q+mgUVvM44wlHXhloU9e17uHYKQqqAgTOMU23WTViD5EA7ecJ+T0
+7wzn9bV9MI6k8mLbxDusFR9KFu2LG1BQ78ciDQUkouZ5+rsCP0xj86CpQy9b7GpG0232k9LRISF
jijaoeo0ipo1wpxciOr9TIunJSkCzkAsD+uExxaBxFeN/jGaSPYS2VSGNZrhSM/D2UBei+O4e3ZV
ZvGhUUIdGGd+N3HFHWd5btwBAoL9CfGx/Jb057512IGWF3vxMeLq/NY2V7nz/Be1EohIqGKEU94+
kWu0Hvr6WTU0ZmqMf4FViV1LW/YsXRshy7JlSEOlROR1LL0o8ImFaRNjxlmpeQAnUCgIhT6YyXij
03ihjtHc1yWDp+1YZyy9ccQuBhIWwxeeA/cgHfdA/2Kl+85yZagQdrcyEcehzE64G2bauMshaciD
q9y8CifSOhrENHqExSOtgOjfBD0E+Sdybuq9jajVmqjNfR16Yz2yuiBR1z/J0lBfYOkGd/TI74Hi
fXjaP/fT2EbQzm/rEkdLyY1clsRyNtL5IQIjApDRHF3SwcLbtMGhnvIa8aignZp+Tad+80B25MqW
/VOML27YFqOKFpi1wscVIEnpMmJWjcuce8N5XPS6Pui+fzd08pbZOYVxu172a9/W5y72DzW/o3Hq
Hx0qXBPeOi1kfy8VCTSK6gctFPFdUXsFLBkj7ISqjRm3R6uZFPoyBs1nnC/xvYRrREt/c83mAPE6
erNhs6xJJIVB5Cnc1LDtBiSrJEeNFWJv28iiofERx3vT3WCkJwfO9sEuzJt1dR+sNG6Otds0e3TU
P+yS2Ezsi7/S1n4fqYOcZZXSZ8b2ai4WBnxEFFEiRXO0pg7oFcrqiqktWpAOJpg9D8uyfF/srTbf
rKdYe/2JOF2NoxIKr7LIi1UWT6L5FnK8DEnvZleWl9SR9KkvUvnYyX1nxacMi84Rfz9+yQUhRKOW
+021itZitgGY94LMmdX/nFA41/hsSUsdbykZP7YeUJGsLj5bnf7MKj+7idlY0Nqs9CFZ3rwh9/fd
4meR48+8QPlgO+v3Dpg8PndYdr3pBsfGENgKZO7gnC+mUy6m38tc12xT7LsJ3PYhxUOAU7VFkbaS
cD537ZlHy5Owv7RwFD496hpp8T54iOgn4tlRLPDUtCfsByBdfpGwqZ+qTD/HjutHPgTtHVafm36V
RkiH4Vva3U701bOKrnA9R6Ri8xmXRGBBVzddFQ4NccFFrALqvpbY0fWFm6v1z9J5g2aivoikOtV9
z6xS3i+BtI5icwLMgXi1erAVcCjcFLBKGowI/RVkk+CHSV3fDGCKKn/SxyW1voi6zJEAbXr6Nmd1
DICe1fnOnlXP8GsRWtQtmXLLurcKSRxZMMUHoZucPktt7RN3/uom63tK7Sl0oXOYEzoX7g9I/NLa
12L4GFzfD1cXN9gACpV9anaAr01VE15+U7g9RpBVUXFDZLugj8Admr6jHsxwtBmfjj/ke9CF/b7L
rDWyfQ8ySNC29+lioI9RcXoHXwSCC4koJQX32sSoqCo+Vg+eD/3MPmJXnkduI/du3uuLY6/ZHlIh
naPGcY8liw185zwpehEfedY+OC1BNE030Eyqkwtw9LMxWlM0q6C5bTx8FanTnxAzViGMY/eAquJ1
FPrdSgWPkL7ag8OHBZYngHVz62eyoE7pnHujR4viy/xYNci2pMt83lSwlUfj2fX148RtFDr9jejI
krTT3vgZZLi/J+MlENmDssBdrwTUiyEqhhUtegqvP0kB25Cr8Z43DF5bYnxTKluoNfbvPHWcQwXC
Jpp9HmaeA2CoE0jWB7a+o0W9m2lTPdQq3fVwG2IUmRejmx02fOalGiAMCYPdvcYNwr7mW4yIOuwW
pOOdY/5KMfO28VqdMqMlNsRTh9aqUU73viDdu1z3ToljuMVoEno4kx5NsWJLc4qvM8DIw+rlVLOk
iDExV+t+CFBze96a3+aZAT+NtUKYvBum9c5ZLmFPUgCGdEO99k637D3SppRnHUfAjS6tPQy2Itnn
JVIkhhd1djERMV+vZ1FUcejwtI76smQG861bG+kGeKCUp2ADa2dMc1akk8yxSMqLg3kNsxOEqRJ/
xArPtwtc91gNMEBN59TDAjmxu7jPglSSdBQX0eTYn52PnNXtiZpxWLGMzgv3p9xDr8p2i4tHwq63
Ekfph+U0mmce3twZxPa0SFj2uKsqlmYnS4uEDeOKNHtsWcAY8pfK8TGUpvvNHuw2gvyByzGfzq2a
t0hBROGTvRyavD7wzEmi2VDO3oI5tU+5nktNQJDaps4C0gJV4geroYgruVdSu7uBd5cBqXO+VT4u
+8VjQzqAUokkvo/j9W2r0aPqjXOCbJUnSBA8ZjhgCJ1yzgODIxqzsQqzov4iOrtChpeut5PY5u+C
/NfGJqnbcxEH2VP93FrObpB5cci1bl9LhSjGbZy9g9mBxXGf3dCTucsGFuwOKYrh0kZt+2SIqUHM
6CVoR1eLYCHSbt02u3Er79Fkj4HsqEv3Fh95mTFz43aNuQnrV5Lb3bs1Th+scn1rDKpXtWnYN+YU
KRm1PjFf/iQpiLmOEcIqP/bxyGq4JrlilfkPpIJxSBsTyOtMbE8RyBvbBCPFQuSB2FFUcsQlR24A
kWbESU/Iz50L6fahb2/RY7X7HBiKHVDYcz1NscPt39ZiZlVdFjdYClgUQJqoN2OOmViUPaYKkVLt
3k75Ou/7vDvaHr/cQe7ry+dZjh+b0Esm3sdC6Di+j8SCNeAgTJR4Hyam0dkMiIfIrANcp2i10oQz
veuobN0Lk3+Iv8LDUSu3WU+xSn1LmmWh5o61nx0MG4d3JMsZijEeq3LQpJj1P9OutJ8K8jJQaYPp
WeszpfKSsO3KvdhOc1JkiHjxMVH654Z3uTN5sIdxQqjRYsdf4CR+FkEPa5wgoig1nrXqhtfEcUvQ
8p+9Aa92bLv5dl0ztBQSTMxlteeWEtZHQKblA1sZsQbpnddOYa0B7rN2RcJKkZfeyrvmU/tOYjJy
vrz6rfYi07TAaupFwgT7264PzeAxphNEU1JLeSjmNY1wxoxkrYITOXtiIq2+Qzvcuemp8UfIuutW
01X+TyQQLLMMae/Q9lIQ1/1X9I3ZCcGzwum7T6ouiCSx12oNnr1kvK0UsUZZu/Ic8HyipMzlaKNr
MASommAO7O9l5uzrDHccKXKfMktD+r4M7aaFdFRUBIWWjGT2wHs15ffzMt8qlT50gyxeBhcl+Ojw
729MAyrujJvfkPG5MCxn31WCtTLXJZSM7mgVDam3xHQccww4oNweGnf6MqakWrDdV0ch9G2cg94n
WWII0W49zNP6YeFEm4Ucb7Wt5SGVFOHK3g4LaOIsrOA1xXbFcDTXvQK1u0t6nEDU28NKFK+l12EF
Y3M/2yQ0ds4y7CtPn2fduIfUdubjWKJzdl35Nlhpvk/iaTobhdzEVT973y8Yp9jB8vaQAO65M7V+
kGy2WWXmmMEy2Z91rF+C3CRXzIYMkeQ842fLixTrgttKTizGCHIkbDlmaVmru6bpfzUubfQas6hT
eF/SkYudWUaxz31TAJGhAhCgFyMbNUEj0712HhrSgHmAWBXXOphCm3d+t+sGWjLUeWFn4OSZC49c
VxsLYJ++dYS2oLoC6W8I+SUZXNaO2rsshjdFK8C5JCPABt9Xv1Oc2wawQaRpfu1nZZ89RWqfuhEx
kaYDMu6j2IPTQrhbaCaTBqT8cZT5sw2hSNpw+idCQPbUIIbQjRcE3iCAbkTeX7xlpLoKdWyX1mYb
GvnCk4/IB6J0vpLM9GuV/LrSApk0Wgz+ufjByvc79qiMisOA9px7u6oZbaIkA8DuGkQ1+COZjk4I
vki/YPHWeiPDweOfQGohyK0W8Q31gaRRLO4JgHHa7sHwX9Ipd/YZcp4QwOFj5Up5aQUFYuYpr6Qt
xft1rAl72V5dDw3Rq2M1Xny3xxppPJHAkEWBQQ32emgdeuT1dri+ZfKmaSKnIqzKQl6a7ZAUk83j
CBmq67rZkdwmjExF8IiFLz5f/1q/ncL10Fhtf9EeJJt/noQYIIU5BeLJGZcH3+NwffU/ve0nqsaV
0Z+97QRF6YhL730nyMY8X99cv0wUy7zPdfdLdGYVsQRh672g4rye8fWVpdOHgmX+YZxjTCDXr2EZ
DLnt1bnYLk2pxr+uD/lyEPqkmYcI//yLO2z5QIGFvH1MHocBjJM34O4AtDicxo44AiYeIE0crq8C
6nN/XnV8TNf/AiiLLfeyi1OU0bbcsZodLtRMhovVE/ChRY1MfSSZE2IMwldr+7mZ8nU/8DHZcSBO
nVZRXbUaHT/y2OuBHklQcG3++UUi9lhrtma9WbcfDfqDEN49zTKSVxgxpj+vrl+rWK3ThclCMiqn
y+Cafx0KQ3cHkF0vs7uV2zzzWbWwj6n+1djNJnPXjLgN5dw1l78PZgHYl0V2c2mDYYp8ZGO7CYbN
2aRREAxG3pwWHs8XoF3txWONzg0NCNHujJZPqKpCFl7jn7f0+03UsljX7K1CmJXudEHfsZxN92NU
aroIU1XHNklvZ6ueLno7XL/u17kCA5jqDSayOmE9VNsKeBn1FjasL20RjNzPOeLjtfwws7vJ7qBm
zE7Rn5o0Gy+G59O8mCDB96rBI/qvQ4G89pK7y4wuvXq6fp2/j7oqIAtwRVqlTKu/rPD2Lk0lEqp4
9BeWxaQDU3sXy8khojYJRLfeHS5/H6rtj/b2YBXM9nznEYpHfzFbNVzATHADbScwLoVgDb2970gj
C6vC62AJ1y8Ej7FWtWFPoYmIiJkMB2/C4C/YJlXEyQFhxAGbDK8BHugwDXLmdNP+pnHI0ySdqIus
7k/ZUp31Mus85cZdrPszuEkAq/GCpxmM2A6/9xpCgOpD7cQfvlc/qaQ7aqGdw5iZX1oreEO7QRwo
4Hcy7o9oNx7TRc9spdvhLhng15eu+5kZX+xAws4pkyCEpfC6OOrWysAfjazWd0EyBYdyIdthLo4+
47jUVOkyicEL2cSB4GWBtUfTX2PTcMrsWEa4wgxZZvvaKl6VT1qMTQcsL8rDMNIY70tYhnZXfKkb
38IVPfxmSTeeR4dVqZG/prmN/TpjvhRHXWDBsh1uQXcrl9MZQKUc6wOZYURV1fxaH04iVcrNK2qg
e26n/JB1+HuKiV7c4ILDtT4H2rHFELCfcIEgZ9L4sAX3Rb24HkOrCq14jiNC1xG+Be53o3jtS2+N
nM41EGOz4ZI+vm83N4AMemfi0pyLn3XA6orOvfOqjpQS/RpU+k53NZiQmu2Zzb+MZOp2fOzHJOwN
kn/KJaxHFsvlZLzVVgWRu15BK267zEofTSN2djbENXro+/pDB2T7WLA10UmSRZ06xXihdk9tAxyg
Z5ofo8VT1XMlnbRqlmc1vWbD1L1Qydq59GhzXDlhUEzbtrN4mhWQy77KDo7H860NyCr0zPEdtzDL
PWJzuU7fadgUP1w9flSICEhsTX6AJgK8vRoBWF0+DEONsBKm6gcX/E0WGXpW7xAMcgs1rzd376cu
9ZeUVCGiVXdKxY9r7C3RPFL3DEznOAQUQChL0NxEJdSRepqXpNnYtDdYydQBvEP3oZpOsZjdyNEQ
Xy0wPEc01vC9VZcccUL8snLXwdNQEw2UbNU1/bS2BhHqMg+B8bCzE1BciW28BWvQRlYffGWHMO8W
8psmgANu2n+jVvBtoq0ZKSJfwokKI60QHiVJWj8uhJlQ5ejFyQI7Kpfkq+4qcqK8jkIV9dWwr5Kb
0nzsnlfJPxwQJ+qv4GO1gI65zWKyIdUUQon2nOvpzrLybO9ISLLdHUOLu8ux77OFXCblOB92mZan
anwmppxcd2t+FWZpH7AkfYsNMmpJXC/Y23Ob9Wj9mc9Y+IDuSJLqQ/HBsA93iLpK7EM2CMo27Bh7
H+Nn1RIfuqy4tdutCVXGL+vCmcaOX9OczbKd6SR3DK7d1soo8MTvbYIzQl16Z8sqYOSmZb/zyjF7
th+bMiWT3lPIUrjc1GKsi2j978qvxW0Mr4PtufPQSOyJThbrcKTUt7iGummzb4DTDQRDTrM58juV
JiEWOfMJju87nfhvFLbxlyh4TVNzbnxT3TC37qt6OLKIw7yNeNCY2dolbmNGCblTI89ezIc44RbZ
vSQ0VtiafBoG/x8nkKf1bCACIueqF5YLtc346dhgOT0tfndTH05ANV9rcMuHRML6ZG304k6gtdwc
Q8xMRuveswP3UMYYKRZN/TlgGmY9He8CCt07l5z4h3nDDi2XJnG/TvkgH8WJWJ++5s6Lm9Y513Wv
cLW736u+/lrBzcw9hB55a5UH5ben1rEr8JcAW1OUm+PKxC4LlZF37e8txeM0nZjBYXQc/GG5lZZz
z4Qlcd+wuZHWyN+mNMnm8j4pXh2dOqHbta9yzYhOtvShDRRwNDNdXyft1xFIVSprq3PuEMXWi0WJ
Vh4aq1tOhZne2mnwmjdpB9UYwJkJ0ol6SHkkePJOwzxl01US2NDsvWT5oYx+PaItQSiu3RcWnm8i
sQzKWOioAp7/ddIhZBr0DrfDXZoCwxXB2xgvGdgAON/8J69J3FBN9i4QydmMNIF59Bbvy2Sb+5Uo
Q3sLE8zox7Dhc4igU/X3utBvOGgQ3SQodjz9Pa0xBXadiXB7xQYmDUCScQfRWk23WowPfVn8ohho
azcERg1b36YuRt+ypMwfp2dgZ6TR/OuQblz+sgD5nqnilbpmdkiwLZMky4FU3oYF0KX0y4Sy2FKp
Eyan+wn3Plk8z0QNT0flhF07XQrdjUcXEcTleogFy5XrqwXToAgTqKGHPjajZsYjA5ytkbRWRkPf
LLGtjkCLQh8/1ZgCwUmpSdKms+OI9icyUVp+yoYz4Nn9fLqK8wsePEHQPCQzj/Eg28IXq6mbL01h
n3MhFlb4KWnoARot6kUSTwHrVx6SPSsUFrEkc4EawApy/ToxKvJYTh2beh+oxgxvbaQ9mebPU4wH
SlhlcMEsz8IadO6AfL2RI5XCEnFPQCvr7G1eLbcHJ40nAdSogWEAh0qzX0RR3lirX9ys5lje2Iro
EnaeoVpSsm8mdwh2raqdLdCUsSf7DPwzy053O1xfXQ9TVrClur6sRkWAxkEngBOrlMLQnFsm/WHz
VzPaxFT4jO3CZgG3kApPoGb/qUTWXQbDbS+ACbvL9S1bPbLejeHULRP1j+0j8+Bd//m0PL2iMsm6
2xZ/UORLoKhrh1gI7fVCwR7GY8DmLySRuccIhaealj+xRKRjqOlJlICNLRDZp4xg63JhGfj3wSIo
+kIEOaXc68vrdxa3PcQki57yPIF9McCg1FWKcaf5yLd7chFzu4Z52t0ZFVmz//a1we3vNIozBio7
P3cdFL4rTUOVu9vcfvT6in40/rvqddr8dsyc2O+0YiTkO2OTNlzxUteDuW0R1hXn9C6JEX9ZJbWZ
bRcRbAlE11fXg5PN5N5OcFj6qU9vpDaOWUWdOs06Ega25CqjP1Zxry5p0FHLs2YvlE0L0YWbTl/s
IUa17eEjwJnHvmg7eOkYHKTy7sttWzek/i9YGEnEY/3s0ZofEfRjo2MTknLvwMkfL57qPbYtM2WD
TdNBw24L7OkBOo4NtCbAkSTAbYEsfx9ISC5OJv6Yudqinbiu5X5Njd+25sbBPocXdTtgtfjrlYWd
MrQ87lFnSPzDnI4I1uPhj4DERddZ5Ij5oyVZNx4yspfT4NrYJRhe5bZb3IAQ4aKo414/CMIUEJ+s
C2qOvvPAftG+pvIxTDTxWZI3NSwTv6ucm9aC8UoLiAJlORtY5cjVUNlKPTVoTok30HlTTQ27eoEq
sOVtlE38HAdBdbj+naksFWPL2aa8vo/tQ2xNT3hRaOd4I2v1uKbwaxMY6Go05RD4p+tGyACmD47s
vdeMMGu7NUTqsG4NPOiQvlVdtgf8pd2+e30LGHo4wrU/D9smT/NfoAETAjglju6dte0Fg6RNeXKM
7ED6lc5QQuPJ1xSFrfGHK5fnbM2IANx2oXh2yM655r5c38+K5Om0S7kWGu6NV7SghCgrXCU4hOkl
pGNtp1hv92eH1fhE9yC6nnrSvi9u0Z2vZ1qjxltDSw53Xs9HqHNJVI5xvZ+LiOYsodD8ERjp1jlB
Urb9SkA53ErXl9eDyNM/f5tWVXu5HiQRKKR//eu91hbERnt9Msb8W6Ksozsl4NL0wm0mt7uLOwT8
e7Iap3jeJpfta/BoWlTFNvKH7QrY3lgVNJm4DvDc3lfMhVE2zzuxfTMhiQGEDElGLgkriFWn3Poz
Nq+nCJVm3EHspE+3bcu70v8RL/XXYiuP9C1cNHcrpWzv4iX91HOp994W/BPTPgztJO7xxWiGynZa
1/FyfXs9rNs3IIXhxQ+ouV/PfF6M9mBZ8jbo0dgSbIqlPz5mWHG5bksCWIusHjaBGq6rLkuU8BZD
vhzph2Ms5Qlm7DK3LAhL7J4Mcg3a5os1+haAihEbtMn2QcW7ij1NNFNrQYrZ3elUPLKCoBjJzIV3
sIg6XUi6rWrZWS7l69ZMGIPGRdZcVdnonw11zV0N0thv5Hs2uB9u4d+3jRlE7ChtckwANqEjvS2y
dT02GVHigI4uTlPf9F7z4YywfFpHPBuODQPJQ5WzJGgM+vKbCoghGbUs9wWI/SrB55pSWdSWjxEm
tb+OGLza+K7GBF9L4mRTOd7j5v5W9wWTrX03kjG38/L6J+X4/llTq9QFRLcZ8EMRi9PAesxX7RCy
Kjx7rTFEBODGUVe45FuOj34WWzvvyfTied/Y+cLDPX2YC1bGaQMwwEchbUk2xixSWagM07np6p+M
SBI5DBZlMo19nsz9zB5CdqHfI3+gW1DdwDXaPOvVeana8QfKbceL7Z9J3C20JrYWT80aVZcq8ifx
qmzjIaBwsc/MPD+70/DbhAdttol+mtveCiEKIu7eZgqKzuMpyzKab504TkAEr7NI0MlsDa8v81nJ
c7uckSEwry2D+WAWq0F+SgVro/TEHx/g/1eJJiJKlIv/u0ITLVj16+eQ/hyHfxdp/vmxv3FG2NFI
8vak5VrS32SX/4RhWv/Ag4RN2PKgcIM0wgbyFw1zAxrRobBw8NrS864BmohBtyhMW/wDaiVlH8tx
cBr7gfl/EWteqUn/afnwLCsAuGT7GKeE+O9mUEcuFFnqVBPvIU5kS8K0QgRpp+DRSUvdeGPD+2D8
zjvr2RcA/RryBvbVOAcYQJA+0IW1EcT1PvCx6o0UiQcx+C++RmWMzZ3Q6vb3PBa32mckb8LflIfC
TqTngvY8tTQdhMtoz2jtIBJ6Gn1jUdvYcHwGt0ssTLV+RfxBM9pc783EeGog7zDFed/7Of+KBpZ2
H7oSoSZYzx1l6kexJ2toiJDhMCS2ECVCHnCClLfTxKPY/A7KjOUplBUxb9nYWShT+ylYnqmhvXTs
4Y21eunW5HfSIcl2sh/jFADnS+6mLr6dB8IRRXefm6ume8GGdhxdETa6e1+T5oXsjWcQ+R990R1Z
3+x7MYwEvnivtpU8bl543XHyrtO8FzUSdjVgRau5zJSNnmgq36BMuJUV1ylXnLPyuncYBE2aHKxS
HmNcyxnkf+bjPcGrR5/ahQ6y90LHR3RYpGqvPZD66tNqs33X+edUcNnivs52Fj/CehghaBCDXwDq
AQVwb7nLHV0r/E0un6qd41GwdyyC21C0nEOhAVyKrDgJmmmKBticuP6+Ef7Znt1vsTf8ZFu0ZaHA
YCwyg4dieZNWpRMmsWSHfr1TiJ5CzPrNJNoqo2VzyBOEJUw5Z7d1QXzk9hNx8Ssfpzxtv5hSpb9J
fbbTNj7t5k0tXIemsIDpz/4bPfyFiXP2UcwW1JXZUoBGCctNCTetlIkq5+xMbTRp5leb7j+Iqfux
oqRukRpA67aPrAbVqFjV17wnpzz2Rn8D5f3urTVgF4MUKVX3qcetw/+Og78ZmbwtVab23nB76Zug
UD/jgpCCoQteMq8jXFcB66cfXRD6lFA56wWS/gQP0cEefKo63vJoaPOn7H6aOS1l2ceRWQTJTo2N
gDEetbAzSce62KsAEOF56SmYsSdva/mec50cj46id05Q710HCwvNORSJhvZv2uEqfjfUVFDaW0/Q
glC4iOClndUbmxwk0ny+JhdIOE9gTWQoTfXUDlV6QJmHFZDCUtZW/DObg8oIf1niZj7L4ucMpLNp
gG64JLwEw0CaxLOYRjSEkFpgeoMwZz84FsGvGMdTWj43yKTMajkWtvjtxkBOVrkNPMgPRTKz9HAc
OsT57znIQaiQ8os2un5zplNCCAQRRYwE8WayyeEenaGNGVVkd7f2xC3iaVieiCD5bRUKPvI+3mFc
+NFQsxWmaxSEXd+9s7cyd8a5VDDjdcEQMxh0oS+O2DtuY4vbIbVevACwC6KvkzLXC4iqHEdT7pPZ
3XKtR86CRslvuzMj8PqkOL2QNnYwcTf5CfRb32PQdJrCV1IiHq/Lc2uzjkrK+Aahcw6sku+7fvbD
Mj3EK3PgI8iO36suWU4jH6FnezA4LAMtPD66FllAQ4QaC6g5jwq2jnuritMQsSaGlqnYB17/7uX8
XdejBs5ce6SHfesze+YgGXGMPFYNM1DZ++aB3PQOrnD5w2AiC1GinMuGiaXyyiBEd0HTECelagXr
DmvXiISmd2E+s+Arwky146nsM4IrGlDeU4eUIpDbmN3AO7ia7+eMybLuuu+yDn7LuchDo0cznbRz
FLcIYPImPtY2XAnUEcdBWY8bKbxLLLlnEZZCFX7t4SRjKqkJKpksAtZQrVVj3aOW3wTWg41rLKVw
KcBzcSF2TunfqfhGgKWl1Gd9IXB2Pw+GjeDA3tlmXkciy39bdRkjRq62SoRzPxl8gtp22AQohKm6
qmhpL/5XATGo9k0Qr0h4sXXBK6bgX9NBhgAceDXTWzlB7FHjHqF3daTYYmMZ13ttViLSBM6Ekx08
mpY82NaDUfJRGHF1K5v4Z068qzJx+idN9snO4Ys18WnlzvuENW+HPmw9EOkSHIkU+tGAtt9VvfOi
efiGrpUw9Ap/2WEVRh/H7bLNJaqXT0uXZ5EKIHMUCcqk8XMe56/guySeKESclqsevfzzepfPwWnI
k2SXUZka3ONkT0SL4HEmHqR+SK30gCeB6bay2YhZSL2vDyzQ1psMgBOtjT4OdQ97IsbEF2ZO+sPS
VFSX4Tv7oN+JXR6zdfyoW24D0yw+hcFYLC1ihpQsj6UtnT0i/zPSVnaUAZXeAgFYmwXtzdzTM5qd
Y8tsv8TjGd7VApzPvV8n726ixxNnqCVErNHTJvF+TNF90UekzSJ+CXd49Vf0fEmxPK1WSWpB1X6k
4+rtrrRlw8yZyjG202dhLK+663g4FQgTSU1cK1yqIGu/iyl/6xpxMSlNpjPPSWRxjRC/HBsith/P
3yjGkihtw+50FQ5BG1Zjc+tMH8lQs6/pnH4Xm+3KlmDYygpMNkHunoORn6aAXB3MHoYFgudoq2Mb
JM+HngLXOzZMPpNnvPSkSOw6X1lIBuR/cXemu21rW7Z+lXoBbiz2i4XCBa5E9Zbs2I7j+A+ROAn7
vufT328xu8k+p1AHdX8eYENbimS15GrmHOMbH4a+2dbQ9PeLGiAdxbcYWmZiYQowH8OlngDyUF3Y
BAMfAokdY3I0hofZcjeZDkqM3xUtPxq1zNys0yEnDxoqVhyZWn0lMSlLmn4YYgZELdToLnSvZJiD
aS57a1s0DLa29UGgS4x1EWEpYKaMzKvdgdBOE5YNml09aSOfJfKuJtpkRrdM+FEtirtWKWe16KaW
LpRL2cS3GpZv/TYv4nU9cjwTJrb02MpokDALZCywF/GXMMXtLfTx9I5p/gNRvB+H4FOMjySzQDeG
N881Uw4kavD2BCNpioIHgx693yl+EohEStAVfktEdk1cfJejXp9j26n2tQi+dL1tk7NBX4K8xY27
Ie0J6y9LpVRjmQVnyfYCsNMAnRxk8vtOtx75yskoRrJ66WhO/7yoFQqqGQfUuzO94abZOdNAoVVv
6QJW+pEV+OeoJt09DTu/bfN1cTyem8bTdyMwK1hzfqS16tke7cj9EtLL28uqMhCLKCBW2HLx87Zo
l8wvBoT0BvkT56jM7pOENKreFE9SFW8rValc07hLd99J+hBxrxMyolrudi/oNaqq23pzvejVHcEe
SjdVU+vrKozAH0MVmFAVADg05fvYiC5pLu8tZ8bzqjrmnqQg2CS6s9XM9uIZjdxr9MnQFB7pYO2m
1rrpeUT2cExTL0oJSLGsmty3JO29Q26QerR239dGfMH3yA4x+2jjdtrX6x2gG61tFzcaK29KrUun
h9RzdnE9qN8zDDmTguUUt3Dh+ya9RMWNWjiaYyNEBzTr4R0oz7uKase2yQICqXIycIIuIxTGoPkY
mQ4sBkownqVE29Z0pIS8aYriKbC/O1MRPJEeyQLMgy5QNsNd5CIeWz5kkXMD/ZeSaCztM6+C2Put
grp6NunwxuGQnTISnHfYEBKQpbi0uiHQdDbnXE1h8vBawCTVLYrmKNt60noo+z6tUotEp+i/XoOv
ZxdueHGBwFwShIVUg93PhbaQUMTBiprHeXWFg6RT8YdH7Cpnh/AEEpv+vG2wGd85RfQtV4hhpGsu
itr1qpVaAGmIjtJRzRHDUxlnGtQOEqLIu+TUgSn+4ZgFRUYcXA60Af3hpUkoKIV2gWOFW8YYs53y
Qtrrkxwqf6Apd1kvWnX3z5tj9YLFItg7Zefi9UacV8JkJvKq03fGSM9AuM5wycXA3hA7v58W8QiG
PHI3pmGrBMfwli+CJFzpUUjNC+fntcAiltMiqHCz/tv6kL4OcBktZ6yC1m79F1P9kVNgt3WbijC7
Vlx10wY3kAzfK95sNYnmc9oEOOLAsdxG1VAavB6cTD0CYde0u2RhFb5Y41OM2+ZGrOGlGA3cUOaY
XRCH6c9aW6CDLJ3wsN60l+hm5hGttZG1WTUK4zmLE/2uXSgGj0NGbJ/Se6MKDv0OH89bRSqUO7np
h9Smz9ik0+e8d/OXqvcwkRUsEFLIfFtB0JfZ821HrvP8S33h4aeF8n9mq1ELgOplOtCJHXBj/0CG
yOC2LNAT+mNHSf5gBDu1V43TWfpmATC+YVVjksIYDzOGl5jZ6//n9al+CsORwqWi/HcAiTfTIAQH
0uPwnj7aS31rXBaTbARRS35jsW+0LTmlTnQO9OVfcHb+CYGjPjoWVcewdE/QL/j7S7P41wjaK/pj
NrNPVBvGtveesVLrdOfm7WKJo4ho+q6f+N+1ZOVR7vjlJ/0nBrePzrSJ37v/KH/8BwzCPv8af/m1
dvXz7/+oXTm/8UXTWQSsrUpXv1iMXfc3XaewRVILrUfdEs6ftStT/gaQ06NIZepSAizirt9rV9wl
BQctdzo2cBju+j//9T79Z/i9/P3gb//h9q8ng3r5v5WuPCFsgD26DVOA4pr65L9CkWa9SPVonsRR
ozUPOSYPf0BbRt62F2z/dbyWAs9XIkk70b/bLQjh4akHISqWbwbVJ/wyu5hjNsTaN44PY3UU8X1X
v+ronbr44Zev+b85c6Gn/DfvlvNWp9zmWYa3Qvt+QTiVNnohKUPe7cTyFD4f9ezqQbgGqz/rdcac
Q8jfLsRGYbtHLRePLiXZarnNcjhSif5qsGEfLOZqiB+orsn1DK5xKfejST4vtZuRrQcpocQmsrO6
d83vbTVTbaHLFdzzNDW85jSg+VtUIDu6r7OTbwP1bzwibdj01uW7egwbn01XJbBzqeCDvRw9eKeL
xlPLfYf2sjLvJBIa9U/qIeopKeyzYsUdVI179VSjXZ1b2e9E9W7x7H+8qZpKknpP6g2ubxi7con9
1nHzrXqMkrqEbCuD0fGDiseWZHB52JFjkj+4XnO9HYMt+zReOt23YbqDj32vHhPlzq5h3xHxp9xt
EXgMXpdMCh4a8m8JG9CamaO7t1KqHD34c/J2Qdfu1F8jwcD6F7zRRGclwHPEZYGLtDoHhKbU/G2N
DTScKSgQnJp7V/V02Lv6oT1aSu7BzTQeP9Q8mjVrSrQdP0cnfhjIvwieZp93jzXKwu7CX6QFT8Br
rO+LF691F4frz4+qXo+99MZFltHhcy2wGnIXBcT1/9PRFl/bpKdq0e/WD8DzWMr+pMUH9fWoz65e
XH0GrJS7ukj36rr6CgN1nfvaUnUU/CR9Fry12SxeLDFtjCZq6e2w7zBCccgJn+ktTg2mT4frQ/mQ
GM+sOHxB+Cqtmpg1NpEseCUDdoa8aX3aUJk5zph+iR/GgZyT3DOge8y3fU+Hg38PlmYzDIGfLG8x
r6Get01B6KX5luzt9SkMrnukwRa0q9S7crAV//Gn0ui2NTnR6cjymODCgOvqvlo9Le0YFXwy7FMr
7hCAdk+ClMecP1fvQP3ZmO0d77NuarvUCY5DPe8Hjy5UMpSYHZDGOOaW6QfFIhm31R05RVtBfQ5U
DQaSPn2ctODZC1lxkqn3liJyz3RnA9fxIcizl7FyEj+2KbtIgjValwAL91o3qJMJp+kA+7uRce1p
YfuF7Invrg+o3+hOSvmcFq8GPETkAEHNjozCwCzG98IKAQMXbGEwPm80PXqgzr2jqcNx1u/MsftA
Y3JbgRpCtcg3aN4ziP2bT31EPPyPuWX/t0kRe31pf53ufv7NXzgNKH4W7AqmL0NfWyV/EDUs4Bn0
QVh70JaUMDf+mu6c3wBckD2he8BfUbUz7v8x3Zm/CYLGbDUV0kqShvxfTXco5v8+hUDn4D9T0PfR
bduyVdzGrxNeTSynhfjHOtkZjlQztzzkuu0liu0Xztz41BsxkfeO9W4ue7el2KQ7J8drPrtTLXaM
VrHCbz5JJ//celnkOwvjU1mybsWe+JGlwZXqbnwyF4QKhhk75wjBoQyvvUCwmRj54CeBZ+HUdinN
w1X3GGEiq/WrMJVnyn+b2XaXqx/JZNprOQbvTGfvaRgm43RgbqtU/yonVQJqgWzEA3VyTvHOTbDA
6eZAjIX7Ix1M56mNR4Sglm8QlXhPgNExazuiZntCmipWoJtkEjYbUgpjujVtHeGInTtHD1bhGZQS
d02av52aKvpIXLBzkbWcIW8hGxwW65aTu/GQsMj303YRfvshooF6p0lKMMKFEFyC5jiWQLHiNDnF
ZRID0dLo5xK5Ad9uurfLe2b2ct+Bb915Ite3hgX8EGfmtA378nthu98D18yogJWv3kwxIB+L4gJR
B1YXzZESWCAjU7C56UM7nkq29l5gXKKmvbYkRTlGYh7cZH4Zc+MpJ7HWL/Lok7dQRMW9YAEwQVTt
mKR8LuOPIJvuuyZ4yBJ2hjXmGqQNERM1XiZUCPkx7WProlojdi1YEHgW+IiWmPYeAepg6Z/IGoBG
XwgU8mmwD8J43zhKDkXSb15jrbe8QRzK0b7autzLOjwkaNCG0qz3VYTpeCKVCXPQFB50CumwfGtU
NTMcr9D2niu7oOraNM0hVhnCTpVA5CzeSpE+ogM7uW311kiil2qg1rdAw4XUdmLB79bEp9lrbwbt
HS9h2+s4FEwXUbzV2tGrq/BjmxzcYmH2LN4TGvV9ND1iACvIezz2RY6c3J7eIiSx28zRt2NuEVkv
dBJPQ8SwlHXwcr+Kxu73WcNqCxH6N62OP3okHHjVc5PJEp1HzufS3S/WlHxGjUvLrufXre3yizsw
UrP2QmwjcdzFmuYeYboC62XSd5aAynXiUxRPd0bqsBdVWMaptj5jc8Ph1OTsPUnxxs5KtAtGeIvi
XlYxH6INSHCD83bDL+QI2Kc0eNCScNp5+fya0B5DMneYDUSBNUD6rg29Rzcfjqb2nS2sQIdpvw9x
Zh1S9JHkcnwLomj002zGV0mLtB3lUxYN5u6lTGj2FLzrTS8pRYoMkVPvPDSwSKBg6BRSfc2tqRik
yWWwxo7czbL0g+g91cFLWJZk/KiYhQ3zjQTzZDcEoBVLlLp61cAgpTzf2FiUKUJBhXwsHQz6zjI4
h6GPX6IegbiDCW3ihI6M7KUS1ucyc7fIiy9hHAIHwEIhqK2NVz4TIpurHsvHhDOOTtqdHRu3oHHJ
wLXphRVY7OF4EpCdjc3BSE1fk9ppyFxCUD1UjCOrvT45ThbSnKnV4ZQ2qq6YvxsDnY45z6EvdHI3
Z/FzqEUgIY3xiheVzLiCfDbWAJNikiDOKsYfZCQgtM9qZCmCOo6+M7UGszZgyTaLopvVNKfgc43n
NlI90rPF8szs4v4Y0/RSvPcfQc+S2sim4BKihwnQLgU1Fg/j7Brut6wgYj2nHLhDT8mp0wFVCS3y
IumfkcE6wKvJkAU19EG88DVVUjDmAA5zkMuqDmxv48X9PBbz4zTRCeekRHWCJDIZAxO6CM20fO18
coDSCYP6BbZ6pvu0NTBuHF0itBGSwu/C30kvHNXqBl/J2zhTMRZ2g1zL/WrF18ZuvpF+Hm5D4uMX
l2Uwgpp830QG69RiM3lLtkekfm+mdbafU7o8TtgS7Rck2lHCidVbMCVJ0ZzJMiKeOqXK30xafNct
CEAZfY5pRjci+1ZSXNkiUyW+RD4YsUPPD+othUMDE22GgK3qB6DDnrz0Y/hodKUGhlEbwO0ZhDL4
Q6VdZzETK4uKjOAXemqV7pxdWmLY2dvsMNkcGeV0lwctGGTKbYuIKl9mTbwH3a4dunnGJm1ZHNCR
BtGhjLfZGIV7DN4vgV0IJrNp20Ut7u1gNLfT4IBcheQProlXiJpsb+SG9mUibvKI9ZEpVkix87ri
fpiqz3Hsyjtv7G5TXWLvaadXnAXiNPWvWgfWBdJ4iWeNHDZR0BWPIkn0T+oASLxvwtC6MBgwKBfE
38ZYSuygAdXrMOJ5m7KBAwwK09sNzQRhwbRfZBm+1A5UoBrVgZ/YiId0u0DbHZTVPp5JrUHvhY/P
PIwo//zRYdFuhOmXKh4/JmWzvCzy2FqepEhN0LCR7nDQHosw6Y/Aia19R/A7xwzp0rhQcEHfF8MC
xMIjGa2tfVL0rk6pMSM6ZOwgLmsKLhC5H8d4jGFkey+DE6HskHuwSJvY8Q7s80mQroY7ZTD09T7k
l13sErG9onEw7LoBsyq+Kl7VsPl2MrS29UstmV6cwAv8auGB1aK5CAtynabTuUjnp7Qw7vEjcgIz
kGAQibUjrSt/0LrmSrGctMtg/jDnzlsID4Jjcjwtse5d7BBeRok5qREz/jFO5FJkB53iNHs/5y6e
8+6utYdtJ8pjRe8WtTZpIDnwUONSBK4ebirrh2cqEcq8L6Oo/RgBZ6wIpRTYZjbTyAasjz3hk4Fz
b5CQeNUvbRFy8tmTeQ0W84iAmoA7Vk2y5AtFoXsUS/Dd6z7hzLa2jU1jnFYXgh1zG0xZftLTMdhp
yA3s+37mwEv1+g2AQ41FiAl61GbUjsXoJ021bIhL4ddP44PBATcGPcB6z/racCL6mcCHpJWQDDJg
Q1gP/YWydfc2l1Z+JwL5QKZfe8mAje/HyYKkmXpvelLTmaHnz5mbPie4QJC0MGv3YVCfpBDeOeEL
RNGG8DFEAIG0+XXRTHGIrOrq6lPCI58hmER7kX/HY0dba7YPJf66YMy+WGleUjZgJi3SUDAeMVi1
MeZ2VywnaXkfDANJhJ2xEoyt+RNAmNp3W1LYC4LhN4gEtE0hcMlxhs2bsDNOSYOAI+hhDASRBNYe
6eHWq6fTMtrxLkFrDDs1OEl3iWE1LqyZqJGdWAXSWpanyeRXT2eNQ9SUNPNy0/eGuL+rWtz6HYHA
fkOcqx8G3rEH78veuBo2uhl9IXdz3KZls88WeWNewvJVmjNORKfjiOQABffxCZOzs/TPA40owEGj
uGbE70YAkIYiKX0rNF5tF0Z8QX9GSmSE65or1WIfRxhfddJy1AbnVksqHxeQjkvtmEvnDr1Uchpx
gbO3rFUAEyuLJiKdU7d61ktm7Is+tai57MjLvvfgHjGDzbylWjwuWXXsguaRoJdway+6JJdt8YG0
kZ+Lsl03P7V9h900qao9GKAMeozDUmJ0fW2oXWJuveGILeFgQ073HX7MbT6BDZjNMDs5lqBDiIQp
5sxOElRbUzNc3cV90/P6ax+Etd8U4dd46ZFpBsSNJbI4gE9gdsumy9wDPp/ZcmxzY/iht6GLSoSw
epciHBY5FzR9HallGy72lqVmYE2fh3I0b+OP0ay+zEgh6tIkE8hBxpTRhI568xXmy7FPO8u3kg43
R9wyuNEmq2OJkdDb4lhvm6Tat2Plngwd6cXQ98KHY/tIP2TC3N8ke9MFXNhOz+lQEZpFZi4KdosO
44S7Mm1BsTZCwV/c9LEtGd5tLXlC6Gv7SUe/08OuRt0i+RILgf1OLTdx76Wut40zz0VwihgWaeo3
6YY7W1BMGLSC86TxMb+Jk0NPucy/LZGn0g3w3kEuIrDTE8/zeEKtTIBA0ezjsn1nrfTGSq+Y4E2U
JbIUaJK+nZL33JCQvOsm9D8G7iNwHQEaA5WJoSFSNQCFDM5Q7jmsg3ygk822xXfj+S6cxQnYnnPt
g9LBGBy8L85Y7mfmnJ580F1Bm2zbtvusk5rqY5UbhMrR4O6RTOboeyMWXxnlOYqvRMYSSIy9jGa0
dkk5AU+NadxHNH63YUL0UhRRsxySN+w/NP216moutFvy2hk2to1yqe3HC9ZO70M/J1ct8voTXWYO
Dzl+Fv1ITFezHJvK/JGZ2dNQM5Q6MBSijC2ih2lJmR+zVNyH7V7EbnewgvaO4AC2MY0pd6PhnIa5
uQtgCeK+jg+yNl9Cl/Jz3Y/lwcnQuDGHLuzCEDReHON+CFlLhMI4m8XkbMNGxLsZNkRoa+9meRBo
jtGHDBYQlZzYVw7kvRWgOcbHgWTsazLqyPNsJyR+jBnONlmTsNnRd70bRXtDhGdr17GZ72aoT4gn
N6TaDxsWtczneqRvIhZi2zTEQdMC56EgSKh5jnWb6fSHlGRvte4+0SOPGFm6btXsfY4t45Mugu7J
c7VHUZBOllQ07j3kReFHggKYR+G272E6YW1kb1I/WhW7eW8ZFgb+AKIlNStDVF/01IjweKbe3mlZ
ZSVLgQ6QHjFY/WfPHe7QQDVHdArPmheR1NzMxPtiWBDPSWJuSAVRyU0Nrmw9AiAdY9XNlYtW1i/z
jAt8nju4srH9VWvtj2jI+dmNV8+GDhQlQK7UMsrUfTvSoRyOCVyvCnJfTWj6kDlnkIiN37eY3SLb
2puk82yH8jNtQ+VwEcPeGN/GOCovJUNBXEgJZdB4wmwNFc2qnhHIDMLAG+M4iD3Eg2ilS0YVwvg+
JSYP4JcXttG2TN6LELgeMTt3NDauJB/JDfPlpP/wtOYtJBpLdmJvNUt9QLFDjnI77ghdo1ar93ee
7ZDCaXMORyPxxrxH0PoyJAadGUUyRYXtQ5G+jd2c3RlQ/rfLmNygxCBI+mGMnueXIw4x0YO4IZli
a5ODAze0BnJKHX4JxsFfOpfYmknHqZUM1IVvrjMGHwKFrnGnBo6AqarTGjHv8ko7esfuTdvlGhA7
wK/o5ZtAOWC2uZIQgs5USM1+JOvY8cusu+vA1TGmUqNqo2KPjv7ZGGv3JM3lU+7uS41Qa2qWARnU
+jXNO/w7rHicRE+wfmvMoyHAp0ZWt0CtSwgcx7aVFVfCVCw0izO02Em8VIP3Eaiys0E75NRy2ZuO
8T4Sr7dxEo5lqwZPx8qhbztctlS1bCO85lWOFoshihScjRh6zs08eZqietwUEWUZyFDhU4aLi73Y
fO1IXaQgDLg1Qr/1WCzxa4qE/1GP8pxs4/HLYhOxkFQnZNavuK22V7rlT/ESPS+0cflFGcBAy207
JchvEW4sP6+ut5P8W9rL8gQvJaHHQ5hGg3NpvdBR6zucc4f1VqZsVrWC6EoLqYwAhqPU+QRYeGdy
QLR90Auy64TLSdKf2tzST3A2+QgIqZH6q6tjJg8dtbcDTkhGsrQ/rptJ2VjePgsnoJ1OO3xQEsS5
Hn9Awk9PkU74ONGbD61rvPRtE/oV6SNHcB/sjocZZn1vv4/agxPZ/dcxq051BsEbgVNBxI/nbEXv
YAvNRmLvlPMh7ycGpjrj+wybd8edTo62ULCwKfZLnWw1BoidntP1wj9+r07XTeSlhMw8CTeycIiM
D2bgXkmUYQ05E7gTh9UJjTVFIGwbcF2PZtvNj4FW4uhodwOcbxwk9TtDEWxT07laMj+nmEHwGt/K
UBv9UiMrMQ1vhntpMI+MykWyKD9JibEELNc2r2S+i5TnRAA7hNvBhyCmLcno3s1wrpAGkJKDZYXp
4aLTF6mVlwX5LygB7C10sVjRKcdLo7wvLiaYFDOMhymmwhxTV1VLNWh47ydUysAB4jInl1Q5ahLl
rWmVy8ZUfhtg7fnG8VMOWpXW1Fz1eUClXLo69dkArx2+napub+4szCOApidYjyzJPgzYbQ54T8Hm
ucNrbkZbV7mBMKkRM4tBCLkDDS5z3xTRNl0tRFK5icIsvVBOuFnYjGblN7KVOWlUHqRJuZGEqwxL
f16Yyupnrv4l9W8IDZHGKXcT9M/yPCrHkyG195WE4xDJ0nIoHdZbQZ1/bDFMQcHtt3Wbtf6SFT2I
SE4WR/nBLCENBpl2u0p/FBT53J2F8koWJN5p2YjwYapfV5jKCBqOSU/dOeD081vl8VrfuaZ8X+Td
H6mVYAVb32q3GsRc5RWLMY2FQ/pWYiJrEpb8JGNU5/UiX11xf91WhBaRONFpfYvrxbwa4n6ez8bR
opx+KtkZdWbi7WsofMokl3gkquOKJ2mzCZorck8cOLEq5rDbrE+d/LSejCa4dtMYmqOlPvv6lOim
MHb9vMprm8oPN4cy7y81L5JpRX5YP7GNclONkPjV1ttFBP7dNeZHG7ufh+2vV/6/UTkBbSyBwe/m
QHyC02oZZD+Ge1D5CFc8jIW1EAdyd9CU73B9p+sost4sG3PZSrVvgrJTnte33pjZa61cjJOGoM3D
2NgrhyP9lu5YYHoEEDKh2IMCEhj9h045I6fVJDmthslJ2WY15aKsC++RTgW2cQyWkXJasgZjTCB4
G/8lRkyMM/l5Vt5M02mxacaJQDAcwMlr0BQPE8jbFd4jsDogrsXrma+2z0g5QNfXWZQr1M7ANPXK
Lroq52zN3KKLNVCVWXg6KC7OUHhYYazjbxpBLfeK9tbBKOEnrCj5K39qmGJXDZRndb22XqxHnMDa
uiiP67zaXQ2Mr4FywP48VdbzZfXHKqcs63QX9uTqnlVG2kQN9h5/vJH0Ev1V+1cq7y1UZmeTKD+u
jInJK0/VjE93quzvK4spz0iSVF5eoVy964WpnL628vy6yv1rVsoI7CpPcKLcwcTwhNS7GW265Ry3
LNXZXJWEcgaHdEpi5LzsJPVOcbrUAbleVOp4Xq9FsdYcO9SRWlNgW7a9GL2Zoh+tF4s6NN57p2eW
1RXKKlTu5975KJQlev0dDGWT/vmLUM2RhvauDTZbQSf+Wo8eyWRpsdwhOkSiGSbNIRTLxwlDlW/H
+f2sSfMKRNgksCna9xpE8raNXoTNlm6S8+/36Y12sBNHntypxG1ITDj5cmKHUIHiJBWJO0dS6cpi
B1kXDyjGqb0YDjw5dR8CkrvWCX6MkCe2Zq0drGacDyIdCLUaw8FCOEISnMmJtgExmN8GyzxiI2qP
yD33OvAZBqjAjq61TQ3CnnqQKqn6VHi3qV49UVuggtuwSDLUmxYNPS4Ia8qwIQxibNmWagM3NWv5
6qGjrBOzv+tc6zIgQQbKdIUkT/mi0ItrMP8oez26w8NPDYmC22aJ5vQUN8kRpaOAScLueRxni15y
a+iweWoDOk7v+shYYsw/2V2Ukofa11q6xRGJBhV1uSu1z3UIqaZHuaoRSiuDQip6fACVYbI/CA+t
lz7lbxWccB8+ymtfL+POrjgY9FEqHONDnpZUHdohOfQ1a2ySIWS1IKmM71D1VJfei/gy58r2Hb1N
2J5EIX3NGV6dMMz88teFOxlA8OWi+0VwZwyus4+k94HCLTB3DLgZFBjF81k61iAh7JOYqU6SmGPP
WNqxJ8BHVdesxNhpuuEcxZ9ohJWP4EqKnJ7N4qx3v09gYn0AbbvYK9HAzCFqS1RI5/Uahl7j57W/
7ohaBJlTUKACoWMKx4iHiMhi9VfZkPz/fIL1WdYHW3r80lJfR9CsOWdUPQ7e2QSe93qVdDvtOFtA
9jQbxTFcP/WAvy6aEVDWerNowA6Vdp5u9cFkiTa5sG8RjshFzSTUyc9hIOQZWmK6H5EwN8HskzzM
aMPBOdZg5YYGZdEQwG/DOg/l9QAdOSInlzPGq0yERmd+l/Zsh6Z2FkycJ3xvmxHh7jnXrIyi/IiH
NUzHiz4DiUjGySc9zNySBn9SzsYtNLNybzMKbMicercjGFJO+4nUBjSdFNic7tWEBLdVxB6k7c9x
yh43ld6nMZVwAM1qw/d4pNza34og+pZVJG5OGCS2JnKtPCRuqQUcqGqYZzPN3vTxmoC5tEGgbQan
kb6mDE2irnfAi85Z0757Lj1v2e28yXxOvFdrpjAe24DdOmv+yJQNCA+IEm4VKl1l8+RKGl9Ev1E5
6dhn50hy8SfCM3uOBNY1ihk2mZCkx5f5p6xNsBiimCnIIcPDjPg2sjdtW/Et2JTbiuRBtigjs0h1
2KLnIX+LcW0xrt2bs4aQXuT3paEJv8qDj0GnTvZyh8NhxzhYnfQC+Dbc6FO3YGlJIIg0blHdJGVt
vcF0FQTDWWLOvqiyrFr1m2b1w9Uqml/u0YE0Zs6W7RtKVLZk3VdmhnFPVGamTWDekoepJA4miV7r
mR6bB8aTxikHFmeMswFz/AwgKtqA3wi34OTBJBI4jxUNrlcIW9wMkvuFJxuoLoIY5zvq4kNblVSM
s2iDYbG1Li6DYmhvbMOG11HNtzw1aOw/twjGiZY2HhYGQM5gpWjlBDZq9DFiIWkrCD53OmXKuN6V
dX6a5MT3E3+p6AS4eURue33LSro52gMhlueAPonjZR/qwO96iDddUNwc3dvoMSa6yfs2uMWtDhJa
CkP8BeHGburxbpgDM9qHQMp0CwV3hycw3Fa6eSHUaavNWNgivEAIuXtqBhI4GCW/MkGW5VU72zLu
KATCPZeCxAq4ECPLT1NAc8jvKJ9bxnTLyNccjgRyfCQ8432qlqssABKN4aU1wpfG0Z905y5w7W+N
eUvzmkKYwYZ0pLhGA/lUT15ymTVn8lXoEr4XABWc7RDx/7zozdC4zJKxlEBbVMoqTsJlcZlaS0Ss
fP6J5JBykzhZQaU/ihRlY5OrIYCeA/lUYy8Osk0+9PXxr9zvNQbcaTzCTtYc8LaFwRaXrLpHAyhH
ijtpm1Bh7EcLjD0hVqcxTM3PEWuPTaZU62znfFPtM6lV8GN2VEvPjbowIriIwAgSzk4yFGPIIz3Y
/9g0atiEZXPWPfaxsVNICgosC9cL13U/tPnS7HG3AdiI1WJulmYFfnD66iwi2WY5m5iVrDAM1VEC
OztEFbyhGWZeZgWsv9c7p3vI0ER3qJ2Kri5+AkkQtXfbnFIzCjBgZEYMITrhXCkiXKe1RcaTW3AO
p0rwrznAdWwadEj+bQXWR7KZp94WNxqOGm8hc3WcREFHFxpjqC5ytjxn8bZyObpFe5IFnwRIJ1Pe
+qAmp2EQoc2PDHg5LeL6M5u1NtusV6ekCk6EfutpFuxaGX4yRiwLNGph/lMsZY/1O3uFZpDVo8rQ
MtfsL1PIYg+pI6V4tUI127lm1iiBZ/x1u9DtkxjD7gCIkm7vXy+fqDdCY49ON2MLsKVznoKHc2qQ
w54mSDlR/7ZeWy80o7wrOfVZH+FgZaniHic32gUZvF6r7di5Fi/2oMcw8cn2wKaJG69wadKVJriJ
vn8VbUxJGJLJEXvo2VGuF0qB/RlY+oIZ0aYJpKib60W4cMKGeA4LasPn9QILzk4GWnLs1k/YLig4
M5Y8VAJQZ3ahRhlLT+J9XJkfM41hcTdlRFDpbtn4VUOOT9sPGgcAPhuWumw3YhJIWxIw1ffMP2Yt
Dpqx855WWfC/q7zcBpb+i+75n+Tl2y8ZzvWm+Luo/Odf/a6yo6n0G70xYAOeY8EwsNw/gQi6Yf1m
Ien2YCHoFit5LAC/ABF0aE8esdWuNA0BRuEPlZ3xm22aCM2lkMRN/S+BCAaf51dRueBtIbxzpIO7
wbRQlv9dY9ctZlnVfT/dipG8XL0UjDiTBdismg5hFQ0fS7BTp96KpV/HNisMtBHIPOLqEAf90xCU
+XMusvcwL+8GBltWBMUtdnB6R3ThSazOyXI5B9b8FmsSwFqTDSe6r8fWqz6OUhL6mMzTvddJ51+k
09tKHPhrKJf6voXHmsu1hCUNR4kLf9GfW8VcpV7UD7eQpfVhJJ7B6CzoJA2x6F1Y3JWuG/k6Ko4D
KXkBqt1W3jXjpN+qyPreRUt18abhnvSViXybjDJgj3tMGoNzbdJqJ8amf3DjyNpCiEyPOgwhpsQg
UynX34Z0jI9iQhKkXDhuTsiwbrTDLkiq4RJLypqOKH50ZTReGkcaqMO7nVbU4ymk8Xkx+zG5pF1L
4rfbuvC20nBH1TogO358CDRN+m0wmB8polFdd63oEu3sQgtPUCS0J2chwLqwsDaHwIb+xXfqcKz+
03fquBhxDM92KUX9gwMBSkYkIep3txDj5X7oo/j/EXZey5EjWbb9IjeDcKjX0JpaJF9gZGYWtHbI
r58FsG5n3+qxnhcYGRKBCDjcz9l77Z3X0UwLlBM8d4G2tsppPIlJsrMRGu28jD9U0f9yZdDsI68y
zo3CYOTTbeq61jyoQrW0dzsD1fm+HmrriYt28qgHqOA723jBWIExzrfeg1R1VLnsnupBl5+DAU+A
dPG89pSr80jrn+k1BwAbmUgw32SehuaGuDWmg46RFTc56OG+QkMyI9Zwzxdueoe4gkZwp+INkvQA
smOvP5sOx9KbsMHb2esYILFxiDtTXPyuiV7cjR0wsBIoWzROClWX9ZiQnniIQ5W9GupWWW11gWP5
tFzk/mwwuw6ncYR0/m+Dzf3/Yo/6z5PXkaYG98NBGY5n5R8CWYfGPMq6tLnl1lcSTMXZhVvCoUOG
VGMXRf1iRGe84vZ16GS0Jy9pa/sAqfFKqgpVl5FbtxYO7yUC52OGgsvihjm39vrf9xMHzP/3s3F0
x9FdB+4KYwyb+Wf1b6eipYFWL5sgJ7tSNCcyIK65TVitFSKOaUfb+z/eDp3xf74fOcKaI10mu477
j1OfKvQ4kXdV3DYNWvI7of+uFPQiIXBy67Uub6NKmK6AwXiqOKFWGqJe2yPhzdNISm4lXpRHc/SC
V2VqGfOFGVzhfJHxx0wvEq8F5QxMr3M2k8+0h9gh50rMJXM1A7MkNhv7+n8cv38IoTWOnqEZ+H5M
OTtq/vmBIOZEYZBn0c2S5gfLwfDsAKtZDa5eM1wF1TqwE0TBjtUhmi/FxWQkOtdTa+xiu3qMIoPU
MmJX1OwSN0dGw6bU75dNIr3f9FmcoxlxCoKdAcIBMeQM6lKtm5CQV1qSl07n0yFDxevSokf24U9W
LtlerOd00NYUC7SokjtIc+lNczCz+sRYvXkZRAam32QK0miKW4f1SerCiFEEYUwNQ0DZ7IKyd+HD
JgONDrCxysMhqxsDc9WSxLim/Us1WngTNT0gnwsqMqJIv7iuD2p8TCYEmmlz9guiVUup8tt/P+7W
f/6QAGFyeaR0gBLekfP5928/XM1umfFaPio7Fy7/AImQCsWDawHhCAUDb8dcq6/dHlXN+CvR3fi3
mekbIy76zypxdJot0r4LRawdk150e2U4/iPKVwgd82O7Zj2YYvzVtslNJuaRmk/8ERd4IjKExXdJ
OI73GEtQZVkpIxFq0k+p+w7K0UdZudaG9T3Kkm6CeFiN93FJ/W5KMOBa0hNEKulPvTFrqI2KwvLk
diCKtfwA2Lfa5XKQhygHcwvm8UDyRrWVdp7e0GOuOr/+0SWEqFCNqF+l81AbzfAGHEbBBNv+9wNs
UMr557lKcC4jgj2Hf0uuKkx0/v0QU7SItBpZ11WR9rOudKLPWJTpZ62hjrEKIn2fTrZ7WO5YNoPr
+4JUOR5TC0EGw5/n6D5dl6mkzPSvl/m3h1hOrMObn5/459W6BqBO54wluUvz6y53+0i9//7z+5GT
LcQ6j1w5F5mw9c4vL/o6Iwcw3f3bE5c7vt9y2UEU//4OfeXr923oktiDP28+eglfBlwe7diE1JX/
t8/059F/v64+MzHgfC/78K8P84+P9b1Py2O+37QtsztcAHrdUatRrnYu5ucvD8Cu7IrvI7/cs2zG
5fAvf0pO2aS6hVzj91TNpi1V9Isw/XOkG97BYpHctKBBGfo6qkxb9Cn+TqETWvfMY187a/qLAkyy
G9XLKPq/OtJXjm1iXmI5/aUNCn3CGD2D9/hMhyVBZPgqQfhs4pbMv57yzXoYqJtq5YvfOre4MWAB
Nziapzp/MyKmq4VFfHGrbaNaD/ZI4s9c8OGl6/ih4lxsTcNH9IBGZ1Wqmr4oQWAIko2bYSABH4eH
XnA5DwBsRDQfVW+3VNciABvKF3PEJSIaQPQGTP2Vqw1PPQR/nCW8RgTvfq3Fv5mdTWt62eY2i04I
QdcNipk3FlI3O/pVxd2tS5z4GpkLsEeRDl/f651xh5hr3EKkcCh6AJ3JbDVunFbsM06DTe65iBXN
4jE0Wy5Idrfj9P2Q6Yeb1XONF/FNhGTIMhtqcxLCSSwTPGseiB0XnH9mE+skagqLSUn2amVvmyj0
Vp7U36dhEivXPCWmcwvQbJyF0rDVE4SIrac91DTAm7w2LtYMAka38p74Goky8JH1dPgVA88wZN1u
Ctt4jIP6CqfaRXOfPU6B5AA3Ja68BlQ6oRK5/4zFwCdxlrKnBqa37X46SMbqNE+IbSPLaqB1eGfK
j0SV0PlKEzVyiYrFHOAS1OtB2Pmear4OMJORUUdjMUbYXA6iImwmtO0TV+xz0gpqVGEa7WK3pg6q
cxxAjE3x8DOq0sfMycUVphwhW5RVS2fYBbrQjqMDvVIM/MByEjsxWF6ytmhXJHUdhzAoV2RbRnWg
DnoMDR/8z6Wyxr09dv6xpeHNqJ5zpNFy0w2IDTQPYbCZWoItjYyhOHFe9ArR0IRlA18tKq+BqprR
APmeCoeDr5HJ2xnH2hHGTOPHym0Mfzk9SejDq7TiX3bREiVRd9Ta4secAtHFtZwTVhIq/n3l7qq+
xZ3UfUFLuVAxJ24oelRc57Gy6pe8Sp46CuJx2WwimaMt6EcDnvYByMNZpdYrBOfqrgcpTOYEAuKm
u68ru94oVnoTiVehWYJzL2x7G9TlTVhGSy4SJo6oodbsBN6uow978nx9SyLfs9mVe41eAt7Vsl61
mgT+HaVIKgbsMEoytMZT+muSHYaAUvWYetZTqVFsJOGJWXd3azOC3GWvXQKqHmUt0r022jfL0Oqd
TRqa7oYGyQ1uQBjKuMtj56sTwR0DVkqTI3kdW9r9eJXGQw4cfvTHfIukj6QWFNPSSTlJ7eABdevA
qYV1y//MYGhsiNzgd4DMkdU6zfURMY9NiGX37MTpHWQjatBwZMaePLppoiSGtZcuzxDf2kYa6wxN
yyq2mucKUfVOn/SLcKgsDg6n8pCXh4n5JTkOxQuTrV0cey89EbE7VGQXXWuyozKqH/yG6GyjsjqY
lD+ppaGbJoQcpWpl/RAux2+wMOuUZQKKqYiQZiCbJ6Hw4tpkoOPX0SE7ySfIBMGKy3Z+mMVZa0NU
CN8993dPpCmQoybfiMg5sxz6snCnQragyGjZ0xY2/quITEY/O3jrHLlnKYYSboJ3JMlsjeLrgMx8
3QWAhsch3cSoQzbaOMqzlTNOpqyKpljGDyld2c4Ym/sGF1Bcy2OLlp0vwKz3tl0mmxIjCA5dz9tN
UGcGRdZWq5IPkuX6FQeysW0SGdRbiPJmQBZEfV/OkvSkJuBF3UbrvqhImxj8BoH0bP2cKfqb0H5Q
k+FuzZFFo8q8cz3iB/Y8OspaCqA01Uh1o37uVBWUDzg8rnHOyjVNDuspQtMeMB5iwaGuL32AhpiU
nlDxMgNVBP6yLjr4qZ/vdesDIe/FaMEnJ7n5bBnuxfH5hicVHt0Op8LoA/JvounJqBziIBRdAaPQ
h11nfnKCdfu0jV4SBs71WDcGcfLVPmRWPSXUWcteAptNAqIscQd54CvGuqXhEvNv7ZSvVaI9ztjJ
HzmtZOq+yCW9WEdhYr/X1XALGTrLbNq3CAt2joMUvYBm12YWMMEwpe+FMh6Ht9gPFH5xSg/jfUHN
Aeuyd+xNnRm0aT7pIg0p4BSMAAbpVrCBnlthYiDXRbXJRDVHa3hnRYTCnsLEvRMPT3E3HYi2u2qd
/7vNk996C2FA7/BoT1O21vXhncwllFIhXbZIoquKStpB8dBeK/RPG9m3CHsJGlZW/mbXiI2AKDNa
Q1K2a1ZNoVUdw+zSIONggKFsKX+iWDuMo6+/G5bocB/K/twFnrihetbWyyOWzfJvMuXBHSSS4ewj
p90uT5ufDwje+uliVcQOOYlHRRn/UCIG3gdJED+TFvvX8hpNP17RerRvFdfTncxQr/bIQWm7k/42
za+Ruw8dgt0v8iOiTWHp4W1QRXNJye/aQJwUP7qM2v68284Ey8vhGv5giKHA1JBmxKwhd4pDspwn
J/2kTVX/MjL9TCCIehcSySZqgOJC2aW/Ci0cNp7WZh8CGtPyUA49BMIkoDwSdiOrtx6x2jTVDzVo
tdX3q3V0Apv0p+GIHtEmYmotd9XJDXEL6ZRaXtBwvFvz+6J9v8JYDN/HlpDWQQvCS98q6xokXDJK
6Y0fU5Bue92ufoGkL1ZjW7VPTHnO8NKS7Qi569B1uv6gkRiwWh6myTdTlvKLdGltbZJAfzcGg36y
GkVAmlZHr47hvi6PtLCkxllovLXE8mwjEoPPmWiCG/4NgUpT9zrxkeN/KCoMWG4QYa63zfjJq9E1
GCPiW0fZ4kFWho6MnM8C5Aw9at58YV7BJTK54V3rFN7Jhnu+6+iwsYJ3n5cDpKfVPZer6i21aHlx
HvTnKqnqm+X08abQjPqzKLAwzq9a2hHuP+KCH8vETw92ITuSUqLqETQn3+z8EDjlKzd0/U9hRR5q
PkE+m2knZyFSsa3cwnr1vfBpeWjQBo/ocSkbVJq7rcmYPmf87m61mVGAt1v5qcgz+j6QLm2CfMq7
R92fGrQMYXnQe6U9Ai8GqD6/cQ/GoSQXichQXsNq6Aa3+ghLA4opap1hRLeZFT97+SaIWfjsfKJC
q67WLgXZCzeD6uD3A3KASSaRO3EEtFUIaK+dgH02so9rH0jCTxw7ad3rX5mNY0ySDXodZW9eu0IP
N8tbZNjB+MFpNgrW1FXT1bed5tq3QBOqeHS+XGS1y67ULdVV5XhXF1TLFVNRs8kK2ppOY6YXvzss
j2LKZ60V73UrBmFelgdoXux+juJx2R8b/N46HyPtlqRSzTRwc9OjKfnsUAZ+71CIeqQoPP82lnp8
0SrH2+TKcj8Iq/1+BHUI2G1uVt0xeFrncDTirSpG9dEMzfentrw+W7Po1O9SltOQoJxyGzLi/cDI
9/2x0fJFM0UivA9cKztn89A0L+5/2FHBQzn2k+LrMTy/uU8C0z3h6DO2o0zDH/nY7pbP4puutTIK
+xDFImJtUBFyF+Xelh8T/lcofsvrKGHpq8qxkweIbSiuuObubFvE712ABWL+jsKBUgLq7+GhMQTw
MXdCuohy+43pAfR1HgHMjQhCTomHqSrl0cCBvovxK7QG+asFijZrmIbPyE0glWsjBHyrMB7xTyNz
TYZPTh5Y4wiS79yQ2b4WUtJw5icQsnyhLmm9pAaJhJCb1M4P0ZDrzXl5okFsw1ZR1zhxPU+3JqCi
ne3mL8udZeGSxzOWMK0sF3MgopHvV42T6RFoYvsc1419tKpUbrFsj592z+QGeqGi37bDlFocvVSr
XgwKfMvua7bqUdFk5pUgxAGkdwTmct7NroN/aDnJU9uY5gmiC0HS8+3EXbCIVP2PciyYnSDQOvSD
ZbxOjjwsu4hVCY9gMOqXGBDWvRXQal6eaWOpmwUZ7kMU28a5Gxmrv+/wIW2lbfjuDkrf56ImOtKz
k3ctkpvlJRHqjRsXt92ZbqL/oEYsRZ7NIk24jXdf5rpaVU2l35dNZF4m1YMYnj/7UIZHyjzTa5Fb
rM90wr5j7Kc/So2pfTtO97Q5wPFLPNhDWRunKJbZU4uS6Xuv0DuhYij6O+IV5BVsYfd9qJtwuiWB
k790k10eFeFoO2Nok0+0NMvetrjDtlUTWUeotWACDJ8asVE8fh+dhjzhOigbxnLfuREETCN6Pq61
3r70FEafHL1PTwNm5e8vEJqZwYX+w4XAujOBv9IcKewXt45YnvIhhT4T6OafWBv0/t3ys6PZLT+M
eK8Z4c+h49Id6AnSDWnUeFH1d+W7zqooU8SzcBKOdWx/0O9EI2Na1bUIyYvScxM7tiyca0lq1851
8MlWXcdVtX300M0dYwd9bw+dALmTvu81iXTDa9M1Mz/3jkD7x1HV8lrgldfc0tvnrGC5xHzZYyLw
6kri1XubdnjTyw3KkHFD++XDcUvaM3qEy7h3i5fC9Y4RIqFV5lfmaehcnKGsAVF4OlcHhN06kC0d
9IjG22R0TyKVRMzrhzR2rdfWCDGiGl13aG1l7EKHcxSwI6pSlGzQBpPq7FdO+b0JkFAQWukl85eW
n9B3ISlY/hxm+WiLILYeqnDvEi9/+nP7Px+3PHjZmLOG/vvfVob7IJ/Oy9OWF1huB0jKeyx//rmR
YdxbFw5wvBbzBGsnZJunpEPBIJEFdXDTN5PbjFdeq8CZQexrl+SvuYNPPopYAYVCgfRz1WsUvqOf
h9/oZGBKbXQLmAkIkJw3Sasx1y3JDB1J2T7pWAdpVUccXE1sLNIdVy6HaJfan47SxqPwdHUq6lSt
QMmV265NWy4CAwly3Z0jMWEsD+hmjVcy5xZl82b5KzlrFKcO5mA8JbADrCZsTkr7XQjBBwpnieiy
GREqTxaUa7oxxg7DM8LfbNwCgnyPmqA4w/hE/IO4wcHvAhD0LnPMixPUDYRJDg9nWQNAAe9bAe4P
/TwLhrjqXpYPR3W0PGG9yLRyLjmSyqTkV6J4VcFKZZc70YveQSpsGvWsxeGwbhKegLiBY6VrGmkq
Sr9EOtFty23LvXnDFN02kWWSzrRBzr0OHRxEgIQ3TBQCFCfrZcdC9GGbYraiFuRrpaspFgFf2p7p
2HODoXZlNuIeKHS3LYzuJvEcZS1LS8cz4WMjovvD+iQpriZdAH6uD1zi5CdhsqF6hQphPgDfr27V
KIKX/zNE4ut4sFrEcOqo+/GhoWV4mPQ23wYMVbRYwMlOdK03RNqBdopSBKcTcdKg3QmjVPVDK/N2
r4U0UuM2HfZG41xsMaLUihLHX9GFpiECW3831f1rJKOdU1TuoQg8j3ibtZxDp8I5yQknISKebqAI
CXJ2bbmDvlrwl+WsmdBjY9zqIaBOMfg/+6b5FTt+tnZbaJ+qMm+yy8t9XdgEyyKMN4b+dRF6L4Lu
Zo4BW/6q6ZxR4ifacKdCPMMqsadDXpuvU+TZVz9Fs9s696KowvNkECaQx6V7bHnqtem7bp02ntzV
lWCdjlN6C1AWaRFu6r3v1IemtQlEBEiMyjUZ95beeVuz09sb0bbxEVnJq7La6axiMz3njSwfp7EC
nTsG9tWyC3MXE8xMYEForWlCOju/8M1Thwn25A8kao4Dc4vBZ2nMpWHtjcLcoybI79zW2kGHhP+Q
MLMuiQTUxudA9v59Unjx1kxTRNrICR8FcqwV70M+TUvNNgnj6KSPdDhiCyRx2uv6YbFNhNK7ok13
djBHGE4W40ZbFem+MZNzPEujlg1CzHuvISB2LIyLOw9gYcxw92eTCD1f9wUqN80RP4MkeoG7SPgJ
9O6TKNpXOxS4EgeaDRREHLzUJ01wyjvdh+Um+o4Yu/twVm05M2QcU+EhNFnobCtm/pzXHTKomXPa
GXq9783issBM/2zgcCLHxh+xElnx5YeZR8QzudAEDXzvfz9r4ocO9HFbduG3EH5Rwy/828h59Ypu
OC4Js0rFd1GeWrslfXa5aUHULn+Rk4AOw7Fep9mbkA4DUtVgzoiN5g2Jd2KrOcN7AE1wT7XmPtPn
sBkZlJsUxDDl4Gbm3Sy/cwfvKKOh8MbuNFsGCAzTjr2bjGcrGy4J1tGVZvhMjma5PXao9nuz/Kuh
YUlRKHCPRvncLohj66kef4N9M1NYGz/P52JX6J+meVOCp91mgI9WOjl/63wqbkWnPS/2htBnF5YN
oM6//1qiipfbeDFoZBW9/CQm40rN0qnlL/mv/OI/d2ilA7nALg9/1PvmLOZPcOcE0iCQT0frtWyy
inHMn/Vff25zE1g4cRjItaiQufkm1tMQ0fAqdB30u6b90gaw3aEajMTD8tRk1paF5lSsrawaELhj
BZvwkzl6WZ51z02BWmdBtqHrRmnUZWw30KiRceOUBuCj4lV2E4UaqT34Cs9C5mO+6nWUpmpkvAjm
HqxQKFBT8raXMOdlYzNbB+MQZd+HpJ0Ve4CqqVLOv4rl4yQ155DPcl0j7Nl0YfhGyScc+fhsESdd
jXp/aOdxahm2QIJT+KBmSCPEv6e81oICMVNg8v1wsqQc4I4UPt2APl8Vs04tjrPgmOBlYonEoJ05
nGpGrmV//z8HXwR+mx4NKPkbjaraWmbmDKQrT3Nqdjqnn1ErUCfVGvhfUyfId6HfPi/mwMU/sgwH
y1//uC2w+SF6qqLjyu+ihf69LVEbXOOJVOA0rHF/FUl+oVfoYbNH5C9C8DKTFpArmWmK7i6LMaOQ
4OqSaqcNsXs32MauZZn7SQ8G8IUHIdFL1MS3gfS7r8Sloie9QO8oAQfcbgYH25mSi4mK5+RXzS7C
c/nhZcY1osX6nFn1cHY7E2HsU2h5wyN0YO9GHtKqMEWHg4qGoBnSW5K0xMHLwOkeo2C866sShowC
dOO7NrwtZFDkgBo9bZq0w7qIjACvQbHPEju8z/okQ9dtZGoTZuAjy3herjjWDcVL/0AGnrbFEA/9
H+ngAyQ4llE4oVFmjjtjEvl9VudUiW2ofy7mecOjdVNHSEMpvrzDjUF/W82jNRl9azy3yUVHJwYC
xCx2tpEmF2JFJrozeAYJc/Ke0y7+VWt+eV3+oxbPFLBgUEmxi60bz5JvA8Hqo3D0j1YCVzeljvrC
yKI3ABLb5Xan7OgiwLA42mZSv9ZZvS+K2Hr0+uJHjfEAdI5JTalS9sEYEcAYk/VcYjx4g9uqH0ss
jfi98uat0CdrMwQ5TaH5XjfRICeQjGWWWLKaLIC6luqhOGpkAGNrH+s3nN4npvPeF+JYvg9z2gLq
SPbkeIWUcnZR1gPmIrAibu6WjdmUEeKJAQ5QBQWCyaL+qUSNeCCznrFCtywMmHg0Vjret7TbWXu8
Vkq4r+YIty4HB0Ujpd2KIjTug/mvMZrwZkZDcaglpERa9cmpSeT4EKa1WBsW7ulxGsFmjJ3iUDc4
n9OYaNqYzHF95rA7EyNQ2o71UQst49Dk6e+sbjX4pGX56pFWhxy0odgmJ7GBYRdsod12pNiNisCh
JPrqgicv6Q5BaWqvgxudiCQK17EdVM8OWRnHfOjqNQou6snaDXS+xU5gH4h1yGCw2CZkfwOp32mK
sRphLyk6CZdCTzUPdYW9b9ALn3xllc0qVIcZZNMe+7oqX0GeH5BJp3dyihF9YdO0vRyjq2E8R6Gp
nm2yeB0sutGoCCAe2uYu51PYzpgdlKnyy3KmR7Zrktezc0ZaXSPP4VvjUpc/pnnaXk2jhnPDf7qD
aE9oFZ0bB0u9GWC88KfwDoZtKt+cId3XU5F99R51Nr+Lgxtpaj+qoSQyV9Jc1i2T8BPXMh5gKhoP
AAIuVkwdPdMkSCxWfWuj4kfmxam6R/u0bpFW4GaoyW3z7fHBtKby2IV023wz2fgFYpF8pKFt+Mw9
/S433w2KlauQlGCn1MMvFySKAARBX7v9ge7K3gxNY518LyiePY+yBRbxj2AuJVCqhPEpqnZNToq9
KxOLgJR6HH+6qb11p3D64XkdiiiCXTaBa7abUiuanZCjelJzEAhGp+jnEEQbt3Ts3yImyGUnOkg7
TM/cU1EqcEkUuBBABrvMDbMTEvuFRsG6aHjTvcB8qSwtooHIhcAINePF8qu//13upcNJk9Riqlg0
fvUE3/5SDqN8lyYBwBVklB12EPle1cN7V+so7oz+r8bSplsXQm3tvPRuRAxwdmOPCa6kAmxBirqj
apmt7TqgVxqN1E0o72r2Ty+jfY/EI3yW4OX3dEnGQ6C5zuOka3MbpqhW0pz653xvWYH8S1PdV0Ez
+S3Px26DeCcj3XAWsns5ScB1RB8HAth7H9U7tInxi4yGH1pCDhXnh/tpNO5D5RrV794uaM34uEqm
4kDxB25ckwDRLy2G5SKlRGolpFGQcXAaHdt+9gGAb2NmBHvhTBB2HAGJbej6uyjVf6RRMB3l1Kir
nJwNTPnytWRkz2L50tl2/5RxzuemVHeRCHIsHa5+5EeEmcJyi22tJRksiFadRmlb57JTT0WVPusV
wVOxOX2kRhHCpjJY1+BWeWxEo29q1OKHYCq7N57zntREmKmKE6OmVbyuMBqsR0V9C6ozSzTAeW9T
MQAWatb4S+x3kw5/lh+HCjKhWTX7lACaXSX9loJpeDApJc3hSNHasnt5yDviaLi+FluhEmsbGtRl
TD9t7ugKs2DsIJLJhCimIjecp3qUHiSH3CbPE2CPtLA9qQT4IdWjaW+m1jVOtPBHGIBHmVLxFeqC
Hl08sHYNRrEZGZF/NsMvifsEm7gJWUXIghyRTr/BHX4dhOGv3CKzLnHbfJABXT+lQYntZq5v2m5t
fbo/8DcG+wYW0nOvG+nZU5kONgHeNqNpysw3N1+myfmMiRIXYaFWNtTV7UQqyxFjXr5uCCzcNxOF
Obeo1LGzTJBDtcfqTLnpnrYIFzEtGC9IZeb4qcLZ0/0qrrL1AF1KcY0RaW/pF5ePZW3WxHeTPfT3
N6gM8tMD49nOmmHjegmw2CjeoUbGJNqH6dEt5qOimU9VEplHLUnLc+nTx9V1osM6a3gMp0HcdIXp
c/7PsuF4ck0B3ZkrJCATXGuaWxvLicxfyVT8ItBN7jK+/W3QANZLG+ezRxJLVhlTsTV+kuqmFI2M
qppemgHhhe5G8ofXveRhPF7s3h0RVDbiamoyO48jAXCi1M64YP7fpi72jmh/08m472MfYaEgOLMj
uuosivGShnr8EonROQvkcytwwt4d2ATvjrNyRPyt425Es/V7sEjLjEM5HWhTxU/AxOq6cU81VudT
oImnxgz4FTYNFVLbmG5FnlxzC0tEg3NmPfkq3BHGOu2MsIJWMC+mm6xVZz81jn3feE+pLhDARNF9
i9kNgBF0T4Yop3Bvac+yqpw/IfongdWLCVbVb+P+JcO9fKV44d4aBR1cVJ31WofhPvNI5h58nZT6
XpabqYL3FOU8V1mVB+Iie0m0/i1iUfVKmgYZPD2OJ78qf8ydx88oBAGOR9Hejs3IDC2jgcCnSa+y
xJeuqC+cRD+qPWkxP6nw3qk0Mh6AFbq7hPLYpmygZ7Qu4Durx5yr7OaUy6p5JcfjFAUZUT3zaYI7
F2pdVA0PyWh9aWVmz0v4/gGJPRHcTO3Bjs0EjqLZq44CL6HGLwGGXC7aafgTSPe+FmSbIIDdFiR6
Fe6DaVYO6WNd9+VyYcFKGW6pF6XIg3TwtN3cv/fFRjOm9kX48RZjV8SlDmiKNRWQvBj/dmGexBer
MZ+kQ5fFjsR0Zwjgvj0i7EPgDf4upfdBC7/5zHqaQG2d/UWNhq6a7hCdCMfhZNjRY+WW0SaVcXGw
3K5f5yYD9mRb6VnOWEdcaM5RaGlxaFwdxFrfIhebRD+tImMwDzKUm9Ip0jc4ipRYqNfnKuGaTwz5
l8bFQguD7Kl04rvaIclQdrZ3Fxmm2pdO2J1Hovnw+Ab2XodgdWe09LLs7kdWVAHN2zmJ3NH3jae4
hkXBuxU4PTvso/oWm0Ivm2sUm9tUw3EC7aLL7w2gI8D7EvpPOkshPjY7Zb4EalLoG4KHMk70Lbue
bilg6Y9YwrRHTuAabp6iMyolCz9C6hapOLazeiuiJoGn3MHj8EIf45nW7bl+IItqjZpIWlWfy4ir
fFGPxwAB/p4Zh7/SPQNgWp4CaOKec+0ONfEF9g2D2ZHY+v5lqNMrsTrmkblJvsmlQZkvDs0z0yyu
bs2PUGHsHFqrOmuJuKahkdzcJFVc4WR4pfIFJotsrkuSpnuZqeasA63StUzc+8GkwzjgVMYUb7/V
CT3KvH0lxDxKo+ymyIe7iWrSjzhX75ebskRHTpsBvi/T8VYayXMAb+a5g1+FvNR7I2LQfoiqt27Y
40AtH+MZ6S/syth3Q9FsicvdugV1EgcGb1hwwpQTvs863weCqU5m7Q3aFR+mTcc3LqwPbGLVYzzb
fZsss79mbp1ZBMFTMjoGdDpsNEH0EbcdjA3LzmcMwfCm0CXFOcmkWSbToxCyeUosfrC0Pw4uRCYb
R2tA6S8zK9Qu+RNHg6JUrcIzShj4/l+qnZe75scQQHCMB98/wBQh+CdKLmPHPKeoXWfNXKb+VMiK
Ow0QsEVGEGyNYcL4wZGI4WG+YTyZVjF6ChpMzvDGnAUhJQy9VppzMGnywBqCIIEcXqdd2PXBooAx
1w6C67KJBigcVq53Gy9Q61oq53nZJJR2R6Ne9VE2vPX4Z3dVHMT72eoeBDD1tF5oJz9s02vjczmW
OQoYHWw0/L1QOyV+D9k2A7xMpepemf67sAQevaZjasVQELcsX93WTW/5hzEy3MUtlFZpA7smLNNG
kJIKZFtduh8zDzQBbZ9nRW6m7rES6Cqx4iql3/xSAKoRkrV6lMH1SgrQXc59HCDdVixovISksKht
CJEs6/JsCOLZCANAQ95L86gQ7eVK169jwzITOHDF3ETEe0S2Fr9J1m1Dnz60tlTXuPMugT1AQGsL
RGYZDWeBqMVx0GarsspOGoVvr+FESzrzJMGmXB2XHhVFTO/RbdSaLM+PxnS817ZwSD9nOoJGtPBf
p8HKd68s8nPcLWl+h8Bk2zlGfwn3uvY/3J3Hkpxat61f5cbp8wcLFu5GnE56U95K6hC1VRLee57+
flDaO0upOtLd3dMhgDSkhbXmHOMbmXft+UX0aPjBqhVqd1loUzcwqQSIVmntwQd+EqUvrtGxHNM6
KPZ6Y6ZA08QhxUtJQ6bw1sHQ5xQrwuCvfjjU4bazNfeh6IbuQRsjpiHRK32s+lIxvIq8TiWhvwff
tCdCGgJalmH2CYtLq6PxqladjjaroQWh1hZ8EPJDo2woF5w84l1NViwDDBZmFVEc0/sjzqDkwojg
QjAGEjB+espnmUF7uFONB7+ur71UJi+OZuuIvxCklN59ro/xsm2i7HOaezRwLOObTpvdTJ2cgajB
KN5wtkVqh4fEyMQlZSr1MqHVcokcD8tkqVzUabFOKUt9Js9zWBe1T+i75z7X1IR3dPAo9zF9p+Z8
E5TYmAo9eXBrrbnVIcgbSUqXnnFoopbqSwOofUHCpzg2QkXcRtd0b9gWJaMi0Z9Um+TDYFAo/5PP
9KSZyAVgOcT3XSIo1dvVK7Goj1aOTAcg9cj0tco3NLWh/XZ0kjWXxLvWvk+s/NKPkjVFK4MYvYko
UA67wOBMt6DowehN9fSNRlXnum/B71V19WxWBB/Pu2C92muYefmONHNqhlw144CgGS6r0bLOO6qa
yCwvBs34KilpLbNGeU6KsT+4MOpvAun1N8LIvY2DBZDOTYOIiG5yaNjo/ns1fmLGd4VVCTJm0EQ7
+jHWokZ4uaP7rlP58MyLUCuuLSQQtQ3srMOudVdTz8DRqDxaTb0ZK4B3WNPgVCo6mN4mOCJwzu9M
gz9TqmQrTZEGpa2YpshAcTKlqLqzJ0Ag3kZtpcTZozbG/PlGINo4U9ZSgg2PbfFoBkGx8zx8753I
0DIA0KErhhixDNx15o7eJRDBHwvIf84BvEuScJ7KXxJY98d5QaIeYgh8gZRcnHiFHJsyQlbcI/YX
t1aTRYT0xPEi92Liz0rmoQggQAOOvS1vB6J3zbK+DafFBDtUJAokCy59TVd1JcTR79Tos0iRNg6D
aNfmMIpDzWiFUrceouKEwV6bjbfQE9KA6UWLdWwXxrLsc+06AHG0xO1X71qFsuHQKd22GnqAmVRS
MfCk9iGFJrURQXHfmJaNP3+wj47nh6sqHAuw1RnZoFGVXQRKOt5X4QM5s/HKg3K+bZOufEAawkS+
gj6h1NVrYiIzkYM/rvKuB6oFoZQZVpXsUKkfnHxSwaQvlZt4lwNEDcSgQ3PdBfwxXfVRb5v60o2Q
XkWFpuwV4d0No0Kea9aYD0PN/z3AKPY2r279YVzSkaZGjQauLr84RTt+7gke4bqkh5t5E4HIhZmN
aMQpESzULPWhTAl5netkmUgxEjVp5J/0qtZvuu6160RzM1bk7rQZaqCGEuwlc8lNhNsaO9UAfzF2
ipWNuoRYTvc5lD3BLZ2q7rWgueGPRidfU9uV26AXNUvX2orpp+pnOXQvSEVdW4BTaqcG9sR96udF
f0XVpzjUtFYzfOwWYGaXdMRIU69AK9YrIBZPCQTCJUJj/bMJ7SYZdfMWZqiNSGqfZbr5Kj0PXXET
9nedVVwwOnB2ANeQ22ZR+Eg70LkKJjm5rZcHo2RsbQPou0tdB6U2Nb1I9w8J5agSB77lhmgh9bzZ
pkNPj19LX4PCY8oTVFcg2iVJfH67FxRUDhbABJ3AqDt00+FSRL7czZuIvdqVhTX3ZrTFRZ+naNba
Ul9GNv8VXVEvUTMTetmT9gDKTL3M1BZgcKdxRg+5JArdq+775jO8xuBOs6rqHlrcVvG0z6mpqo9k
ZuOSU9Ifa/M+pYWNMib61qoV5JOYru712LmkjNJ+HgdKXPnQImwS5QT5gPTnZZwyBBokzKgkQlne
8IXCKGG4ZX8fFMCI2zjCAGAiWG66pLw2Ki0A3Tvq5FC0xqO0EWsOEwKGt0RjLAizl6a2H4Gd3wb8
1be+MVJfVOubZsR+QpuFaXvtmuPS8Hv7r8klq4UWCm0fljApqeCFwLTuqca5D7JCO62B47f8uL/S
VcxmflBNzoEs3mOyhUKhCvcQbWJddhdh3E7ZUA3hokaINj43P7WhAaSyNl87i8qvaGKULxoCrILg
+jtKyOC3xzT6jHDx2aM5eUxHnqJjNr43a+QJmaN4t5w/kdtDHESAGhjUKGkVxEXv388LZciw34yO
ddC6pFiNljOuwAoHF/OCANBqW/j6y1zB9dFZCoUIzbxpvmmcIveFd1Nz9tpFSt/sQuqv9NNbe+2a
tJl1RVlndNqQVwtckEEBC3MUyRYlFm4rN6Gp29Yt/axIYYInKWzXVr1VQ4X6k1SMrUnva2dQ9l1G
JW28wneYAtGZ3Nl/4UFzbmsKXMsqtoE9ZFa15pQGO82goAwyxZjKw4XstMXsjPvfCkrQdHKh33n/
fiElXH3r/s/ltz74mr3PI/rxsL9RCSoBQio1R93RVRP3Pj7i7ltV//d/KUJ1/qNSPZcOXWNpTUl6
f6MSdGt6kCqxFzN8nVOH/kEliP8QvgfcQMcFrGqEFv2bQCKaOWdeRQeNuaB0Lw1DmPSjzuzvgFJi
qrJpeFEVRC0UJpAZTnnjNor7i9A26QPPbBBfc6BWU/jBeIZiUiGfHbVQVRC1xigoQWSgGxcZZw3I
JyaIj2mhUzY+uGQNrJVk+JIIVAZ6rhAKk4KJ5CisprbTUgOeVhuXbIl5bV6gaSmWyhwqNlHosglZ
l+vFDX2VDmMUZJx5IejKkKQxbeeOle6D5NXOwB06k1RiXlj/rM2bDU3M9SAUHw0hQopxkpKlnUgO
2axZmVfrUeaLNLGGVT21ipEkspg0aKfNec0Bh0arfmRkiV7Dmxb6xMM7LYxJaNZI4xhNQMAZ8TIv
gmmzY/a2GYPqYt6Vu0a/HDwbw+iMtWxn6qA595nbLLuLRVVugCSAiJQtirG3VavRun1EIZOpGJ/p
xIcpZP5jMW+SlASSFZZhiRezI6Yl5ZpbWZT9DcZAR8tGFO27DNMBVlMMf4WYe6M0ekcpBEp75SSX
MGKvy1D1NkDgtjbMw4U1zfnKJqgZ0DL39MOtcEt1J+zkoQH1vMj98opEY2OLK22t5qF3A0R6KqBw
vi2PclprEi9jUihe3CiC964E67KjNadHnNAU0Hhr0McxPCEuNlW29ybRy/zdYAp7jMeaqIfLVJNP
8/fnjWOwiSppl/WNzDqT7sGEm+wmjg6YDipwqvmtztIKUkDQHNAvMKqY1pBC/Vg77dMpS4LX+eeW
+T6nzdPj5n2qA4SbqLx2Yq5j5PvnYX94mvOb56eF02tAlZ9e2dvtEYZ3dBanYxrzizttn4737/eV
OfRLxu/I86YjzoukBNdz2jztIzVp3CqGsyHdet57+ljePoLT9tnN82afhhPHuqoJ+uBY0KNQkVXu
IZ7+LoAnfizSfzajysendNqe71OmyKmX82PmW97uNN80b5Mtux1qAtdRWODV+eBpz/adDp/jrsFL
9sFDTvc5vZq0JndEYSCLrozXPt/w0f1Oz6d4QD3LyCF35O83e3road/pvZ32RZV2XZrIF97ermZa
j+B7vI2fw+lUMhZ5lTHrbgSnyFJT8COdr2o2UiAoaNdhI8SGAIBKXavCE0uTAclyfo7Ts51tzs8V
WRP8dr7F4c+GOGg6+EB+I8kSyIunQ3/0uHnf24Pn+8wv5O0ZTtunR5/ty5Je20elisaq89tD7n6R
6y4BVFxP4tnAYTb9th3EZj8u55verRoDyro4pj0PLZlHvbuJ9ONED7b1dFKnh83JYkg78hkCYM+z
jHGWB73JGN/dyZvveqZ4PG1S1UJRFxlXCDSLQzwtTthhFNScoYWCinccKjQT8Inn+81rRtUD9Tpt
zw8+bZ6epguYIc2bPhykhZPiCx2nTydJi/Ywr80LI3PaJTj1lC7lPzfUFdb2iFzpGZrLGZrizj+L
j/bVEeddWsvNdB2cMa/z2kx9ndeimcs73+IJbGiyFYxRIwe8mykb7Bs2s+k0gA7HE7y789vqvFeZ
/+r1aG9CLfZ3s0ZvXjSty6tHQLesJ5qaOV3c5kUwic/mtfkGEUEkx134rJZ9u5/ljfNCg6Qfoy3F
WmkQvNVPHxW9d3+ZV5AwPZU+VW9XFEgFqjar4+RkTLSyk55vXpv3+Rl9oBRdpAy08dBbLu6WaZHC
Q9umxNzMIsVoAozNa9Ba4YBm+X6g2YRygAVlXAzXjYkKN+lUtA9aufHkeFe6GSGoIVFL83c+f7/D
9CXH7sgPZt4JHJ1VY7oIxscxpmpP9oNGy4HJElbvCfs2fxLzB+NKe4f9ztq6oyoPTuPgm5nWfKP8
sTaYDbPOBhdmkqSUDmaloDbCkIUlwP96hnNjRcE4IfHB2kNR7bS+Whm9HLt7PijCUVAngsyFDmoY
oKTBNYdURYk2RPGq4oOfCrnk6TiHGP30OsAERma9Rd5wismsV7r1jJ2W8+gtmkZv8/bMyH7becJS
zzcDiGOcl2sxnYOsBzc3b883nRZvO+cnmXfGsWIS94WiYD7OyMhw5TCrp6Ol39uiSzY92nzA8Ban
kxPWuQ+KpZt3+k4kNPGI8tOm2+fFjB2f1yo9hFQ+b8+PPN2nVtSJYT4/5zRQe1ubUdHTvtIsCDQe
VZdYjb+BzCMEGC780za/MmDhJ0LzvPPd7YgVYdtj+1md3We+4//Hvvkub0eZH+IG3avngGGdt06L
01tt+85YQFl1lvNbmT+t09s925w/jIhu/HhbT1eF04LOOGfuf/Z50xUEhkV2ELW70UtE+O58acnm
q9npjvMa/iSua6fHnG5+e9og1ukg/fPk806rmj7Vs8PO9/kf95mM4Zd6rG9MlaAvbZLvzwvcvjzV
+eq8nSrix53Ob64Mg6/yf7793ZOe3/Xd9tvqu+fuNdjfZFmZb0/9y+3zXceAglglXt8d4+PVj490
etHRIB6QwISbd69gXj3d5d1TzLecb8873z387fZ3L4dUOFkxBcNdo71bxP9sJllIEpQy7OZ7nPaf
HgAwz13nY/zltMuVtXbQ4AQQrzatzrc0VLnf1rKBGWISbAdGrod5MTNSxwGddBRKBNvz6rxzvjmu
MVkvTvec13wUGqshRvIdnm6mv89keb793dNpk39E6/JcRTLM6nz725Hm7bAcH8bciTdV0zhifXr4
vPbuOU8vaX72+Wa+7jucANAboOqv21J7mv8rp3/EvClhj6S7t/8F0oycVs30L5zvpSZIyPHVkW05
Xau72Qrlz5PibpoknxbA/vylA58Gh1whuRRNZqQwQ1M/LyCeQ9ycV5ORHjlhTNzkfCsbLCg9okwu
atN/Rk7Ds34amJ02E6yc4YFomnQ7TJLuyva/MNihgjCg8Ler5tvQyFeMrgQQFeSI0Z4xxD2gxvKQ
Ne0nCybuMagGsamF/OIjpCKikf9wxNNkDjomnZ7Q9O7m6ftpMc/wxwCUnPS4zCgNyEK10VYwFRjg
+hggTJ2LuUmDLipC/I1qs+2k+RjzXgyjPwK436gqgzB+OxRT47VtNssRM0BYRtenuetciphnsQkp
luvCJJ6dqDZx+F9dZxNC/X2dbRNnZfD68r7I9uMxf6d+q/8hB8pGpGMIw9TAff4osdnWf0ydJiEc
Lo1y2xzs/YNGqgtKbLrtIChXTdWQJoWxKmtq/7//C4SpgRKQupsKGFKjKvZvSmwzsPAdtFM6pg7C
jiIbNUBTVwU1xfc0MA+O8GjnWbMzkHWsCuSV10qYhccqL67JaBMrE/jdlrFTRLtCJdBCg3WS4VkK
8xuZj/5Ra+jj1WQq0m/vlpZRphcGHSYo+f7CadJqX4v2sjJwe8ENKLaO39qrd3XND6CMZ0VCQ9Wk
rdmUQ5GM8gHPcMJ3zLiioMbdjj0FZr6qJUl8m0hJNIS6nCVT/JwY17RF41ivVoZp6/fHFlMF8t3n
93ZwxzZU2IeSr2QC2r07eKmHlIkSo96Whb+x22xbxIB1ysFfx5roFmQMXudmDtkKOb+rB82fgJQf
HZ+vDdaBxW9M6hMJ8t3xR9FHxFDJepvY1Q2thmglOgp/U5BHYnkK6KR9EXQrXCnV2jawQP/h/Z9B
X+f3r/PuJT9vTefc9/PxezrIUWzw4RsG592wbO88sn5gHtIbx+BrL3S99lbYXr+WrR0v0YPJRSK3
hNamiT6FEyGl//1L+vgV6fgL+HMJQsx+fkV177uuntdTsgyILBH2PnxDgrp+fxQxYXp//uKRvwpY
wbak821bZ4epUG1XbeE2234UyGaQdq4ZJYZPuUsMp1l7B9VL3auxAruvtWLX0M29sUraeIhOtItc
p/Qa96Z5DANpb3//2s4ginwnhiY4P1Ds1/hJyukTevebMIpW032B1qgqXi0XlaKp+F+l7pBo5z4E
UqVUDhj3D7+EXz92DACaoxnSxr3NWevng7o+bDVbz0iWwim5pGcZL3PVyf7AL/zoU9foVTq2peL4
0afb37011a60UEQRb82bup5Qt+jRm9Ui1kXxh9/RR5/i+0OdfcF0S7zCI+F0S0I7OsWYEO8mfEW4
ly9omxDPBaQ08Ic/kEdnNOv578q2bHoytPr5AZ+dkAc/Mu2ORJgtBQL8uAQ375xEPdaBlWzGfIqd
cK5R7zaXed49kNYSroei3XFqoEmsWBEtUUNfd6GyJcZMI/bagggHlpRMTXtlN5Cg6LOCV+vhTOC7
X7tK8L2EBbZVXI2Yl75Fi+19rwSW2CG6Ke1sIIPIIIYFuf+FDYuqvhWN8kUWRrD7/a92PlWdvXMk
XJYqTCQ12i8/W5t+vsZgjLK9Br1Q9MEtbhI6Oh7virjJ21olLbBrlbXVOg9VTB08lMNNl7bWqkeP
vTbTexgTxULFXr6Y2Ke5nXUrfQirlRdgVmRIudBaWG0VeYjL2MiuyODd5b2PPlpdwQPQLwDCAuOq
vgYJKdmkeao79xO53oTCh82FooXPv3/LQvx67TJ0lWvXdLIiXeGcJxw6sRmNRlxvs8JK1g3W4K4I
v/UZVbCKjE90AcCQgEUyvu13eFP0hWJ8H1A4q3WwycdQufCyV7S3yoWqftbIM18RBPfZd0mRBzgW
EDkjNmZjMG2sTQI1Y+vBadydo/4VKrb/mPR1u+gsrpM4VRBecjar22RAu0hWl1oDW3GqmvIat8kw
uaX/e+tk+SPJISIiMzQdCuh61qVWq2JPUIHsj+FIZq7uWxoRpQWlpfYW3Oyj3R6jHhNwljQ4GuW9
qhqPthHfl6Fh7BxTIR81bdZ1SyJLlmIsQPZdSsXajFaurzKt4zoqg6dgWdrE0Nl1D53RI0sFxbfV
Un2GLUK+28Ieuq9DruVLJU+xiXtFwmeH6jk6aPaNtRrMRNm1efMAIb5edgpStC440pih0JI/FgHM
GqAxOpn38UGqlNBDkA+LwSi1RdwqdyIDj5c5X/3S+JpZ5Y0hH8wMQ31SGF80YaK1kZ/IC/EWitPv
E0FEsGvp5qK2eRIYoI+mh9oiNMpgmyW5vuB8BWasrK9jf/jDr+rXE5dtGIxaORUzvLOsszNIX3lG
Y3T8jxBcbvKk39ptRNZ80D+4PYk1WEGWbkz37Pe/5Q+PanDVNVA5TxeCn8/MDtVN2xmnQDf1qdK7
2yaLvzeleQX/8rGU0XPkmJ9+f8QPxl64lLgSCEc4jinP4eiVh4VKiRvGXpLIrDRKOLeFCLnqal2+
GFZL4U89qjXSj9wYb35/8F//uMzstGl47jiqrptn11ivMdqwazPerpV9ggODMBchlBwjBZw/6Uz1
zlJeFdRxf/iYxYTn/fksOU0pgdQjkdR1PuqfP2f4tkpSd3zOEjqrwz9srScJVAJv6PcRuQkJc4al
0dZEz4OcIbQa500av5jtE5J08adX8+tVn1eD2N7WDJjjjDt+fjXkB4/CxNO77bETrqCg4VzM53Ra
yrf2wD+zq3D2WGq78GR2jR1rRRcJD4HfPcA0xfEVq6vffzPnAQsMf2yD8TC6Aex/QvwiGgDPNwat
VQF01Wwacso6n1ofbdA+5d7wHX4MYuMiQx1PADXXvfg50bO7wYK4U2H1inq02TsmzQcffM8iQsCC
LDMPF3yvq1r1HqBQXNZI068YirRbMj7c2k0uMWd996VLBGzEU//+Lc3DmvMv3QE6zoxQd5irnY1F
PKkoJKfr1RZiI2CcVe01VwLnwDptGy7KgrpgG1IYbnWJATTuYXdU5FzHxvTHT5itVar5gvg3X5ht
OnnEEALltDsdeNbosVZWF8cbFYvCKvJcfd9I+0HVMmvtmcgDezlwCnMunN6qd0bGG/bk3tO5rPZx
vPP4jLLAT/4w+pJnmOq3b9ERQtctXXI6m25/N9JDBOYkg91V2zaqaLH4Ox+2geVTZhsLcdHib/IM
X+79DmBGk6Y9karfgb6Rx8yAv22ksmN4DoLe7U1sPBo5BhjUCDfCl9OF2aekx/iNkjXjuc1NHf+l
2N1j6WOujFNRrZtuGv+Y+irB5LXQJnCioYFyM9voYHsYBXEVwTgDpTRWiUH4gSyXsVshv1er+y4z
X3//A5hHfb/8AN59Gmf/s66OO+llQ7X1aIQth3gol9ooykU2pSXkESGynBfyZUeb2BRgdh2t0pbg
6R/bsL7+/Ws5Z7T/+GZsLtKchYR1fuqzh1Z2g9FUWyexWipN9nCUWvTcuLgNCjFcoGS2lnmAGRyh
HSeEWFwnfRZdW06+dwDjjrzwCxe87sLIHZj3KZ4NJyHnelRw8U9jnDDFSy2jv4DhuougyF5q0bR7
h0yDhVsQI8+H8cDTPpR2g6jWosfrt2jdhE3IQGIH32M0xUvX0jBYGe7GSMxPSW6QyuagciPJvd9G
lL4HXd37RAMyhLETYGy2s+mdBpupClzRfUFK+mg2Idf23FlbdfHc1NVSJ5jtIihIQSq9V1uE8Vtx
7Gv/f71v2QeljF+nN9SJVCElY2BTnRVe73/0UE+tyA05ndoyevFc8gWVUfVRzjKm//23+MH1y2Se
KB0myjyrOl3O3/29qjgy05Is+G3upd/DvFiiSt8VRXZjd35CA91fpAmUU5nKh98f+IMhL+8RBLTm
SGla6vnEGW9xk1uuwek5NdYN/KBFY/dyH9XVV023+sVouytLA8NtppFJMCdp9gkeWGTHirOM4gyP
l/0qyXTejjlx9wNyWIxsG9dE2vP7l/rBkMZUST60dPSwVOHOPqPaCwqNQOtqm/o41brimFXhC6nP
N71iYN0PvleYDP909fq1oMPHY2iOjRlVN8zzK6oDsqsPMLBAfm+uVB2jmqKsLAIjR9O6ILIcS7uJ
rUBx9B1VhjvNtfdalbarzsHNrGfypgcgs/L9up1iZAnqDIaHQEBWVP40BJouOmfnJF4pl06L70WS
/vHzTyho6tbAvFLhL8nqFYyXKQSGIrep4roz/PD777+ND3+xTJHIX6LcRqXv58OZDoYnCGXVVk8v
u1q7lJKjainw6jbSFzG/X5LRoCcrf/rBTmEp5+9TUCXl58oXIm3584HDSniZkHm1Tcb6uRvkrbCY
Hbrw4ZZ+X14zXVnShwVK2fsAsTya67CgV36rMA93PfBUSWUudbXdqHZ0GMH//eFS+UEpCjG9xeRR
5c9sG1O9+v1/uRsaYwTqzD9KkS+cVVomMnW4ibAlMm/8Bt+AkAlpgwhhvmYN97n0Vq4c87VVaiMV
svg7aef6H/48c1TH+cfGCJlvitmtLc9/yLXXupqequV2aOBxq8ng75XU2MfVGK76gcFrBal6GWLO
2njYXFYMHPe5RhGxCe3khswUFBHBvd7335rQ7+4b4d2S+423Nz06ig4dz/avRs40F4VTwCVzjXSL
d0i9SrkugG++rG3gyIHjO5djzmUibRnCBcDOCYd12uequExzZghBT4VnX9U1aQjGp7GJs72ih9aT
VnivYxGsoxZmU5f6/WUsuKzp5QjhP19VBWOAf/37th3TNDkZE95jibPft6/YwWCkZrFtPZQgY4BJ
VgJW7tLGx8RjwN5obk2l/B52fyxifzDWcrjqWJh5BBln50XsIBSU+0ur2Jp9bO1CtZG7QHHdLUkO
0dLOALl0ZXloMZGg+6C+iWHYOPiD/u/nVMylDGTIUzfilytDnoJEz21ZbEFUXpcywbgeqeRMdERG
W7546e1UXCFqJ8kCjMfvP/2PJpMcnGoukxiLWv7Zv1wbXS+E4grByBoMYL/+VrOzv8Lc8y4Sb7Kq
KU66RMu5D1tvk/uF/4d/8QdnGaTWpiNNQTYdEKGf/8SMlNLa8Y0CkDl079zZk8cd2lW1wGRLr0/9
4ztmKvTBXJIxpQqsncwmnfP4z8e0MXw2+HQ5Zps4f2WaRQBIXps3PUWbTVDDXkjbeCX6wnlQDFvl
Z+i+EoJAGBKe963Xu85NqLykuBXW8BfhOQQBoKdO924arcbshpbEw3+2RPWIgwsd7aPtVst8KIHx
qlV0AfLWeqooMRHhRNCFHz9XQzssraoMYc86G8g88W0VJx1dhAwIvqky7U374DHF6Ab7O/F2Cc7v
50jKv1rTN9ad1uNiZk506YnpiUjveYksZRu2S6Gp6h3VHAUICcNIqzOeAicK95S/3Es3ILsgy6Ry
Y6hteTtO8Mim029pbBSP9Xc9syfwXms+2/pTM4opSShblngQkBk/WMwgbrPOUC670m2XeZIy57Z9
17kLLWdYeN5w9BuM9OMgnqpU4NEYdOeTW4XpVsctv6g1Ka9TJ35iJNPskSqNV72mHo28wTtWO1+Y
BEWXOckXFzZo4wVXyPSpH8IHtfSIdsJAvKHFPXz2GbclQ92/yMyIOXdo0YokUEiYKiTNYWiy+zCw
vmp+Pn5VI3Gb2vHnOgmw3GoyuBysJoClVb/mA9ZZv+lilFBJ1qyTPBiZ74GUC4jTRMkVjyUqvXKA
M5T05jpogbzEUO7GLGdU38TPtRI2mOjZmneRm2UDcZDJSlct8rSmRZ1lsFAok8y7hJ0bB8yE2zgN
sMpMi0yV7dvavM+NSH1uS3cbECIRRoj5KT1iRJzWTosu8dp13lGTs4082QxIJxetlgWXbjcEl4CM
qHV6A3G0LqZhmD5Khnugzo6FVX7pTYhl0M1qfOMdIuNpDe9gvI5jTV3gXhuvlawcr2FwaplbXM97
6PwN0GGQmdpjtMtKEyOqa9ycFkXaLAPGKldY6f2VAelwcmtFu2pIsddruXzs8XTtIFBsuxpsByZu
/OgRU6qD0xZPA9/Axrcsbx0Lw72XOKXFkIpnqCbZsfKZyygMk9U8B7OfC+WOfJdbSPv1ZUYOz40o
qR07qOBd+N4rwzPcB48Q9oNfVVCop82EIf7lMELoqvp92SqJAmk56m4YJpSY6JRFHWKXgztgqeGR
0BX3FuAgRBjYTHvA7u5SoMfbhKoZ3sqsDW8pMLXrHmzWahxMyu8mtiVdDdojWkF8j5MXOh7CeJtn
ubWuU819At5FzJOsE8ZW9rZCJ/s0wCBbhF6Lgl5xxyctSg7w+p3bRC3Lp+RLPO2UeMX3fQPcX8+t
bcH05dFzneHerBH+W6J4LOB3r6oIfl0+6tgas2ZytiNVNqtAh1zEGkPXjrnGwkJkiT+3ZowUDnp5
YRWjtbGK6As+CQOub23CxMNQOCKElLWbXeHT95a018qtAZk94b08TjXKhRYBSPYNb0pB0sW9mpAF
o7Q3uMertTPytp3WdR5bshJXKmrDrR5x4DZo4lUvuvxSGbTx2JPPVmlHUQIFoXvu3kJvab54vfzU
4o4gTC69NjHgXWUVv5NMg+mulEkNlzTDSJ/7r76ZDAtNegY1CIKuMo+Q+bYilSJM6+R+TJrbwe7N
z0lIPEXV5v1e6ZXqk9E/GYaVPOmBnNwuFI7TsN26SWF/bvxDoQ3mF/q//aYvx3pXKV70yTBptE/7
TTy+6zivx2Xbc1rV7ax6NCURO1qpDbvGD3AujuETGPkvnEjiL6nucvfoPtSy8sYWkfnk4xP2guSp
b7rmVreDS394ymUhHuzSya7tpH/0mtJ9NIIxugprIKLTViyx26dVDPNn8gx34L/R9EXKLReZheWZ
7r0zLYZa4vL3R3mMaYGu8lArd3ra1KuR4tIux0/96LimXAXESNBvywaeGDpUbKl/9V2fLIssrO6b
3heXjgzuyqqt7utpISYVZJ/ZGlyECIt1a1B2Tp3u0KXgE2DJhPdhU4f3QZqvzE6FQVhC67B7a9eZ
zqdeTyPmayb/RS3iNyKtnZhwb9U3vugO82/XcPGx5Q18f+bjBglOlXFFW45UdAhXW7uoaVN0ZbHm
hGdeGMS8ro068Ff9hCv07GK4ntcw3hoQjuOlMSohLFWdfl5fRTd9kvvXZvzkFB7wsBaddjvFe6tT
2neuUbGxsN+tTMXUDqbg2usUzrhzhsSaIkZXUe5fWYMFJUBE+VHmiQo/LnS2HeboJgJtQIu2utUC
NVrpvbSOhWbnx2QiKpDv7V/PF7tMcqsfdkz0XZBi8wI74JOIHHWrVqV3IZ1ibXtC20vXfRmD+mj6
gOrCAhR0+9V0oeLH1Nl4A0cHfXMDYXLDjBp4skXKhay9o1AxM8K4CEG+JiBYx13JNGJhyGCttM5W
1/PXIIruooiwsiYeNt4YfINXvC3znqSLTq7TSvIqGPe1fbXOLHs3okGGzY8Xza+ewaJA+S1fw/ZC
ch1nArPsa/kZZvGdqgwxKNnmluE8rGckKVakcc1vDdz6jCGVRF7YTf2sDfXN2E1dZZL/LG+66tJZ
ciVKEihlVvQMtWEnR+OrpvlbWQXbXsNWBZI8Ur6nbXA1aPbrWPf9ItWzpeK5DFotUoTKWCx7Ff4X
rdBgoXlZu7aaEdYb+nQmQ+FBZOMTGaA3GJPHlQDlHpXjXh/i2zZdyIYpU5x3+z6UKYASsdHTcVsF
ynpotW2E4dqIaTlawzdmnLe5Tn91sEqJDl5SgUwGnY+NIavB28pTxspqdMQI2l2Y+WMUFXitIUeG
Ekh2U0l1IQDrrHSwAGs3UVdVYH+1CQ2BS57AbIvr29Rx73DQF7jCB+A7ISMT1MtTkdFadlTjisy+
jsPGXo9jVy8J79nXFapJ3WzpTSrXQU/QwmhujGwUK7UceEO6+JLm6hWlEuhf9jZVtZUFhHTlVOOr
j7md5p+2r1t+X1yTcCgQ6bEoy9LeDEpxqUXIzVGE/D/uzmS7bWbNsk+EuwAE2ikJgj0pybJle4Ll
TuiBQKAL4OlzU76Zf2ZWTWpaEy6JtmRZBANfc84+7baT4slUhtgAkyTM0CIb3v5qj8EN7BPDZ5dL
tawrCWO86PEgdjd8uw1UU0vFrKqgDeKbA9Bk31yDPqIhmycGsxaeF48jwfH/GMMkozYQ70YjzC2W
YrEpYZWW0/ps9iEdsuXam4TIMMcG6Vk2Q3oA0AaWUYPVhB+SbqYcr+3is7Tw1it8o/Gks4wEIJHu
u7m92Fb+GW358MiXPzEJfG8YJcOP2vRj/ScoinfRg9ueV5SjI5XFxp9UXNa8xs7Uf/Em8b3DImXQ
FG7cFwfmHcvoNCRXaJ51pMltB8gEAzGQMFKxEW5lMZAxGbdlLyNzhh8zgS1cbe8HKg7QNZ1bxsoD
e9WNE7ddC4tcQUZptwwXgQM0Kkz91bUMY+/P813JSRC0htzB6ubz2HJfkpN/rO1c7RPshyI112Pf
jb8aboCFXPLnYVH3qYDeO+aZHzWd1OdyXmCVPD7qczNSaTgeMcpcGec4+3lNwbJp0Z5znzaXOaP7
wAZXgWMgBcnOGETbTWf6akeMQANvm5lxAFAXxqo6B2OqUBn02EJa3OjbjyfHQnRnOaSQaedgz+6m
O+O0YaIozS4yw7I72/Q3kgQDae8xeVw/OMWds8iz7/mcnpZ2eZfCldWKwXjrBNuPnz2rdRMLv/jF
aiA/FwT/nT16d+KZe+BBRN5xXKVmVJllf3bx0iLve8g+lF53Ux7c2rI82KnCrJ3UP6cUkCC0yG5T
T+Tyjo9fQlmwXAgbwLtGYoznzPWXQ7u4e1JYN5if5mMdpMxyuGduDJrAU6A80m693oBRNR4WiWxk
nhMSiny7P388wEiK/d4OwWa5iF9r8gUH10GiVpP6VBHvs+1U0Jxz13hTRjLH/eOzj6dowS954xe7
VSGibbvmvNZZcw70igSXYkmMCMsYRMnd6AH5gQYytJvi8Vvu+r598FibMz9ecwQEGPlDLY4F4aJ5
ZlZntN7VGWNIdbbmbA8XeziUzfg1AEcS89m/UdnQK4bYaawvTQU52lQuZLLHHxZVyFH58eHsEnci
bP/QNUt6XsoyO398FGbrwYAouiazE/cOMBiyFPa+6hxCslT3lslex38/NbKwIn+RLE8HOClKCro8
TIggaYrzx8NCZM1Zt2+EhGC3eTwdDE6wabxCkc4jK5j2jsAM0ycIAMfROKmu/GnRmO5YZgQnMcJX
KtPpJkq4Uxn5QV2Oa1YF7NDMmY0n9zXL5/KpBmEcLF7xjaxzODB0cDt7dvztWhlRHpgBMDCDBy0x
OBMWGneGtHmTlwg2eh/zUPYHqkRC/HiodlWpINU2R+yxZuwmLs01OT2LEWKLK+FAO+weCNPjACsJ
whmx41gDB+tihr8XeyDvNdO7En7nPA/koIRWBh3gIZQOaqbefy1xa+60/fnD7eZ9PBumBsa56WFo
/Hj2w83ldhY4/IRRhbHAX0MV/Ze3LbKGmNWPv2d6YyAQnDy+/8fDx7/08RG51M4WdHLw90///jt/
Hz++tH3Q7nEUqe3fJz++SH78uP98O6l8L4LAXf23n01//PAff+fvT+IuUOzs1f/7I/3zn8iSzNtp
7byR/5BTcz8cgqXhAjnS3KZTOZz+gdJ/gOr/+fTjo/8bvB4pRxWPY/P54+s/HuZUIZL/52v9tHdj
uBL3j6dwWK47BVG/Hxpa5QBTfh36TvTx6T8Pa0Ej3a5Qnsmx4EPO9PHkhNqNgkpgaKcWz7re3YZz
l0Sq7S6TaThXNJReJFe3j8uhgChRW0kkNVg987EL1AV+acRx77qwhi0UNZdEbO8XNyK5MTmcH4Hr
R1E3a+SnowBgYfUx8YL6SqQDRGiW3HXNcIZ8H2vvyAHrJQIrkkD+VKY292tWsz59oNXcyBjZ9ubm
z4DW5Z4x6qDPhtz0jYotixQH+aaryYHua1Ggc+XsAbH8p9fDTcEhRrCC7FMD30mgz7RM7MGZrUZs
rv730H9yLUJ0dfcz0WlFahSoad+26P6T4XMF+McYFYi6ycv3dZsfM7V6ezN0P+FrSHGWdQdaq6d1
gYAdTsumT5NkA+BrL6zhUpG5sg1Gc9mSqENycjJtSsCxYmYJnLdhpKZGkb1cg8Orup/5Jzg3z7mT
2BspgP+H6RPuNdCF7fvguDtoSemG++cfwucADg40HoEYoql3TtCG6CoKtggahQWNHcMiZixMxBQV
ErnKCiqPhQ/sUgv5TY/30WxekrKb9yoNgohhZPgEquvn1BSgJoPut0zHV2PoFlA+s9zmjT6nRfaj
LmKjVgT2Bg9Z4uhEtoKEWHdA9NomPKcKbUJObWQ1s3EY7T9ek1iHbPqcId96SUlE2cg8uRjoU87W
clymFjWSMC+Qr+SuDIt8m+MyjMyubv6GnAt9K+TvFkTWrqcFji03JboYoMuWFClvM5mTv8eL1m/q
0txUS9purb7jZq9KxlpWeSPVLT30yfoHjWN58x0Mc44KzvWkc3Rk0/wsEJ7ltXwzKtmffYfMi7EY
qXacrr1WOTykyYHLWObg5uovHz4Pl9EHBNOJNWBCgN/qVE7c+kVy6G35g+4WgI+y233q29M99zbm
SMnXGKzl5Tik20b7KppYbyJIhwJs1T4NIUDALSOwB3/MhXC15K80NMs+f2CwC/ay52R6RscUUplQ
GyA1OHvK+zzZQQ8seUM+IxIXE3hfbRxXBPXbHIb8sfYaeWlyyZ2oltTBJSPbROBlZJKIKir75heg
dyHz5JEolLqQF7HpH1Aepw7UVkKi2wVz8FVbkqDZn2U7qnuX7ItEFaRW2jey9zjytQF9zmxvpoX6
Y3KJHu4zAniKZapjz+0BiFVuGGWl832uSL7pHQ+zfU69P7LApa3Yrlb+JjAAx3kzYn9paZxgPpno
FBoQOl0VkybYM/3IZUTE7MwYq4GQK8cn167ULuObEAhSHMex3zgm+KExr4LdAo4V45Z9q2zWwiXk
8Sj1yKlKWg7myvzx0IBJgwhbg98OfR0T/Wp9b1glG23+zWjl+zhr5zRaBEVTyXv72kOuVa8yTt2w
5m3E1wNyt3eGlf3K8iQm6hfY15CTj5eHUKvmDOqPyCHvNMg54UY9EqLzCzqnIJIItrl1OknsKL0c
VNuuexLWgJ3b8+88b5dnTkCEMNM4blSnx1NeFl28zCRlqbX2jgbdHJQX61zTu6de156tiQJMmPYX
B8pKXONrObbW6FICGYSHTsm5G4s5SklE+TRo8Ttxr628AbY16btdwEyJUzytrRVC2yJ7YnWpzVTN
W/vxLppFNx87bd3JaqKJC6eaHaW/98SCLJNC+do9HuYHS5jRXDOAnvZDZ290ihhTWV7/PticjYMI
35Muo8BiCbEzw5nVH0mpfDO/yy5tg0yF3N2tzzrQZwXIcLBraFvL8dwjnD/TUOrIDthf1OkjiVw0
OcN1TqpHNWnvXZUeyUiptnZOSqE0mmAzpCRu+/7BWxojVnAZh2RU5BP/cCyiZKWQOWvyzI6+9FPj
xRUiLEZbMMizIItJnE6RuXJaG0vBYCicD445/liaNTv6ycT3glCcEIvGfcXe8ewOTK7cydGGENaH
ORbhoTrnomw3TZbHXp72v+Z6+mUTfI2hnrsGSLuN0o1Fnbj8aW1xXDyxX8rFYxYKMlkZ0Nd6MJhU
sE+WDZqUXmYzIt3c2CNQOu5BX3M7deIib97WobhmCUuNdK6LPbscg8sNo0c9toeUqVeM8kotr33C
KVtlA8E9TvqNYaO7pbhFu2M3G0MDWF+9UJ2hEYfK3jcDVDFFWHEc8j0Fx+O949e3ZHfK1DmW4yM/
y/dIWgfxFvfFZ0bemI/CeGzEPVyDEGUtlEbfzisoWPNthn5MxRAGu7l+9FhBtZzCygBHP+qnrD8P
C6Fp9hDcYZUf0oqUCCXkr7wMueicqbzqsv+Klw7/JcOXGPNe7DI121EnpxFmRpB8iyQXvLSumUMX
0pJQObdzCXu2YGXAoR2luOfjWU2nKdOkUTKpBwc95ndQp7tekDe6pujnig4czcMSM5GUsVu+Yemo
XyYWSFFRkszhN00DO45E2dZBwEbo40WjET9Oafl7tlK5FZbnbHhPsOCpxM+qCu29MyvOWGZdB0ut
yW7wyaNioXZkLrMc3UdSVq8IhhtkcjRqIm0xvP8EnSLOZPmEFx2GKahmhjNqtVm26RDkKbq/G6MA
E8xvt7VILHrqHHrYZLHvVvjAzuOnL56ezVzDrmS9ekjdgnCZ1TIhpnvaPuDcUk8ieYEuB4GZKLCq
SO0nNAoNRndRxng2h8gavxFcKl/dohivOsu/8XbrXodgpKx3s2YTJu/2VNRf83GCRiwNvTUfn6KM
q6PBs8uTmFpNeiIzhs5P41nP1jsI6nMA01qFOpo61/9aL336EAEyJfHpVZdW3wM8edgbBnoCRklu
UhQH2+7miEjF9S74NYM2cOpj1VBCLnyjfWhU8dJl3114DgQHTs/Sy9IbO9PboGX9mlfjgRGUhRyt
eh/cYdqKUaUxEcfv5XAvEPFfuvknA4n+WhbYtAijvYRZE54Kks637ijsXZHro0keB+8uE/uGMU7n
gmXWjAJmTxiRYLdF2bl0JvyraWZJQvNCEifBeWAbo4QyxeXCPZn2rzwYd+4yCVR46YMPkdDgJsN3
W7Q3smyI87QYFyb1oI8ugSHAw0kkwqxULmtsyMx7glK3dxbhHVnaHqZhfgHVRVR4oUzuINYUy5aw
+7Tm7pq4/hHtXrYXphleqo4adm6+KjvTVEhEJTVWeKil/dMfTHEMC3HVgjGC0GLnzaMihX6cgOSS
Ayz6jCY+cC61Tv9grWMg6vvzrixWb1c1874yW+8I4rWJ02rAyDriZvVTkKJJslTMEzR4wzb2CeLd
sEcp7hOnLvmQ7nOeu+7GTGp/U8vCie2GiYjBCgyhyQJfwBFbc+5HwoSq5IiU57hmlQ13lOQUwUkx
Ky8WjKoil4S1oyrdBTLR8iXrLPcscCxsahspc6brMG4CVW11n8tPVkW6isdIuUXdspce9EYWVfkm
Re94DxmPb+yuXyLQE5qw+iMnkkb64U0MPqbsJSCIwURW3bvhH8tJpuMkmAz3wiWHKqfomwsZ2XTZ
W+nkVAsBt1Gzdoyd7YxXsCNLXI+duXn0n+eVdha5a8KSwM2/24xYj04Qfif8c7oqd2dlBfG6GrNI
NcL4YtFeU1xAVxeS7o6OVh1MxNpCd81lXk4Ip2n8ip6kHrgde5Hne0SYKM49fUxKhfuz95d4bkhs
n8unouj8m+q8LeIT/RlsclIo480iirry1XOxdElsCP1roVa8NDAQH8O1S1AkBP4gx9nzwiQH5bwl
rZuAQU+M7978O/Eb780qfsmlTnahq5eLE0zBUQHwsJEwc1Mvs2vW4ICxnOZz3ej+mgyl9TLNrxJi
J8XZaFyzIihv9cBJwih/XyI4ea4zjNV+lXvXqbq5j0yZNEA1HdRpT2XbD88JFcz7UimfRD+QiZOL
eNUTqEYDMqQqYpAZ/5IQ48P+vLiPB2Lehlj5q7+hbAxvofnM2utSL+YhVcBm1bq+ymwoLqwolhfl
rFtjNeg1xoL1k0sAS7+SZ/J4YGx3IMHnj2wFyzuz8hGh+vmW2h0zULq8rjC5r9wPphdnMk+ZnX2f
GRMztZ7Y0GSo0nwj7K/rSGBiow0VoQbi1yqa51aUMPP8cWY0PLJjXytoixXa50DOwZGKQTKVS9ST
TbSUG4doF0HqimXne2YTj1ldXETWk6IYrOeGQfEut00BOpmZ54OKafYu6+bOhW79SCko0Y3MLCm7
QgcXvKMkzKaIt3M5/8m7uWNntMLAlA0JZzSsbZ730ZR12Grr1CLZyk5jC0TzbJ1LckE+NS5AOtRS
mJYuC1kPj5joWLmSCI/cpX5PsnA7GEl6yYPmqcxETuxJ95iAkugl5FeW75wiTpPHmuy0iJCi5S6I
p96yH4EpUZGX0oyF2mYLyyDL/YkW1Ti6mQz22spP6A3U+ePBUOCZpOYXI9u8fq6XduchvHmdeMef
iqkfcRGY02nJg29Nkv4xMG8+VUIglWzkETEVme+JmCkZG7lby7qG/UskUKtsNsedlx7rIdVbVXfp
3l/H7uDKOWf8z+RuWTSz1+yx48/ZPbvxUCTEPsxUh10efF379VqNLbJ3Mauz9nPJUqT5ijF24JII
811mWD8Xx6T+Xar5NNAT7wsr6KLCq5+Je1C3esr1PUla0kEsOyLxmaBJTqE9cVmEmBFSgXooe1t6
w+KQrPqdMBDwgR6nFCpmfyOZSNzdFN73e+dP4i1sZ3R9XvWtNfCHakcX35irQwniEgNZcKSx9ji9
MfzNGQz9QRCwktXza20VipBhekGYGKM3eJuAc/SIBYbpwL4cpvyAx/61yYhOT0JbbGefVAh3CLw4
L4fxWJQwmIh1627j2az9P8EILDvrEjey3eXV8WrnOJLbDQAWsYKNCBkaKa/oMNB3BOgERgRvSG0G
uMbkYrOuXX97DircluU43SN0fRv+0741wOlLQlsUZpAhbWWcFJXCsOAjWacrKocSUQ4iPOZaq82r
n3QbocYmKnPrR5fsesum0jdY+w3kH1fAcDZJ2B6kQ8pY3WbjVqIz3YNeOhB0KiMtEb2XMpoDcN6B
3JO97LzP5hH/yKZk0u8mRGkbljWRhmccWrPawc2cN7Zm/uMl41XVxjdd61+pzSykHtORAMhFb+Tq
WMfWWO7r5IdXaZTqYrVDEKGmqlloskTt4LQ1ws533O8fb91mW+paxUJ/LVqbMsU/dUPNee9AEfe6
jlu9n26ckLRoQTmVL6RUz40+DAKHvJfYSC4ZyVBLoK+T83Zo2eYCVQk2ZZF97UZymFZm/DSp6Hnk
Qiun4RyrdTmRyb0vE/JnUje2LMK5VqNvIr9h+GW7cLSNMLc3oBUFmYtJzTakIpfYHX4zDzf3gej6
DUbpeTezZKvK9gdrMm+/pIKxFlD8hipoB/RQbHLPJHYeqKQWY/LSMVxaNPvaEffC2ZiGjDZveOnK
DMoAAfS7ajScT0Pzw7ed6oQMluSXerGiLpPuYXz09QaDtYmY88OCvXdr5LgWXEbheG4LxugdlWPt
v2VGGDBelM2+M8k87yTo/johjZzT8MyLpfE1KHoTsxP3Cfw/9jtyeh1zppZFJK4eQeQYoZwtwHhx
cVDlHOu5fgr9ob00DcEdqlfq5vvUnN6gLxzCj+CbMrxXOXOQnNlaXnTuBkLJKxWU4mIlJ8nP+qMI
7CICrbxl+Znu0kGF+9WskVPoTdC1fmTUnbqN/vpqsSl7TKT8EzFNdeSMLQzhgF/cLBfaf49QzyGx
XrtyJXYSw7yzeCWmm/nHONvWtiiAjvWC8R7ck4RIGrujfEtb62dWDRVbjuZ3T9O+h1udAAn80wAg
vCCxC2LfLX7P7mPUZafVocBy7wYz2HlchLETJD9tu7knxcfclkH2YrMn6zPMvyNXNThZ72g15O/q
kP1L3Vb9Nh2kce7dgkIWa+F2JcGAc7b+w56XJotAxjhZC+7bE8OiwCAGJ5f6KobvzDC2BYXImz8f
l0H5p9IarK1FQN1WBR1b0azudhj4T+EKhdkvzDg3s/KkpTcg5Ld2dj6Nx64pRhp0jhLqyOcmebd8
1T6bjrughgjUrpGkWRFWWXM/1xtmjiENNQLVENtIKh431jo8kqX9bahUfk6H5Vk2/jYl5+9S4SzY
Fl7LhhBUD5MEZFgz6Z1pSz2QVwyDltL5lZBtGTnlwKs8u4fWJ8jIczUcnikUsHCMnxVGYhNPa8zI
kfvBg0mvBf89Rwce/pFuiOrEUVHKyvEeLqSP+Ui6mNCmkdMloMBZtpRwtNOaVNB5sdoj+PFqXzD2
iyfnm7kYwbnTA1Gq+ZwffefWMmQRBieOYTynlgtTwg65AmyivudKvQk/mU8Y+9q9XE1vS/bwTjse
C33RSVQkknPfISHw46Ga3d+S2RqzPzj/DC/yI/sisjelc8mU+ElNaf6qlPPsJmZ2y5YOXGCWX/1p
Lri/wgZmJDTFDYx8CjaHF7hPKnpN7xEhkL8VYXtb51FvKoZghXysx4b0dUDOSsFUFSe7qY9dSWRZ
aqbq2Gj3WTS+3tsdh9ZakjDCfy0qs3TagJTVvwbKtVEFb0lFHGo2ixLCkFNu69DQ1AHic+E3h3rs
f9htX75KRkJ71mUoPCbR3epRvVJULUdtktizNtWXhhppyQZxnEJF7Icedolf0qbJrOdEmp3tRKLJ
dgkw2HfJsskGOzsRLsLmTif0hp2LwbwvaQVWXBhWWpw6gAYXJHPxQ8i+a3QaPPdZO20NLc14WcLv
PsK1remlGMc13gOsWyOcpOFAwok46yUl3pVebCgYv5VgERg0zFasBD3N2prXEBS5ZE+4J7dXb5bS
KEDgT8RLhCX5bCGtDv5yXuPk5VYllRcX4UhyBKELm17aTGiyJiHiQx9M7YD9o5Y+ThUuc0/26J3s
6pZNFWE1UIRTl77cKF6W1m/Q2yzZLcQymBX4J+zUqvY1e0pWULo/rtKhVSYQru3F1jWdIhIWeZJD
M8wxTG2Smkhgwg4yMdL0vla8Vwh+JjvF7rNjg4LqXkvjVi9qOo5e2d/CNAV9ILPqOvO+zIS2Ti5p
LNtOJ4AQ0MJl5S0bSJboKze/lInk5ZkGe69Ipd7qxgTt/zj4g4lu0jcgMraDbR+5d9zyhVLR7ORT
mxZ3YTP0XZ0pqoxiOvNi+lxCAwc56K+DLEcihZjyqE55n4iO96JM2Z/ahholmREfTSWboSm3fjaF
bJ5yv99Nbed8Cxi0EBLQ8yPh79g1H2kp02GY/gxycF47YQ5PQTG8NgQHIQYivbYUafXFrbI/redN
f1pCbjx3CUnrRg/rGrTC+bpcJsMTx97W5TWwnT1JSfIbt8EGDSIRYqXXZqdREDEfjot/y0o0JUlK
/qSeRkIvOgKaWKUnuf3a5+FLVq9cRCbd+UL8+RaD9IJksRY3sjwTOtLBvU9ynbYZIIKWUd69ezyQ
T1LhllX6icBCm/mA6XxeUY1vsvkLPrnw0eOC1Zirp0UKfei1fK8leWkBaaaEQZkIipxFP82hld6U
SdhJ1hLnQOfL6MY/u8w5owAzA+P7rNjaZpPtQPH6Ea21e+x6lWMCwNu2Sup+hZa2oKhFB9fCUBho
6uzZwMeblt8t17rjTjb2cFMILFKI3Djuv/ukGlGRt8Mxb+c0GnJV7la79HBQZf3Bwev0qazXd8n1
nQdT8+qEozh09NGbkvfyak7mfdYcP4VfolldZ/yPedlea/UQtjikV1OJJudaSbYsa37B0FjebOuS
KpbbLTQzBCTh81Cl7Z0sTrh1E1cdjqH+HHhE+ExO09/svjqaXftJgPveTzhzjoFSFDQDCTE+FddH
VilIuReG/cNpIqHJwSJAqEOafEIj/MWZA9DNZVeegcNXzzbgS+KcyYvxRc6EjGneNSxahn82Bl2d
2fWFHS09lpwOdWgt8VgM9nOrP0zBbtSNlXchmaS/jaZ5tTgzon5s7V31uIsYFaNbL81R3qFtmllg
udXaMhcch5fUaM3nMDv13h6zVfWrZDy19bTZP/XTUztU1aXCXEDjWVpfESZi4LYUAnPWDG/0i9N8
TaQTfBPFQIy0x03RYvxDdeizXQKBzMxy/NHoAumiJ51TbfXf6QjMM9RC8xDmYmdiB/fnpT0P6Ml5
VTicykc29azFKzDOGohsxoTk8RCwoAK5MT4X3L+fsEE8WyLfeDBCTk7RoyIqrPw8LaG/HTr8Rr07
b2hZZ65aHtKBfttY5/lQjeN+mkrr2IVu8ZIgjPPMbudzLm5rMa1njwHGARrozEgGOp+BLVCGIv2i
csauad0nF171BgdjxwDaKZvvVUIhAqwjfyaO3t73bEe/sNtGpvfMZM9zyrtdI7irh5Mk9P1LPT66
Z+gCajoY2IauTmp+Tlhovrei4xbou0/eyKRv6k2+axKIG1uh53KmGAqGZNktUKKidqxv7Trl1E+0
6G0pzavJrH+TluOnAYEyv9cmf8s6xjtdgF9sXlTsPGKZXODULkXoVE/yKstKRTWqTPZQIYdw4SZP
qvZ+BKlHwog3kc+c3lWG4HYsG71PvJ6mLeGfUU717MIgPrOnb9kEzwVzkio5NBXgn4lU6ecZd8mM
7+Crpxh8lmX+bOE2ZFFiexvek7g8kiPuv9jrbe83wdKll+wIj/NvHw+Fa/k3J3XMKzSmKI0M9kFf
K6dTZ6/igrfKxiSOZxoRqWXBWczI+8Y+8/eVMdVXmRdot113/JxxcTPsLb8gpir2jA9pqVaCGGWf
WgACQ/lzYUW05JZ5yQrQBzII3ZMtVvIPWw99Z8+qXtTiV4BU6HPPCIdqwCWd1CcLxiR66GVZvPZs
DMkfzTjoJU+KNZYNQoXwY17VoDFtZCbY3TC+8lRfX4Ll3fcNrSMhUHYClSG6z7HGfTc8XAckMX52
oUxvc5tgtp4kgs+dZf77U09yv4MWt8SqmsaD2SILrxpdH5d5wSxQp9+XUeSfK/kSyrD9MtlJ+jKL
Gc1FUTyHc2bcAR/sZZa8MtVZLr0IM+R5of9cNkn2xfrYRYxanh5w6BDf52tWrZchdH3GKeXyWrZM
2jCZnVWFCIM2R5xnH0tUGqru65qwwsJcIE94M6e9UswcQtRsgAXAs5ekRjkuIuzmIS9fXaX3fT0H
+Euq5uYu+CBJyxw3C1Lz3QRYMGa7i6LS7dub3dbvjBqCfWebKBjsWRypyHlLUGxsdM2CP1kMjhkq
3a05kDRIAihTfctdrh4F/1a280R9Z1iH0CLieFppeSWZEV8Wdg/DGIwv/GDvi1JhtCIP2Y1lNh8a
ZGgbBaL7gux72LHVZMGaKO8O1H8fEFU2jcl5Sil463585+VkQJj2PRfSKOKmLh+3Yks80ek6T7SV
I5Yf91wbrt4Nui13ztvi1uVrlxrqlfot3ZhGlRGsSn00N/TY8zqsN1czKBsW/20U5vgZiS0trl8v
z6x2rNuatNFY+sUVC4fLBnL5rrzBun48GJPFsgcPJPMLnmNNdlBdSL5Evp55raoTaj3rJXFJGhzL
Z9kn4pzUmjPNoq3xfPG6Wp+G0LDfrF9VP94CHaZfMsNO7xBF3rQXyqhy/RZ/WzbfR9XP9zpYLzhg
k/AE8qYg1ZS5QdwslKgrxlfWxI0Z953qP4gGZHGu3JUFIYMuoZ9Po1P9KEK0l7qQ4g2dVIbI7tMw
0ZEUIKLjVkzqmvXN3Xcm407DgAgom5jxEN9wtlLj1EteeaApb95qjQdn8kEo+tM3OgsLRjjlOSO7
9KC1VcehxjOjqrXZhehAGZyUjqdpVTN/Z6dJF7V453CbqS8ZU/Ety+4flWNnn9fxyRuymrRT0KIr
pNRJDi+LtIJIk4lxhVRxmlrhAo9LP6fwaUngGJyNuxhrxH0i2M+2M/01XP7/GvhjCZAQ/83T+n8E
/hx+zD/y/H9wSP9+yX+G/bjOv6ABMvMXzgdr9D+TfjzzX7bjOVD7Asf1P0gr/8aQ2va/YAj6dogr
D/c71vv/wpBawb9CVGcBG2nmlQ9T/v8LhtQSD3vtP25xB64NKT/AGjGM48F1gv8N9vPCai3c1P5E
IItxqBaWqCQB4jJsrGuZl8Zb1azNhlHjGX2G8zl4YDHsUC2nsmbkQX7nFyjqVoTYb2bNaSL4Xx19
GthjDWVnnE0T5DtjErUnszPBq2HVO8a7x3nk5t50Lqd8YDQXPFmviJhi6GoH3xkMJiBIfM2kmiOD
GQJvaQQpNlnovCmNA7KsfpfO/WGxtPedXF50OBbQ+Sp8zMICGO2kd8lHeIOP7SjhLTP169OqVbMx
PdrmNiPyrAzG5y4F2bKagx0jlyo3Q18E12FMeaN4n7smY3TVf+pafXC8hAWBMbhnmHw7PaaHlfz4
Q5j6bKeYtj9E65ZTVDEXhtqaeZLuEsUwPfGh3mXO7Nz7af7VI5Y0FsletZDjvpYzuGDD+zm4y1vQ
OGTjpNytHCWpwhVwIZYZc1fWzwsVzzHoH3O1InQo8HP3ZZaMAskSfeuD5L2TFDVe+R/cndeO5NqW
XX+loXe26A0g6IEufGSY9C9EuqL3nl+vwTwt9e3T0G3oVThAICpPVWQmzeZea805pgVPTdEFVJE4
IOKetPpcctMxhdJPoeYx1y627GX9ZBj7s6aGJ3Qww46CCTOKru7LcvrzW4ChA34VYvHSlvJyyxnx
YS9qw3tBknNn6BPte7U6DQ2bEAKD1V1SiH9GfscDmu6vpLP0c0PeNa1chqSh2NFnYNJWT0ZIWz8q
NlVp1Jcc29V/YePWV8/03y7k1cPPzcGc25TMv3GL8kVVEyFo9XtBKloqBpB1lV7zoimbvUAbgh1u
gs7j+0Z5lrzDXHIxq5a2Ser1Xovk9mEAsecKpUQZOJabEQDB1aA55LbLoFxQtutW+Ii9Fvn5bBLu
Vw3XOCUMegEK6dG082USLTZjL53BQkFUYDCOyzUnH2NywrE2NmazrKooiCIKO+fjYI0Sd5knIvU6
EzS7iWaBOifrY/rC2ZdRpR+Q1NqXtos31mI8D1mv3aJK8oZlfJfzInTZCYUefjtMPUr5kEjzjbCj
DtUD/V4jHOXHBhw2LiWxtomus+7/sMhd/jqy/1L0+aUk+6mFf7yGlP3HI66KxroIQTwVVfU/YVoq
U2cYJFbF3SDJ2o3I2Nl30ewh1FVOCvwNK9BeijAKH7IjsFykFLNwmarhvRMhq6Q0awmqU5C69s2X
1mOEMQjrY1CRN0f2IjKKllMsxQmxXjLZsOtLWKP3kcJ58dpqBNhOAoHTBD07u0S5SEm568lo3cfT
J53ilKHw8EJ1YG6TLL7UEdJRMTYi2KX5Mx4HLMn42eWqlA4cpQLIpLLBRGLQo4KzENbTRTOD51Cd
aPTURbzXK+i+aTEOjhGTsA0h8W0USYLMGBTk/SJsVPPYUhC5c9l0Xm1N+JPM6o2QSfOijyRu6Ga+
FRflu9D749jI0tZgcZsVJBr5AEOVfnP5PIfjUQ0wDeciRl1VIGxZQQbADt6PkgoKBo5/B9MJjqU5
d3oyT3FS0KnP8ghxsCzteA6dM3GJmUWgyFQ6PCOrXSQ2HAkVrv87I8M0+Gpo/VdJ64DRbHDEDr1G
y981dVhpQMxk2iR0QhqdURndOlPARy4NhJeOCVnUfShSwoObVYtVed4cC4yDbpIJ5yEiNgW5iHao
dOlJL3Btq2PtAxwgVHWCBZ218egjWUu3jJdr24pAb1ISHMQF6YIc98gmq3pbA/VCeIrAdh4PQgQj
qhu4pRdGUIcaNaFSyeUewwntn7DfqRixAgv/3YCU3K8NgbBWJUXpIVU97hBVu5tmv62Gft7Pc3ga
Bi3fcKN/dwSI2o08EJQoo+QLzPSL5ky7zbNG3uNNyrpOPHFd4QJLXZkiAnZrg3dSrA4k0OxkfC2n
ca1dZqYXweroRCyQPkzzVYlyLKQ9jQhM6Zsp1havnzWmhJZR0TblxSAsraoJc5n5zeywSKttkaPk
tDTq6SyY3WU03xnzhb6IbsyXKn3LTZBu+yJ3rVlrYeeRSFQAXYAZolgg6EJUWEj6RzlUNsyeWnde
DB5PaXj8ValiBb10evvVNxQI/3wZkH4pN/++8GqiaMqWDq1dkcglBEC5wi7+gWglw5sJQpqfN0au
mj1GKLbloiaEyEjoW2rLbrHUBv0BxhNsWG5j9BabaycSDLr+ZdN6YmrNZL0umr0U3F55MTwj9q5o
q0oTkrvpewlF7R7nRKCzWPTTsdUCEHsEHhWCvhGaCs08VL29gCopj5TuXJvV62ShB66Xqd8xWkmJ
R53pHnezfLTCLPZ0YxM9kKy9bp4ByHE7Hsu4p4UFFMPLZUnwEGj80BHCfRVC+otkqbNL9OCHRQbz
2MgFSjb0ZNGE2bvJJpu0Wz5/Ah6j4W2ks2nJwSdtTkAZopofmlZ1+3LKtopl7mlByqd6YO0fhQFi
k6LNR/QLPXNzAckiN9ZRqSQEFCLWG/zMNPX0jA69YOQuqIgckS2dUKUQtEM9i890Ed6RMX6S2mVt
5CF0LJr9FMeNXQ1oz3qN+q2lmow6ffELqzY9A2iQY8XFuG/axUkq+Lz45IWDbsmUn4My+DHxQXYs
deppLBRkODNu49ya2Zfh+TrEIae3mxisw61JWAAYBTScUTket79S4G7SQaeUeMvKcEyPJrJJMmr1
TT3fYsGKfNXAnCgqQnuTgd4gWtMfFTDtapkfJYqOsq7yY78YIfmwvGxpLP/551etvl6U//GiVdg8
G6Kp67IG9nilwvzDRTvWEn76pQlubTBZrjWE1iFY/QpLJ7dbUZWfqybfCsIy3QbtK1ms+aQy6hZk
gL7xUn+I9AqFIks9QczYBcvEIMVyKftRKk/HHEqoLSw3YW6T/dTpAu4Y8ypo2fxmFtSOJjPCW5Ub
hRNbYrxREY/HdZt7cE+hmGiN5VhmM7hqkU+numQtU4xmIRJyyo5y2Ft2ro8B2q/lU4/R43RaumDp
W7yuVU7DxKjSMI8T3a6V7WvYQqeKN43ZFZtoTpreiM8WLbjFYK4zKguVLPEfR4rDjjvnkuRT7pZB
ZmwMUFp13Av+Pz/w6t9Ie6wWMN2obZCqiVgPtb+tFgU52Y0EWvqW6QuJUIk0neuK1fNV7ZfgUkzW
sgFfjyybidYITNUSIvBvcX+sNEl1ZpUJEfJJBsWChx1/RpFJj7xPq2cxELXDQF/CadTBIhoBZxJT
DXQk0mriZyQQRzgN2RnsgjIk8Jslw2FmZ2yRvlETaANe01lJHyVRgy1mvoHTL/fLEGEUloPiqGM/
M3mc37swaN0FXSfTenEnqAQW/vNjRJb7f746VUM1JEmWDUsGt/63q5M0iGZRR+3GHpEnJuqzh1i6
tgs5ZE00iLjSg1ddTlJHH5gWi/0yUa7A2qkHCUvIwFInWGC50rZnvEgzxplRX7q6SpOkMqraK1JL
crtEOuihtZxEUltwjeRMyIpC36FxH/Zpx7i1Tl7KnrZ12R6jfDiKRlX6bRVBpZLNAiVQ73d6zty7
NT7nKNe2rIrLo2HRfpoUa1cp5BQD+TgOQ44P1ESwI64tRnaMyBHyyUVQNp8zlUUujQfxIMStL4ho
skurVBGyFLiYRNLI2mDsUbiiP0E1mIRx9CpAat3SIR5wbB3jXvVnOl8n5ICh28+R+ihKSOeUdNEP
eVvBpWhmFpJ9GMYD2LOc+gptng2GZNzIk68KYufUrSQ45BnhJ6i1V9AR7OSpdbxpLAg0MyMQJGUb
bsdcl1y0w9Kh3MkSKuAQiPZWYNN0kdSRMYHVNCTbZzlEIlAcOL/dttSPZZ/1t3gRfZqthl13tX5e
ygCtObqDo6XFr73Ssmy0aFDL9FOepu7DTJkNdVjiai0wtzl7QsQyxoWm6vdAr46AHPprQeYio9Vs
qcc+/fsEQhR/oVdWA/Kpz3ElPGSjZD40tdD4ZpSVnor8v8jas6rh9xAFfV9aklMapbTPQozTOEHl
xBD2KJB3IuCLZyUFsqrP8XyNa+bQegTKbRZfchhvT+O0ChyaFmkSKFpRFSQHVj2DyaFo/U7AQJyY
xqWrnnI5Tx7qmioHypyPQGhyipaVJ8w3a6v40E7gROqhP4xqvJImxx9DYhiH3Bg9RdyI9izTcVTi
fRQL0bE2w9Kv2gzd3fpHMwTOmydfSpmXOxg/XwW3FGWv3LL/tuDupRx2NZOP7JZouo7dXVHm3I/m
EWFmB14SSZF44uCa/wXYjMXs73cxjE/KUcnUtN+Gzd8qUrOQkAWkQ33TiDd1ECiTzqb1xr6lo3Lm
oXRb9F/fUKE+GKkAhguUBLJk3BvjVG9mbDQMNXR2FFR3k6I1zCHV3ouDi5AXV1VOikeNCZLcLVdR
xnYQK8xxsUXIYHFalcmirtjoKIpNKVePXWJqSEJ5bv+us0rTIZ3N2nFHUjFnIuzHBzMNvgdzuImZ
Yj0yK/NLTvN5gItqy8gAEdugX+OZiVYfkJAjDyZUpQBLGt2ZnhRQiYyqcYUWCXqwDaQqYu6nLyzg
AQLl0fAbAYWKsJjmOajLEEVWjT9Lrwu+cVg8aL1yEOY4oHSyUBAWYf9mVEDfyHZ91KV68LIQ2lk9
EfJUVCAz8LcsQhk9KUtdb1MkEczVp+QxD+66tf5tcRFOU2BmkG8ZdfaxJROQzupGmP11kHLxFFji
4uaickwCHYezSSYTO8WXVpfw3cxyetRr9vlDBEArnMXEs3rjK4fVcAt75C1tFIcHwGprwuS2sJSR
iHS2MyHJCHRuLMOthqm2NbZMt05anI4ewgYLSmejhSf5sOh3SkpBN0kLu/lYqP0sGzZIjpCEGHlw
ho9s2UiiNCcSk25jRkzbu04ozi0UK00Zhed4ADBSBJW4aWaJNU7vKTPYdJSlrB0K+RGLdX3QIOTY
QUBGXlAmQF91kjOUqLaXfFylzlhOgiI2c3vU8etHdd1hcOrTbYY0mPiH5CVKYN/USIrdDA21XYQS
LITMooZlkDgk+ozUJF75Wl+jlkn3Uu/SDdCMcB9XRQvqBnB02UGgGuv8S1IfeOIGmO8Q3gcdd2Qo
4VFMyxjOsxUcIJWl59iM9yXhlk+Atz5p2Einev1TV1sHK1xuNSE/+4xm5iOk4dQLAfriunrO0SU8
tGLLXDVSQCDjEIOGIxaga3OTU2ilN3MVl6Yl5bea/gma8VOvTf2aPMuKEELmGhcfWWSilNdY+I67
yHQ66COHKAOOERroGKHImK4kluaTumT5hi4iVsAElXwK94wxkv4stDmijY5nJVpE3Q1geisRz19o
C6Chljx+ZPhXOd1UJLtQK54qCH1AJwoRNeXjoKxOtFKJ38wh39bNiUlfeVxCzfS7Et2kkpiHOScb
1OhmgrpTsB8Ios6gC+PrGHY7TRiImVCBnchaNT+nAZcdmyNotMtrPc1cPOlQuLmGT35mFT+CfUi3
avFWTTlydrIMtnKiHcmlLC/GhG5ZGKbsUqnNve/QuGZWLfilZmWo2GucWgHtSfTJ7MmEdt6TzvJS
xNgdTfZQTm9aQMWKUeRqGZCsylL0mktG7YzjYFwSraLn0HzTp5DPUVhZGIljEp3TaPEtI9M3hJhD
HY8lPw4785Fhlqbc2K1AMF2kI76MpyTo4MqH2yzpmm09jwltMC0/6NXMNpD6CdOEGmxzwWx9qQkb
XK8Spq8Kw6RWemIHDi7DqwfvugkuE9w0Wx2KbAfQqXN7DA97Nc2ZKmsx5i2JIVbRxjKrDlydrh7v
YZllJ9mcp40yzHswdbX9u22etY8uq5odxft9CWZA4TMj2wK02DkGwGjN2IKTrwyCqC9mpniUsYcs
AmpZhpBARksGkfqMY3qslzMWUOyuVa0wilbZzIoSCCRJeTMKcFVt+4a4RN6KOakDlsQmAbe+7qSx
MZ6lpH5faBZ7opJDGzHHGzMEi4NmXbhZmn0i9uM5qyb4PYXyJyO9C3KuNL+oc/EQNgwe1apmTVPT
5pbiubGsZ8lqC3Ac7eLC8xbtKerbLZYr468n5f+3AyE25mzI//v//B9/4cX/00Bo9/0Rlf9hHvTX
v/jf8yBJ+ldRZRbE5EcRdQZA/yeZTpIMBj+KpKm0VAhV+2//8m8DIdUil47ONgZ9jLWWvMK9279y
6VTpXy0LbCknc91nMEf6fxkIMUL6+7Zl/QiRn4vREKMpxfwbXjqVgrrXjEA/S3MyQGQpnZGH3a6X
1wDHikhVkhqJUt//vlQxvGs9jG66YLT7TIpb2ft9+/uStBin4EdBOaF7tv99WYSo3U/ry+8fS9oI
IC+yyM9GGSMdQYz735ced+4+VuR/++NfX8M2tsEYjH2VWxFzB1nagPzq/e87+TctG+c/vgYjwDE5
NdW+SgweQ79vgxqVP6sQK175stR6AySpyb16xdAYmrlF13YJAGV4VlefJ2uk747UjIES9JXWAGKB
lJ6wWuYAo9+ZOZPd1dEzpYilICYoXS+6faGLCG6MXTunnxaPSVYbcrYjXUXUOxIFyYBb8mu5vQga
X2pWkAeBO6A6wrq6IYEffMHgZwoT86mfrR1xTfQGiDpXSB2w01bjaauZ1X5aLNKEf9+2KDMIoc1E
woqlib660Gx/f05hDfH8fYciwdgFnU824LL/fZGWOtqIY/wwAVTdxs28/c2jTIHopVO4r1dP4ySz
jYIl6UvUhN1HEqeHiLqJNdSg/Yk6IRirXRhSlqnGtEPvcs/zuMZrkf8VpNmvkBRpRbcI9P1ssI7F
/t9fQuI6/uGP88qLcYsxuU6m1PuIHMjnXF/ENSL5952BcOCvdzJiti2FIxY70lp/f/LfF2P94+/X
hIUm5JSrOuaFrLf/yvRMksEPU2Dd2+wOa0SyMdsbBPqGiVNflaPUUpHa9ZOs3SGMT99YLWF4rIbl
zkcFwFZ9EHzJxQyR+XA5HAH6mmPOH+uIS7jX2Kv7/sY7euMWDvtnsG64rVvdn8UHWGz22MLKpxN3
wL2Mnrd4Tf9ILpGFL+Upij22Z7BA2pTtilui02zxwE53FSyG5tMwb7AkNkxZZrhAEaiPfQRU1akP
1PYIaSFhoSuCArBbPsWnqLLZ8UFgjG9kPRg8sG1kDGwsoVTtGICJLO4yrBCXprah4kBwB67CwtN/
kgs9IrwxgEix4K8GC+J97sVdSXz9We9dfDEctpr9OYhT1eknN1b32bhJKEfp5kTWtkZ1jcbEtMfJ
rg2nCc+V9Vl90+fn8D0Mj/GVnRK94dDrjt19oGXBHtHF5Lf0G7V2cHIx9plNeoF2fCivqMbbG18H
ZmIb3ke6A6x2QLw7OapqV28EljMfyVSnGLBTu3iCEpQ0XkomNDcrqkB7GjZzfKlaB6Po/NPr9th8
4fAjUorvqae7snbA8po8RuGkkNNnd5gSIDhZjvjBAMHq7Drz2jMiGZQaE91ReQ/vrb8pYMwu8pPy
gpxI0lhDbEpjwCztVREhDzvVHXzVDlOeWHj4N9LQ17k3b5W5xbO0AtEzmxH5KHrZXccWYncvxafx
VDxbXvaQYM4ZgQcerOYNz6qxneEMchbx3AYbNmfUxiYr0vBl0MVNn8xNfMpmR7zMtZt3bmG55qNy
FF6BcPDLcNmqH+rP9Bhj4jjoe3TSOxOCEc0KGXWmm32XLRBGCCSb5CuvbSyEceLmJ1lhpdiqz+lh
rG18M/01Le/DsX4GVPPOKKt5baiaLIeLbTia1ZmT2v/RSfBaHAO+b4tV0dMyXwY5iLHUONCOw5YQ
vjcHL96Julc+UnXFnAmHPMGegRXEDa+7qgzo/iAUB7Fky2ziPbJ19/of4r8eaRT8qN94Hz7ib+vK
ujO3nn4nEaZil2nny1OQ0Sm25ZHOwaG6tMoGg4H0QvBR7Vh7fBtj7ujUvw/FlrruYS68iseBbs+L
jXj/Iy+9MtuaXA85XQcv+q5bOAJ25X4Pp15xh1PFdPYFfwLOx9wfTpare3LuYr2j5M3s4DUmf8BD
RE6oGk2eQ+ci/Wcff4iZgtBmtbbmn2Lx52cRnXbnKd1rq7yxdgQzM2h70r8pNDPjpuG6yd3mKCY7
+WNenJJ5ps2jJ+PjJvyKi9e8SQzBtsl3F2503Bk2COQbRFyOefuxPILP+Sx/0K3hqzeRgmLI5/tT
UzjJ6/ykHUHrsCyOm9BTd6M/8fsPjvYUvxHNN/olFHR7fB8Sf9lVl6TbSsglA9jfXtS6QXAWxV31
GOzhEhXdNrsIX3W9nt9RYHC9594rHqfIXREeMT0Fezr2z8GymxpXBGAD0k7wTX6P0iZQsCX7bjpo
PRQo6ucdN2RAE+ox4aLEsyJ4IS0wOwI2CP8FDgghswmsRU+/cntf81PyiXDb+gpvXbDX0FexgCg/
zMiof+zIAFj1Wg5PSX1KpY11F2p3Enw+Brsj5odZOBrCOyxotgU+9VrzhWjsNThZkm3Ml3S2h9AN
n0cRDNSzpqd21cCYBuhEQ2TTSc/0FkXx2k4PhvgHayAc4RDrJatt7gUqEk8vz37yZCsO2BJs+Tq9
VjFUcodf27gv92B4l9uflkWWu7fGmGX4DFgGArsosBMGg3p+4TNUOlMi8LXeZ7FYRbxMvwERQAix
7Bb6e4fi5j0aXlB258k+wOj+J9vx32BPPllY/GKs/+KGvdk++gpnR7IfmWldw+w1VU/yGURy3DnL
adw5wWsDaBkfNdcs5Ebo0+iDp/ALwm2CBj/fFZ0b937Boc239DDlEtf6pWzo13pSdxrGDT9eUzhU
9ZjbpfKUopB44IeV+h3BxhD9bZrTuwlgNcsYMvKrkU62BOXwzdor++SmH+atelYelofgydxzRee2
dBBeDaboLDEpgC7RqaBP+O3qnXsQYjdaXZBneoDwLDwp2AJlLeS7bLmqtqfCDW6ZR8qZr7mKD0Yj
w1fmY8wtSDLszul0HIFvA7k7FF7qP0Mr5Axq3zB+1MgP5O0k2HCbSrxXjQNYkTxFzCSUazAeacfb
MZwm0ak/O/w0AlDZik3kdoI/VG4xhNUS9Fwen5sxeVxKv9dO0rAdVMhrJx2vVOHIlRdm14LeBd7k
NSXYrm4sRE/rR412/hAhy2Z3a9M+/ylxcT4JF6IRJLSoPHp1mno2fsrkJ06vcgI/wobyUMwbeiG4
nGh5jrWn9S5OA0F109qray9RDlb6bKCklcl4ZCxux1/qS3Wy3nKYUVe+OsPvPESHSTib7DQc86Wu
XH6km3wYSGY8EmP4CffOFY/ZbWawvC6n3R/BcJtzaO3QFGw6oJcb2QXu6xXv3VXYDNfFCzHA7vtd
+zAelLd6e9Wh4fzAez93i2c+VHzG4kUHdVvQS3Gj3k3GU+6mr+I2Dh6b0iHx2jxwjKAnzBiFGN7c
0Wq3gSuzXbWoFXaF6Q3pM8qcDiOwg+mowLyMRnsjflpv4kvfvgyj1zwBfB2uuZ8RxXafD+yV+Ckw
cCFxxM+8QcyW7bNTgWHwChbhOr+ML80Tx59vFveH6goSAGFWjmXFc8pd+zg+Ivfkiq1ctK7dBJXx
XOyNZ+lp+YGViM89L07LU7OnDBgrJHDAcLzwq79UH6rfrJkSNGy5hlwRfQsN6HQb3fpdeBcejW8u
nGYjPYndC3oE7VlSNhLwu86hiNDFF3NB2OrgZBk+JOqZ54wPq5glbJvhBj1TKzfY8Wtakj6T4zT1
gRodadcCycO1Afm2eE+uKDsxTba9l217SHg9k/dbrHv9sNEHu839kdEysI2PNZMButuH19YP5TfP
aYvUrtxXnpkQRZvye/GETXfuOzxsZJc+UVXVD92T+JkDJHo1cVP6aeFDCTMmp21PVWjjXMtHdreX
4dbcGvkkxc5wU8qNle7Stxibd8RVX18QxyO4ru/pF798TYoPmiwHUhTTOive1xfGo90E1wMaBTS9
syy6QrxnOt8+LK3NXy11r5K2xU3tdlAaiswzRQxJdvI+w744pw/BCz9RzyBpiZ0ifCA0nKZY0hF5
61p/IB8Gwp7fpVLxK2ya+G5UTPC3/XdNK3x8ZYIKY5NJFJ2qPb6fcccxzytbPY4L4M+iw1hlRyA9
7UZZgDI2SJG0X/TnCAG6wgtfSub+98WIoM4IOOlMs3kPFDIe6FH2+6UHxfL77vdrvy/hmgBhkd6b
2WYT2hn9xUOFtk/pgsTFDzTijU5rdvuUy8xHVvLd+m6Upn97l2N6JrB3/T+ZCmoKf8phYuwser9/
cdIUgo7/r/9arare1UDf2522NRLTqVPhtW7Ie5ALdoqI3FfJHHVmv35D2aQ8jhUOtRWT2iTNe2JM
Oljas9sGRbPHl8xj//etUlHnz1gyHfnCnAJRZle+kOX2E8sHQhXFEyVay/LoxCGtWMBf+A+dcnBj
cB6tPfFduZOLtUoZf2BlHODLq7vB2JuVXXziRjBRJdgJY/izSCUBq+kN2EqAt+nIlL5N0A7ZFJOn
QYTt60Bpt3QMza6qn/vTYBuOfNfvymmW/DI5CKYPcxZbv2x4+U/xMl8Er2MvaiFgZa/vVS9mZAfH
yAlP/Zv8RoG0HPjtzwkZcjYZLFvdtq5z5Pa++taf6neqTphlQHCJeKT3mZse+7GqsIeXGjfPGwHm
F+ldv3efwuyGP4zAOdDqW7kxRp9oEc496b+ZBuPaln+G7wSHHLiHm/Zputp1WgVV2zS6aWe4y9Nn
4Rc7Nh6MNKpjhxmdXZLT/hFkp3vF8v0T+dJ7wr7vzbiqLnG+8NTmMybutXhmKOAEb+1P+V6HjtA6
uKfxqEgHDl79w+Yy4p+F9D5Q7Fi2/NzchwATBQl2LgRr7ah8yjz/riTqVXbHfviUeyOjETfyOd1V
Z8+XGWLiVrt2+xAhla2cZ8iECSw3G/9CwUDxe0xsJDmAZtWHLtmCpgQSmrDkuaSbI7ziH/FRDAXc
9jXwqwDbi9vJhg2CHXJkMtujHx65KonAKD5B0FNTDS8RhxOi14vgfU3OxDoWH4NHw4mddKfvFpw8
p8BvZq/1472C7ReVjU028yeUNPWbTyWBcJmdYgtWu3WsT8Buwr2LvJx/v+ULN+FWp3yGSiKDwfP9
Rv2sHOijSAeJheWePIQgx/AwLW45ekyb1beW2c1NBLC+wK7hm1Tb7KUJqPDZU9n8jVT2Mx7kT6Rg
SK66Dw+qF6LxcFF2wo25IX0GYs5lZDI3R+eJdnGjNDaLrXUSd2gmp23/lDxgJTde6r0Et3mTPZTv
0R3gtEI2xzeiwmsweCQQhU9dwJXpcF4sb/ikT4w4E8bISGmpx578ra5RrA6Dcip8fg9GUuhng7u8
a7bTC2ej3lh+9RDQEHojLj19Qquan6he+nUTuI3f1cq3KARS1uDSF5SddGNzfq0gNYXuqqIuXUz/
UGUC5nn0tpgKbDHz8qZr/Qnqk3qjXb8+OHOHhpkgXaE1B/cy8pIPaIww6sw/k+oowklrdkwkrS82
f5Sn+qbarc0yfIOwFiNPo0KpfzsG9Agwzj6Lf8x8MxypI8XQGd+XYzB8RAGjVCfmOdHyQ2z0mgxt
rnVqTr//0D7zrUHINU0PupOJb8hegEA6e9RefPF52kF7oc0EJ03aQu2IRHcECQqah3ucPthL8YaH
Llw2fepWIhmp3vQpVa50QPqw9ltap31fr6J384cuAjq/OxcGeRXchqvMFpz6la6A8ErxrX1ykUSv
8OQnwanflcXVPtv5mmOrTvyMhsQrhg8U6G9V7QIoKzP2aofh0p6ZkxiCO7xUMpwGFsnVenqrdvp1
1F26XMllfEcYQCtDDx36WLP2koLPMFDse+IPSM72fa58nIjH8ZRwFHh8h44eO+aflv5X5huEEL8j
dEOsmm8E2j4h1J4TQFXXcNvPAJ0/l/pJ6e38GbbRJnkAsgZuYXnJ363brJ3z1Bt7V5IIEb5m6WPA
yvQC9TVKnaHZhOOpndY2C0uonpyngGcvzaHwGAg+NgbNAaXNGNReCweaDvQJiDaoj8sLjtD9sCWd
hFkOQxd7udLWwpLgcXab7/TKTRIqdxwxYLwWZauYfj5v8mhvxT4rtOK2T7JH9UInbQvBZH7KryRf
1qdqfKbrxZOICCLIiNzYPHKaT8MzznTQ4oPywr3boWI4VQ/6Zb4w2dUjG8dicWzZLGCP2Cu+gi7D
Xj/uGlc3ziM8zvlpXSkSJ7pz5rnlhJf+lJnXOEGmyP3OzfjJUwOCbIJ+T0F8AbkoPZRPgDovxjt6
Q4twalf8gcu2Am/Tg/AJfBWfKujFOdoDjjDphIJgMuySbYR1QdbEbcjaRR+xFH5+jzcnBownTllH
NN/ImUZFuMntUjtQZweb6gEWjwa0YnJYfCyDce8+Krc5GV2yB6UOVg8a7704b2hhmT88ahHqxvNG
yF51uOocBTKRKz8eIe9Tatrd43iTfzpO853bDQdePnq0xOndJQIiXH/lBo0e31BVXcmwEQoI3Cgy
AUJ2dC53KEgjIqZ7bmu7+IiQFzAJeEWUnL/O7+OJO40FGzZi0vOpyBtPWfKEaAzsFvy6neJWIDsN
LqdyR4XKsRKUJ3YLo+EtW+5aoieTjSrc0N9YN4X6lp+d463eW0x3NVlHR0hs1UF5xypnFC4EOvQL
de+k+P8m38wfeq7G79ijPPYJXpBCsio8XXrUZ/Igt0TGKK2HilIcXVaQ+/o7s7KQNcO5O6EDmhjQ
e/lW+8zYpwCIAx84nKJqGxqXNEZJzKVAVcljm3EqpM/AiUtHHQnI8CDgrxeKSjuFwOUrKJUWK2w/
nnhsEGYTUycHiAV968zya4+e/szgNmIPJR8yC0iqM/5I7Z0ciXagujyLTzwUaQoSyTV8l9c23JWb
xI+1CydFeVGfwmv4pH7DDTLOAykktDYnu8WjYIdbC24lvV9X+kouIbofZyhBT224R1UesJVdbuiL
ANAXn0puTDTfXBIv4w97r5pJK8MhBzWBdVNDp3mQPucB1769fE4cCrZz1+5Rw8/xPBNc6C4wsq8t
C8najk6pFssdfhR/vBGTtM8/0pvo6e916epQYGFu/jb0+3EnvaA6/GM12xAskB85jHUKspq+EHkQ
Ab01P1h+VS7LJx6Si+qLdw5s0K/3bvvDXhw3EThLfPk5uVIfPNLTfeuoe/NUvUqSHf7RDaptfzGf
OuS1CdpycUPHJuUcOsGeVIiCL6lrY1WkZYkz+k9+puZ/B7bFvfK/6Dqv3ca1Lt0+EQHmcMsgKlnB
smTZN4RDFXPOfPozpH36341GN1AwSsGyJJJrzfDN8cl/5N5tgGz27ngdvfCWcwUQ4I1sfKu8WMNk
z1F+2PrfiBXYslFIiZiGedSBqWMyBSpvp738l1UX4RoQe0Zqd5xl3aX4xXUnsIvGZbKXOeL9fO4M
L8C/1GYFxza1og6UbBeaH+MfxZ23yQnM95qz9Yc3GdSrtttTLK2qIwe53gYbldDN19IXmbT907zV
B9WbdjBOVugMce9+UNkDijr9X7ZlcGTZm3wl9NJ2KUnJNttLR205zTOsdJ6kuATnr6xRjbKWwSTS
ICthKT7CjEDaheY+qsh7VgB+xHJPajd8W99cnALUqXdOFvlX7ly+PxtL1luwLY5cve11eof3ywXl
8vX9fmZvy765tFcWxYT6CfWbt5gwwcME6WP5tt6R6MzXNHTyT/YlTT1mPUiaHzYawv9gr3wGtRvp
O/OH6ERALFow37WJXnPChzftXFHQuaQyb9nGQlnfy29w8LP3Yd3/wUyKpOwI9fYs3jWMYDaY/+X7
YqcaHohi0j3Uj6i/O9xeCPY3lWe9hMzk2tF68tRjWRCBax4alpXice3sY09ZA8E8WbtpPb2Od8k3
9zBmAJYJh/lhTWx3R0riNCqiFUejwUiJQMojuoAiLH0zgDBcWCNxWAR6m31LDZyTNeF7yEzZo+Zs
1lDvHRIS0JhG5TW1zxmuomLea77lP0RUb2KMa6UronoxXQVAx7IC3ir3TjntmPwWoL/7KHJK5DmX
vrexEVHgWzn8gZQ5c9AolisfF8dco5KDrFOxsKbUoqg2bHtCZHmdSR4BYuWNP9K22XafI+PgK4CD
8n1ydAhYj4i5l1eIFYojWR+B6Su0a+lT8/RNeSXj29EQ2JBYGNfHhMJLdqiiTSbCo4GA8kg12g+R
SiuLfrhGX8W5I3wF6/E+/RX5eKUtvNR3oVv1P90Ner8Fj+FcQy0ELIDU5WbuxG8KV1gSq+8YgEh+
9DrdxsbTuhWli/IX2pvJu6Kar5OQiXDYMDxcJaAzYxoAFDc54F6lUw6BCgM/x+aFq8mR951Igk85
5VOLHHFP3We+zMte8Rgqu9T3kIoSLSiCcWPGPQAVsNO9qunnwCeKN+M9HhntWVmzM3PqUJvfU0n/
WWMASEXolcNWBzbTMxTebJweTMmdKZGzjDDjaAu/nWP8VW40PZhpzEP4tnQA1/FJWV6kzG05LRzw
dbV5BZqLh97CmU8anCFcXEPCwcVESF1mo9Zj6oiFnRUu4hgqij+VLTnhnZlLUXUWKtOQlzAvalxQ
2tOrNLtRQKQBF420kxRvPmaHDq4LF8zJ/Bkh+3FJcEHNzIx56Qurdka2Q773O69ULmp6i6f6gJiF
6TJPXlXbnIuHUJmNJHwBjL0qv/qb9t3tk8GG+hh+QWKEF8jym/4tZzv/232Y02Ojoten++223UUv
9FjDv8pb4ltv7ZZxIxL++VP9C/+RZscSP3qjEfPiayRbXGlMUr0Gwmkh7We2CyeOAIoTVqQHXjHC
FOoeFLsJsZLOxWSzWCc9Qz1bM8W4A0X+XqXcgwsNxiwYqC4rGpvxY8+6St94eBXmWrJ8mpaYSqEi
BsMsmP7S3lG21wtNN4c2EQj03i9CvN6JI+iJms4ECJtj/fowl0cyTI/urgxbuqY5g+rYfAoe20I7
ueYXwXFw0JFrA7Xf4K2HPyfcaofWNxfAT/GBZKwQXFbLwjprmh/DE1o3FyBvs0kAYyc/QKMfW5ab
rvMv+KdhY0PoTekGZ0caHKNFUZru55rEpfZQlxqHhMk0W3wJP2XWMaJ7T27pcHH0iIBTxizdRXq8
gwXY+Rm6FPVP2Y4Yd93LXv8SHRPtpR02wMHZEEFsU4nxWbIPfFwi4+ROtJxjkjDRIyrXxGjWl3HN
8d24pb+hDoeONTd1LM/8oBJgYLRA6kWZKT8D5zvQPu3eUNabhmsx6PFGDk9D0fpo0IZRMEnea0SL
FKFKPoEn/Bl/II32tqy5jw1pAPiyzT8XppUwViNv0JGDE9uOB/VPfgbMO22Mn1K3ay+NVrO8CQKQ
FZxw2l1xOScKdliupHRFr3+a8U7wusYtZgZ40cfSpPJpHUZvbt2s6CbTLzMcQ7K7HzZQxUl+52tp
emiyCdNAB6WueBu96Yh3mCfTmVqIberRthQvgVqFdxB5GFca57VgR9d41V4YdxAlDwcrs1hHnxmg
0FN1Lcu1geBdpbLtSQk1u5U1bKTkNI83K/EAO6AWCkKCDd7Kqv9OqfP4OuUdl7Yg57rqtS/zS7GB
nbqmdMS5QGRXucOVuuwcYz9jpxdsWlhLj/KW7VG9Katm1b7Dla4AaSLpvsqS00AsKtD9RwhinGTw
HvS7S3hbLuhge+UzRjPJG6QNQStrjXsGjTmjcxIsa3CepVNl6JswWi0NFt9bJfrUD7rXwgiEBOM0
9xixQXIFIqV68deUOTCq+AcyUvWH+UTDnIbRCPnFcClZEm6oNH3VPc3T5UblwqONde9pU16lk7DJ
j/Vb9sqmboFx3AkuhP1fGkYJ+WhjKxsaDrHDWnwR1WOyHY96h1bXyf4E7+L7TO5L4L2pPwofYp27
eFR1lC+K3d0n9f9qC6Sxlxx513wWHnjmTXeNL3wc1Q0kjy6Hsok2MQIDlms0xC/hcXopfBkxL0Wl
R4cOv2hOGmK77K1549Kc3jjJWPDkeqVdlDvDGsJx6m1pYzFQLO+H8kOkhHHTKcbAt2MwolhlEz1Z
x+jgbtjVn0LZQblCS4z2cGGL5rsn3Mmx3F3DkMk6ei6rOfA0lhcQ7ymedNvE3DAMKYVuZGz6yodk
0QMbm+hlrFCRYXKhp5z9NvMh9B+YwzXh1jHLn74Da6OmuBuEg/TCxgKMgNYX3x4TVY+vVwPoYacw
OMiSPpo/8SX/nhjG/END+MzLc8Y8nrVtI5upuJJE6b3dNX8akVOELd029tgcqLb5ivE2n05BZk1n
idJWbdMChJ0+UPV74+jwGR9Qe8Kwd3nXu8aLfkQm5Ig78/UBvWo84xdjMjegDoEXJY1CwBrJTt8N
X/NPKnEN2vj9+bhMHJrJ7mooIv443kBKSYoHTitKveIc3pkQLansGi+GL9IbEYltVRqd/tK7sIoJ
N3J6dujKJXv+hn2o0BX0G3DjdHRonnj9VuM6RdLzbe4q/HPP1RVec7wSNqwO4gqoTlPuLQzXxjWe
CJLHZVC7iE/lN/UEBv6VmYL2B+ho5yCLuGZ/YEHBi+U15Xf+3rDis1OzemnfxbVypaUouOVF+NBf
p48wWUsbWfOZsvppCVF+MTeDPGdrVyHcdI7l01u8GrPPktFemm3EEOV7eGFR0MUtQjRNxWjjkaQc
zJdxTZ+h0h3rMYrg1Kv4JPnjT3rqaL4Jp160OeOrq/Kh0uSJL5nqVlfzG6G0RvFn17/RPFnqx/fZ
AJKx5zdeozs3Z/Fb3aVHi8+KqS4NzqceZbotn42vhI9Wa0uhgbrohSazBkPHQ/2G3aSbX0B8UwK9
iBSbHfNIy6ea3Xz/9fUgTFFhWE8+GJ3ujzHa3bWmKORE/CHeY3xRWfAuyXW5oA0oiGpZwTEP6TfC
4KDSrr8tfsfa/834QoH5+4xhs3CiXaA3eskDl7YyjVt0U172B9vlVXRud48IeWLjRQhgIyG5UrDc
dYf8qB8E2Ld0vzB97nfxqnmtztZGOzEWe5p89VuhYTjayEJ28lo7mZbX3eN3Lt1oG7vFOTuMLt1F
7BpFxmXfIeYrhJ1nV9oUoNYcecXMz2ys0eFRZqEw/8rwFfJ2PkT/3n0OB51PS/v291GyDTnUdCkX
N9oJmj3zPZOuR3ZxVdfZqx56e+1vHe24vvQ1xjF4uHCcf6nFRKEnYAuk2cg7ELpx+iK8oepAE9HY
LmdF3uhHQsy0frO2kIJZPtl66j3nZbXNrlhMGV/6N/f1kq38YYngRJE+wMlmRPbvzQv2BERsMRGR
W8unsfMSOjUzVl/o6RyWbD6hGvoKmW3tUHYeo8cpIr41Z3SfAi03MuqcavkX0XulvA0ESYsnyT78
bAu/g596zyshljWhb/ZOcxsvOsoXLoTi0Qk2d+oOVwDtq3/L35Id5yfN65I5Girb+Ta9dC/CNn3r
N6io9GeXn6zxVd5HsztuiNQrlj7eIjsmCWK0Nt9pYdepU7xIH9R1/0xEVfvwVuwfErHQNafPYN5Y
x/orws/SXqin3tGE0LepnKG3s73Ado98zqusY4AiFj3crbm3pOCjiw8o6/Z0r+nuUp3ahjcUHcJe
P1MVYOA6+GSne0vTrXlGWHZG5nruPup3zD2Jo7NV9cWKjZsNNASF00c5soOw0+hbVEMqZlIM6i8O
gaZUv4S1M5+Jso2TNDM6hE+M3TdnDG0u2mncNX6WbmKsWYhsb43PAnNk8E/YWW9ZuNEPIgISdmbK
H8uPEPuhiyhml0zA9GxhheaRMgtR7xw5iunPPo5svnlvDHe60etubsnNupKUdlC92GzwNLdNwi+P
ccLtPQteIMEYxLVUjLnXsolPaKnOfxlWs+7JGwlDx4EM/YykyatPzSEh5iCtqZ0AB2Po7TSIfrsv
MtV48JOD9RlcGkJtmW0BhyE3EtcYBhNPBuOuqA6JuNZ/9J9Utll0Ir7EvWG4WrqmjR7fyan6uzrT
DvF0Glfi0SDYzZ30NP6K3bq8JOvioHBh4szxJZzY6bC7yMOPGg2Lwsmlkk+Na3Hed+PaKl7j7Awr
B2pVTauVwPRPTf/vnRgiZn/9xEovp9pEbeUa/kypJweUORwuH1Zq7Lfycj1Cu8f0OPX75h08Htsk
W1NNOU1CLbvmLGtKqsv0XSle0WsKbYpg8gu0RN/JPnmtmbCK+1laBk/Xt8ZHLnmVP37HBa45VAH0
naY7ERjpwWM8XMUlVyJZfEQ0Ye4xmGhFjw04vMzr7g/83l3MFTQ8egvaW/ueIlEN11G5NwOYgW6k
uqWyLrMXCBLIqFj5GJbB6YCSXM+c3c+8jfYVtYzlEcKS3VC3DJ229iL2KiAqZwbsCHKn7mhsQH2i
6lEUZKh79mna0quQBYfx0Pk1XFxl2sIrjvWt3K+ISHjDeXaXAiSj4H/gjidwZzHfYlOhGUFsLT++
/lr20iP+z7mwY4a7K1/jB3jxJYfcjtsdg6HkQMJNGDfjcCrmrUm3ix5kSWMCAPmLkn3P+hZSbpXc
ZpNyTbEmLCEuIxYiSGCkpqEYQshO2C17ZrxireRwLJheTXtL8ANEdcyrzpCVXGwgkd1ld/XVOiFP
6ju0sUxwMd3DPLxNYFRUK6n8CtUNM6sarjzpjYU51jfDVf8eTs/Gfv/o9v/b53/ehB6B+CWXhH+0
AM/nRWb4qI406OH4BQCg2CgzmDP6mhxtnvfNICgZejJOWFaDkDTBEPQUxpKWKwFCPl0nbHW2cYjF
5fN/RoWiHpo1GNdmbwoqueLzrueD8gJAo+0obT/vk5aCh63HbzxvW426wvrI8jsViX2e4AIhTjHQ
+ofW/nlf83igTpHaP3/MLaMHz//9+8Dzef/8iomrN6s5YFJ3UGlvPZ+UZ6bCivd4oedTcSsgMUnk
dDtoWXMMh80EGKdVoS7NfbBWeLOSHpt+M7YlmN3OB43ryEmHC+eoz65eePE17eeXJpzPU9B2bsgk
o11iGHHUi/iYZdGXpeSviip8yeLQrTAyVB2L9kaczptYSLyG67UPjlMxKfBesNSusnsA8tE2kmzC
kgqPgXCY/KVrMa1PSpI8KggWTp9ahix2BknDxKdESmMapMk9OtFMSTBpSe/5UI6bISY+ZeKErU9n
39T7mMZV20/rXKezHY9fpVjKOzVAFsWA9WyqHkcFqBTfkSbix8N0LecgpdHxlHeytLM0ug9MTDBC
Ri/eVFYVYNM5hefbzJ9MhbRAuwk4+kHP8XDwGe8jMMpiWpYx+k4NtUULJMCbe2SN7chGmIIGm0dx
2mRldB8SeVuiTp2YLmFKlR5aVa1FDfZHnPQrvpDC0ZgBRfJdI7y0apgdMSKvRU0Q0w3DS6jLf1oR
ObMO4bFopdWy0C+volF05MX4TXLtq7CoZ2SxFjBvnbpAB9FpmGhfGso3zKo5qkFrb1AkyYVCwoIn
iJVp68JYkLEe8wixHYLAufg1pyLxQAPHU/wK9qxrUYs1EKJphoXA/ZbR1Zhqf3i/YVEX3WI8SF+D
MkXwFGGUKrJxPMEjRlQWfpFjciC2Wb5ttW/sCrVC2C4Ca+BcJrHLV+61ExJ3KYbbH+f9HSp7tany
v2KC8gGvSJKmKRuZS9S2Fr2AgaGHWKLm0HRxckhwZe+7x1qTFV9xzbSFhN1njUihNBEtLFgLG6nx
GRlG58uB/o1r88uMNS4GZ5jFFqK2YiyYNh+fKFSpbcqRPh1yrUbVUgZr7QEIwsuk3xgKBOlhYo5z
XlBzRxb1YHqKil7eas5ED/Ykdch6w0QU4siUxSzBKKwZo2YHnOAIFDiiPMs0dFJwfQRjJKLTYMBU
zIhdjU+WwOqvmoe/id5QWsvY2/DEo1nAKdtRQ5NrYdgv5rw1FoWrJCEaAOz7IZjsBZjBO3VHg6hR
dWyicM6yMfr90vAF9yCc3o0YQiaeDKSM1UVMSQkGoaCuDOObIEE8hfj/0S+yLr0aUvarUs1tWMqS
KteOEtm/PEIUToCuDRQj5NB0QWqgzs1Qfxd/RyHt9yDJYBjICmDTmog8xs4FFBEu64Q0SRCCx11w
5K0R3Zayis6QsfGpy7DmdZjwpuE7ZOVq1vSdzhcw1FQP857TbMDU2w6hv62Zr911S5Ps+5hAJW+J
+ooqZTb1K26nrcQMNkJEk0KIGgLANgF50IaI0/E3BwfL/GJ4jxhctksjk7CPSH3AWBgHN+niy71a
rFpz5jJBqRoOUHN+mkWNSYDTd1ycbmp6mipaUx09xCmdET/3nMHRA6EnUMQqaXzGluDm6SyeDTXv
jiWOWnE6/YiG+DFNHGtGW2dPmFMM2evvtiS3BzWEGyPo4qOpUnIU1BvQB/bqpwRopuGSYKc15gUa
XK15nXJB/UgpN8oKvUoAb3IYDStsHrYjQYQ86Ww4rdkB4o4/8flKPIbodtitGagiwSNpAw3SKWQs
IUAlAjT+bEmdDacfjDq+LV5SEzl0koLxT102K8ZKj3I3e7JuhG5qMl0fNMqFMenH8C81QwZ4wX3B
U1r1S8P4jYF9tBTKB1HusYXrr2XDddIvJTxX8NGyQX0iCtvokFckoBpN+0UTbVVMKbaTzRljVfG6
rG+yELxi6USfohbSLVrEGh5iBGTPTeCxG9Y+YIkszbuYUqYMcujXOhMKUjJ38NlHENrZ1cK+CVhy
/9mZUcAoPuHwqH9nev5n7nTLh1QyOLpIDT73It2Q3TRAWiLLeYTdmiQd+xKpORbPqWuq5Ev9SElL
xrh1CftzXLWRZ0XWTcVvh0ozdQouM5RyLUhI1VzckLMcpZ/Thsz30HEei0TfZOYKT8eSTl6LS248
3sT+dR7bW1vCPYNAGRgRJ1UEwkeZA1tKFI3zJLvFlhKtokKTtlDL0BwDJ6GNg8ZDgsrtmh2XIgzN
bmX1BNMFjY9BF4B6h6LTSkDMlygMVpDIjnirI27W1NKzmmXTSxjw6W12zvN8hm9CedQEbqHi/yVG
C8KGZcxoV8wBQvuMGqMxa6s8bRkQ4UUmMpweE+i8ORYhp7yRtIM7P8rULYG4GnNMLbEDQTegXREq
ydYbisuQ901HmKl9yYFIE6LT3jORokEOhr4TFk+tUU+UY4sBkLmsq2pItuVUbQMtzLyyIIS0QCEz
90SVv9IC6NkB4+IBWVgqxDEdNFIYhCcjkoXQpGqozODMjOasSJXgRZpIk3AisU9Uqh6tTu43sMPa
Bo2nyLBmJhAzepgCWmyUI/U8DHatt5UfFkj4DF07zBM143JrMZyPTTX9/dhQHZmlfxU1DMqkoAbc
EFeadUyjXZoysFYI5Bl1fsciUgFZMedeR0GtTGbAu7FwtbLWdAMzp8k5QqXv1PwiF8lNqLGemliQ
w74dqcOTjIiF7PYhQy9FmzC3xGaCYTa4QU2+5ephVhqNjbxaCz0FzFlMmdjqyl++cVJ203rXTW28
z735E2T5ZYLggVHI0O7GcKNM9ANkPR53mgyEAZYFYpicKlRjmXuryL+0gInxQaSLj/XnFJnGVln6
6wOPw8lKWEN0V43AJJkCbWc6jUkgYjRB7IWOa2H2hv5Trqv3HLtXC6AYRjkBiW9MDUsRsww1mvSr
pNqthLOMz5UIAWfexwGiz4H8xcW+IXMrCevGFOlC1L4uhrGJdRCiMaIGWap9sw4pFYbM/Cih/qm0
Y0321XlZPFHEAmBRaROn3sLAGM2DKpdx/pGEY8/7dzstbA7l3BwCIfqYJzNa60DwF3dOcvWM8cI6
xKsSu0cQUZiaeUOD/kds6WxjpOZPU5tsgnjZqu14qrMy9vHI8qOY6pUUoeIvk5oxpBizPWhKnik0
mRcRC7QD23RsHcJRmjdGT/WlSUo3FQZrJVY06bMocQv1RRfyxNFD2quaziCjKP3Vxu7HFDueFp6Q
Qc874ju+sOoa5Iu5qfewPtTLIuvM3cJGB2S0WwhO/OUWJbG6YgIcfKy0BZpOYSLgrMUyYj9GGs2U
WrAlA62QITebWKNKP7VyTZ5zqsKcgduZUVKQE4bZ4XpU5YCqFwPd1fgyWewSI72fttYlx5pRQ479
TVGUZJNl+QkhwiQ3DFwiqK8lDnWMTTT0UayMmPa1B6PGR9Sod+qkhq9Vgpm2HDkttiAUsFR9pdbd
p2FV4z63oE9apCuWVvnD9FloL3IV71tGhT3BMGkBzaAPY4y0JO3SZROcSt4rX1OCmjAPUgLI9G0O
ze9YG7Q1DtPWqsXGS+qGcJ+rLGXFnH5oqfAn7fhCNeqkljZsIq36aACyENO191yO6WtgSB4HNXgi
Eu6RK9fNdZyLu45vIcYb2RAyRpqUi5iLLkSrI7CJ2Zb8OjTFlYk/jtUROdXFsh+16NcY84Apx+8g
pbITpLPmEYytiq6aD4ohHfJIUCGpoVJYqVKF5LiiqNaT9bL4W/UZI2AqwXHZ+tVD2ZvU/cYyasEJ
FfRfDGxqy0ARIyT2bJkQqbX5pk45w4pm3DF83EqepdW7Wsy9sjU/oPUAZMmAxknUjsoiRSnUUnyb
oac2jBa8YYZCtaj9yKekxa5mRDc5poavIcxPd/ogk0LLw05X2D+6SGbIBGf4Byzq0RZRsJ+M0adp
CnaRMVKNJsbKaPgRlyVxhK7gk567mhnokZGySJpDT9cYDh2HGJniHCarICDVW5T0EkQ6ZIueXi1H
AxcFLfUgcLaehKmNQxZNPd+ETkrasVEE/QQBhHpXu0rFeSugm5hw2KEsORCeF5RP4xymKwI1EvkN
V7L12lb7JoPS1D8qbmgFuXjQOFXwL6Nxo5SyHwUNbWWclM7UFK4CbrqVmgtrJeAAClJDDWTqP9O+
gJGmmh7RPKZmnbgPZrq1opajgqTcOCOW1vSzTja0lbTzKNIQS+ZbEvZrzGYoHURAjfIQLq/GxS6b
XjK+a5KAt1sgIau1HvOy7Y3h7mkHCzm2jyr2hVB3FiCmao8iFvdNRZ/OwyCReWNOaAdKQim0Ng+K
Tu01FMKXJXgEyxInJ3Epgpz2hfM8d01gjsFsfZt4T1GNSnaSMJxwb8YCvFlsE9aoLYwtM+xDfTDE
5DNVUiiMII3dPmfxKwtUgkb6CvSq9galQ1oy8/2Kj+MOrdRRpGAnB1b2LupQpyKh2yXdY04xH+hA
ztkDyCX4GfzYcRLpu0wWtWkOpQpHxtHSJnuZHnW+FiOlJvruJ23bzF26AzzF2WGqtHWakCkfJK0m
aUWIMXwyLEzbjoqxiZLXEjwTnY3uJxLRVDQUB+qOpMeirz6pnSsazPYXI99uRXEGfzAEO11Mw1so
SS70mqktDDjBv1BxsNJGQaeLHlGv9RFze2NVWdr4KGUw4y0jiotl7ER1AFqMIcnFpm/Q1/XqUpBt
q86ooCYXg8r0ezQuuL/YWqnqDFU1f2eWXs3CuiXvMyiZcHMQMaI+Gi0tcNUgGA9tGq2HYXlZRDnd
YT5cORhs7ay+a92qCdAOBrGnJcEZnAql0UXeKY/2jqayMKl5e9Mzgxac6Orj+xKG4hYgyG1QFcRc
Q4u9ZoASiOMZrVUBcDRQOPqBkG6UomdQqkM7PQO2HnNhpWjMNcw3JdMZRRWXycEiamcC4rRDzvoR
F6/VVMB8JAt+R5pRiY38s9QXcJ2S91j1DQ4oA6ZOGx8wKGY2WInPJcKOSkZhWM31uk0zt5aE4CI2
TIjAVKUn62VS9o5Z7WpYNkrLbIWgxDvCwjMVkwWxxegXIuajlfUbQejCUZ3srsBZjCsgd4MWU56m
U2ivyZmjFWbp6bFFQmtab9hNcBHqnKgGzcKRHP6IfbLOcJbxs8QxmhCE7z10p5Wsjx9MUHUcxAZm
tMaHjVBU11UxrYQ6oc+BKep51r/N8JURh4qaFMC+3vKMUf4UO5op46N7NN+Nkcwl09tPWSStw/Ev
UO9ByWwpI1hbsUPnkfXRVydSFEpgBiRlAu1zJKxKaFK2dX3nkqPAFEjMi4jqR6P0mEEqCE9FvZCR
uYvfij5ecJICJaEf0qZECtCayPkkBGRj+hsZcXFakOrLJa2y8pHHaqRwEjFcNYZ7gcEJc6QEMmXS
Plhi86I1NERGmlczxa9QiaUDCD+31Bijagekmmk1FZdFEb/NSoq+yW1+tYBLWtLfCkujqqm0v+xv
H7lO7UXrQqKsY1n3zZpypjbhcBnW8YcK0Y8R8X5kQ41xedlAG/d7loY9RkGw9Znb72RwYnntayFB
jAGroVHGFVsXrQkVRPOYmU4hDd+BnICLe7i2BkQnM5agTF0P60jNpNVksrwVs/SVBda1WBLmV7Ln
YkXzKcBBbco+TKkd/UXP2309qSb9LkHCMVgsEeTUX8Oo+o80wykbOMuzri47y4JClRC3lEtTrAYp
eGGhS3ZQjFU7rLCXFU3prbJqcsN8EpB6MhSn9Xc2r/icTt2Ma6V1MY3Q8nDZQvVft1ezKFx9rlV3
KmvGUkvlonasf4WkNi52yL4hiIKPRlWuGH8COpezz1HjwS8FQIzYQB0Bz5U36rYpC31toDxQMqP3
A4Eg1GSSUwkKVqFcZB6BKEmMS+bkSfWGiBXF7FQgo1DhhbACQJ5Ya4XYYhuW6k+cC9YxTqrTIjLU
ic3ftLLwOWUFZuIlLwjkVd3TEw0+tbga5o6epVV0B+V7RHiC35WG60xeo+1N3dxo6ToE70pReOai
INIf6GdEyVcDsP9kUo4ma5htfTBuFuK7nFE/Zl7UGRag8LdQcTLQTbyRFuFo9M1vSOHNKxu0EmOl
LL6FEmPBuMapA8LuR9W+FPNyFRpKao/wpNZjMOPVMil2YNAj1YKZQK4mODAEFMWBgAZhllkxJOpX
AAhlpKyT4Bh9/xGGwi3BdMrNdLLkqCru2Hnna1lLd0EAyXweGT9U+ofIssMPE9w0uyYLaSlRbFba
UyOYoBjCnDpHGGmr9rMXemDNAL7kZWSoQ2/gFbQ9fK5IwBBbYpZHLJbW1YAn48ZEOWJih3MSycLw
FJMfr5b5VoVJ/NGh9SttrmHmgsbKTKrPRJ++xE44yI2+Z689jRzZW4WXDXw9kINFi2Kl5RrMM3WV
FPeJrHgdNHBkBNQMxT4dGeRPkL5jhwzRhrEsNpLJJh9hf9brnywsCEglE3kxvNxi+7//N5qbM1hd
Bqo0DW8CSyuT4/PpYW2YM43qRxIxjLNL4l9s/3nS45n/3sxrHSbC8/Y//33++v/6+L+/vgwN7+vf
24ZJh3H0JWH8y5+MmJFQeMePH8//PX8I5VBsm4Fp1n9vPv/3vO/56L9P/h/3/Y+bz+cF0Gaq4Udq
Am9OGRW2YB1vg7Ti08yPj/jPf5/3Pm8vysRDuOrmK9kqsfXhnTx/cHYxcfvvbWEJ/uu2+pizZY4m
vmNEr63TBaqsIGLbp1LK3GZpt/AphW6jBrmdVbO5DiYFWo5J9zQfam0biZG2XaLAdEHaI1l53Ozq
5f8/kD6eYugqnQdBWf/7C8+nPW8KFIV8fYx2z7tiTVW3kwy+FulDqjK/DLfn+bznI88fZd7wx0k6
X5NYYXBbLxjowmZA2z4f7qBnb0r5Z1ZlDcGwNTDdCgnZjaGI7QgcoGw9aEVGTTMfyDQk3Yrur5p0
ly6hQTM0c+PocCG3zx/y1CGIiEpMjg1rQSECdQZC5C+WsuguTDxw4wQbPOzaiJbpmEVtS7sQV84U
2NgaTGaxTR6gKKh8nC6Pm88feT4i3e6NBreoEJSzNDDe8HxkCAtp8YKq+JONVOX//b2sjdhQ517f
BnDD/fT5Cs/XrkLhQR4Rhh0fB1v2//y9f/7K82X/ec7zoamjkyKN8OD/ffH0P+/s+eznA//ttf/P
h/99hcpMWt/qsRP8z0v9t79ZxuY6TpsdpjeDAzOL5c/MASloEGaj0LqMKsJFWWLOzpi7fUrpGZwU
9IzBLGiGCTGly69Uleq1UQcPsnG0MdK52ED3bfZCP9JVSunjd+F6iAYvwX1GCNGt1CUoLxArGL0L
X0Mj/tXVKN8ONY34JiPUb4hcyDg1smxIBYKuUxOjZykHZJ5WoUwQYGAQYQPkB/Q+gMRSb+8aCm/W
GwFYeUhHljQsqJDOiiL+1mngVuFQM6xEs34oGoSfYCOxNwZq0MLwKHCCDmPBayo0UMQCUMDhPFOi
cxmXR12kl2+YPFAriiCDYMFoD1TJXIJu+t1QLdE/qiEOsdJFNooj4W3rTJmIECFO1hlb8HrQpcbu
QFo7EnkZLH7kVCbzXGV/yqSSzSwO/h9357EcOZJl0V9pm/WgDFpsGTqCWpMbWFIktBYO4OvnuLOq
mJPWPW29nUWhgAgyGAnp/t695w6Xk0FjaaCDaVi06QapBs+jgEytCchphmkr1dASO0u9cGkBxfHQ
KsP9mBFK+rXWXpOKfhamV3G45KtiCZDQGP2HE2X+ZklJryc7mwhdMSA/DRGjgxqPyPo+073giegO
GBp2soZrjYNoQNEDd9ldtB/DAP+0Lbs33dtmed7TaHTo6GfZdUeSCZqAGg11jF83RA1q0lw72c6r
51g/zIxUXaejmGbPxt5x0Y7HFcKA6mrMkBt6efOEy4DcVx/OSdtH0VnjUyc1ssThEQiCfiQ0B3li
NR0aj7lDRA8WkHh78oR2SZ+gHfv7RmdcbDAz7UsYJjK5lmbwpciMc0FSFfqxId30fnWh9VazFU54
pZn2W9nIui1fB2Ym3rPc1M60dAAZWGKMycLyp5cnpzwUGMejRruIS2poPM5gCiUa+yQ3LyMoI5Y+
tquWjJxNgwRmriNzVWbkgvbWp5tpe6JqVjq/ekE5gAsmXq4Lzb0bXUJoqT2aEYO1zEEB5jpesPfg
0TQUQ46arc+4prLsYPjMgspAO3nhXWaPDgms5k/HxMWf5A8RAxQc9SW6Xftl7MiICPrlKd5rkcE0
YTHTvZ1JXa/bv9MMlBM/oW38hrleX2His4Z8U6fc1azCWGiuMGa1SlraSGC70tPXtLHMTZV579HY
xo8V5a0wJOwuFsm2EYDbQuq627AgUitLDhQzH8zGDg8Ne0gLLI1SZ+U8GFV/nhcBGjifm6hdCGx1
trMfrdjf93V4Aeq3Pdp2yX2kKo6UBC50TFhTN740ZN7qNd+gqBHBFuENqTrXXTwx9WN/j9pmdBgK
WsP8YWSudtEm+ATMjhKeBksetrEHtRAZOAGez3GCqHopdZg6ccGgEw9wH4cX1QJJWuf6gB6hvTNd
Q1GhH8oAg280nGwUdgJjT9eCVOJ2vrUENL5aIx58SovmrXApG3QQEteWC3zPRt9mUNpD/JJ1Ww/Q
/l3Rt6gMU4Qy7FsEzH2sXTKmB+BnILqdy1PvJdG1N/BMjmgL2TbZLJNlvPppoKOGKdFfmtnDbCfD
riMflNuN55CHE773lNAGwwGJYSLvmga+VzOk1wnR9lzvFu7ZcODqnsYRWcx8FoxUppwI0dQowq2z
TOam9npxP1SCtqW4b7pOR1saf5rWYK0aigXb3kHzOxmmwRieD6VLjMZlkE5EEQSrFs903hU9vJPU
3GjjFV/RXJsdUWrtQOmDPO1mV8KopI2PEnYiy7aMRA86DzUpQo7domnORqSYKqABEbven7nwdg+m
BVjI0eIrQjeIFpkkCYHu3TZM/f7QR/oV0SvZjmbVw7CQt0JYlujIGjF9ah/ED2Iv1CP7KPzhPYWU
SqGt/JhSkISijUtGafqjpjcde73Fg+RAymz6+aQ7Psa2wduO6UAJn7hh5r6exICWmC2a6W7qTfTg
dkK1WFsvRPScesQ1MJyLCyky48z1qpHQo3opNm1RnFMnvdJ0JUBP7E2Vug3TDq/dDRD6ARgu2XFu
OdDBAjA/SoDT1GNIGWF68SCWQ2SarjLq9kdR01ghSBJoRmphGq6Cgz5lLwLBqzdNL7lLM1130wtS
otBHz1gtXBMLk95aq8hBCj+P8/nQpvmx2c6iuMlrg3tqGfyAoU0xv8fi67aPma8naGbqO5emVrlA
SG5cnsyF5n248lJ1TVo4WXHeCi4ganaM9pbpLSQGQOhzDTSHf32K493QsWT7BRbkJr4H8OsYSHWD
5oAup2gQIoTFkY8jOtgFbkebGRuUfE29sfiw8RrPvq+6PjoFsfOc5JAN05ZcikESbIRcGCLDTBGV
D7EWx8e4aIPjbE/PsQaooistousZ7SEvYdFqTrRxCuQEKTqoU9aUMth4WZuyehh25m6ScwDdY17Q
MI/0u8rY6RLyqRbm32tq8+sryl/okoTG3Ea9QFI7w7lJfnNfGPdalgP58YS+9vGWo4t8Kqb+VJdz
uWP4uFBwmrP+6Js+qzTSq7PKLa21EWgASNpgV8JELNoXK0L7bwToPNWQXi1sn1PBlAu1GWs+FXQm
bGu7b4djFr5G9jAtX1/K6iCOb/q5u4nlGZ7ZPA96SPdnUNyBkclJRGOCLqnkQq399hrRBjw3XQxG
rZlSnJQzJ02rGdJG1oD6MnMuo2FgQlfKY/m96OTAeUicaKXTcV7ZDc3OvSHJrAqRSmAUc5ZS301d
DytBLlLPQcqkthPJY10aqjFBbu1dbczQ1XtjjeIFMmvR3o7EQhxcD2KRLxdLjpBX65t8JXQhSVXA
Yo9DjeusrZyL2Ku4QbimeZxJOj2qtVbXzGMtXJIPTUqxkWTENkSgMRZzmHKwpb6DWnOZ6hJpgoQr
TgiHaYxj3/nGER37GLuk/TXQTMwM0W9E2i5R4oY9H2LrlrZIdSwNv9nFqQ+UrXtZBOM85nrFirZB
wyGs9HUYaVh2vM461qZhHTsrbdcDz1ACdFAfeIRgnUl0MqzLwCuhBUC8yUNoCgDN3Zpu3dzZ5soa
mcvQx7yuwzDZGYXH6RQw5d30ifZTyHmFWgxyzRAhYvrFojD0FybXA82/bnMKIqDoS+KHDexLZBwU
UL3qACFuSmq4XFBfPVT9Yuwm+qPHRS7U/lebFiXFvKCYw+6OAOjJY8DI7c9FMMFQ8dEKrJaANBAv
Z0JkxhaiUrGrBhQvDQPeQIKEv09AtTmneMqreQnXQ+cTqSFe6hpP3bhIrWS6pN021qc3C3s8933v
IKb69N+FPXax3WvTpQmMcAkOFHeAb0Y8ealZA5/MdgQMZxtCi/b66/IRM4FIKRMSTbSG57gJ7ps3
7b460ZrSEami1JZjQZjLKQPiFY4m75zA2xfwYh/TFR2L8CG+L9B67LwZwumq+AlEUV6U046yJx3E
Gl8SrYD5zLJJyWHgTrOcGuu2fy4lcAwEyZab+nIHT7oVgF63g76D6hiPe/12uerfKzZnZINnNmII
EEf0AF9MLl+D9MV1/8yfcunFIf8ib/sWMxpNwgI3OMIb9zx5M5jFYE8lk4kzkPLTvtJOeKf6dMPI
uZ12OEJMexs774hhwNvWgEbvjZcbAFab5FqGqp5hM0Zoca9RKdW22M5TCZryz+f36No8R50GuGCD
PxYiQU7r9aPmcZav3Dv3w7k077RX6xjeUY9nrNdhx7Jg756F8TljBm4r5kv6NF+FHxPe8CcBA7vf
RedGcrAx8BP0zE3bZSK5tZu1RhcLOfk58NmlZtJ9Vj1zHuCAX+hO0DU6z0/pG47LmjS8jWFvQfLb
cJRy9BYYewE8DNpZk9DCWiGPAxQlrhmJcd9AEh/cnKO22E1vEUkat59Bv+1npPLnMz5vv+FhuLeb
feDdafnuF1z79T+JtvR/jwfzdXLtHCKfiQgDx+7I6Mtf4sFqiP9pbhkYNYln0JCsbLKf2qnaZ2/D
MbqFcpqjW9jq4XXirediR1nRO/cvlnfOEMa1aPRyyXYhksDYtiHDpoOWS05qGu1i/xCW1zA7RQ1D
dW2RXh+Y9NgZN+xMJH/PEE1QBj4uP6H7bYtt8QKF4wIP6L5+HG8Iv7qvH3sqDisC1j7TI8Ta5/yH
jcFlN17mR5796DB1TliM9XtrN9OR2Hk33MzQGuyRzWCnRj6Nb9/C2DTvTLGy11wdKzBvKEsXG3dU
/+hdgGGeqGafuyO5J9vPdvxw78l/7zbxT4wJGBq8nzignGXlnpilrQGmvaRviCH1D+rWyF/FHY2F
+4aDjtUGVjHvcFXDa9CQ9SMlO2CYDc+dG07ZnvbjLWKz5gmJhX9ZbS8xSuDVpTacs/+OSKJeyMU2
sO6+odXfajfWIxTMbbCJPolAw9ht7ZL7XHIazWff2iTnw0Hfxzv7El+o/UqOIPapDdb7/gYMIILn
4qmCLILrBWXTBrkz5kiuUw83wFu6WSUHEp+oTnKFzVcSAXBv6atPwGSJt2F0sO5XyXoPzBLYJx3s
GAPhaZDGixM+BXDqG+OWZqURM9I5p0QOXVzSGzhtkfFdzmtGGWut2UNkOPBPjLbWtfFRFIdmP/1g
Cs5X5QG+c47Ny3wKXphX7hi5bRmb7zUcQ2sJWrh8cV5REqIQ3RzTnb/5N2f+78lj6sR3Td2wXc8N
AlPGRf9y4gOy71B0meLS9MdLPEvxWt5jOL0evODZlArTswRa1yu2GZRNGI0ecCR1kvgttcr/5svI
gKRfQ/rklzFsG8WzTpCS9/tV6KTkCLbBKC4Tk1oh//X6IS43M7sIRBsOG54fa3x2KXQM+mBXdX8V
0cDFZvmAfyS5Ul/n/2tMhYmCgKP3r2MqLgmijf+x/pFV/Y9f0yr+/MU/0yoC9w/HtQLHMw2bgAnb
JXnirwBz3f5Dt13iCk0SFPkfd8n/lVfhAqYkl4Kj6Pn/9Y+/8iqcPwLLIPuPX/Mtk9vrf5JXYXiW
jGr8PktsEjGIVXctk2/o+Iy6ZJ7FL6esHfh1506eeY6RU6YgqEXeJ9gseiYNie6ZOyJe66MKRBgz
E2HH97Z6sdcZGiG5xp8vq/xza+E/ILAC5Z1xqBgacS9q8WZnYgZ6qcbxeZUzr/DkFKTNELdNMSo2
NbqWCyF8AAeJNRKRNtPSZEwXtVTf9mroqrYdMzxZEzEMQ1RQh8R4THrpbTmaEfrQ4jGv/Nd4tm71
KNf35XiJxHnhsseLKc0t4XiVaeW0LlOacW5TP3TRcl/ogmhhURw0YWKTRlrqztC10himhxf5cFZs
/0YkKW6LGJoIMvWzrK5OTYCELuToAZ2x971hyMCrBs1lkZCSVzZEq9G7QW18XVvuc+Nnt10T3cxw
aslgpUTpcJu3aJajEI1IbzVkoFWCFc4Jz5uS22+fBD+B3xctI8PJAQLdJz7m17q/CBCsMg27sHsy
sbTFobo4XzlZeWNYyatTU0fJmQ+XtbcmgTFnxnzr6hq90eEV8RkeLtsU64nuNUqoZSc/sI+7p8mJ
jzad/hnNw5lTFN1ZJqaZsVYwb4uEzHrPmcBpVTj3RXlbkVtGOBYzAFCTdmqdx335WtNkPCOxHGOd
m+OcM5YTta+X2vfvw7m5M5r22u+8hyA2HjvfoyQk0n1QuADEQ/Z7CluvQTNOq5ExAJXA1cLoV4hW
Fuebj6anFF5ZGDjA/VVASfIl3ORueeiFeBcCs7UV0vsdeplVERMSu3Q5LSWk+hGsNq3eWnoCrzYM
GU+6h1a3EY8bMffiEodyZTc/TRPK/YyiaxeThngW3QSeeZX3xqeTc7Ty+r4Y0RFT2DbO4tj5WUDX
dVIX/Q/DrMHrGbUKFGgL/2iNzkJAmjlG34ETr41fE9HAXPGqeduavbWF9J80oHaFIOTBQVPYCuTH
5bPQLarEZPcB8zbAbjjVnfGUmewq0jkCoAnuVh9BJ03Qfjmfar3aV7p/ExkzM2q9izHL5NdJfiiF
dpUB0x0L96h57pU58gi3EMyj2dR2okKT3WXzx0KIaO5SF4/69GrwdR0gtoU6wuE3jeKmZSJ01uhY
Wg3Z4A4u+8GFnqDPG9oHJBYXw4QiGr5lr19rw9Hr8Tw1cMdXdGH2jmVmK9tHnTSBtPAReDrC/Rgq
Mq+zApDVSA00bvM7HmES65YegmW6snzq+5UA4G0SW6hBz2sa3HhDZ1+XHjTDJg8vnZwhbJQ9NQEE
L0LXWosnmo4izTCTi9YHhZcxxMqDYoOoLD6TOX/0NPLHuo9wptOOp1qWVwgm+joFvyJGn4MMv8SO
dEirzoWzNCUtEbowwolu0Hqellw/xVBg2KnIl/WVn4FboQv5kz/wUiT2tRY3aBzb5M0upoM+wrPv
2rvQTd9YR0cu3L2vaQE1Vb7vAU1lhsIpPcfSc4u6aEQDMCJ2rOS/p3MiDpSJzN6y4X2aNjIDx7Ho
wMf1GSKGK3xd4zpqfqa9to+CyzJo7/tWvw0iVCS9wTU9ptb1EF/kLQW+JO9u0DM+Chv6V8esoumJ
ddYEoLhKXJvlfIuYIucpwemVvo4WBqqic3/S98Ka1WeSYDUB5tfvgpSTmUzaZk1R9VN3LkOpMo/8
K+IkP0NjQqmbi9veakGLlP29USGztskCXAdLGW9iyNNoI+R1Fd7RGnvvrOoWlfDrVPMlLUIdbZMw
hV4jhtkXa9+zsf6X0KYEtaih+KFN7QN5OOvRtHEbN8fOXjBaE7VilAzncv025CHgjfNPwyzvhWh2
dpL+xBfCLH/Zambdb4aIp0nfQ6ADxeMRLMGEHRwXQ+W0AXRUXWoN+i3TGSkOlQ86H08GcrrRQ1oL
maWjLXA3bTjsaFcH727KvWKIr0mGfF+o0G1Qk/MhSXIR+DnCjpL737Ig+KLLdJmM9inKy32W2k+Y
Fj69EKNchUIoXsikjG3vPDTHbTCJkzfDWR6L5Zr22Anxy8a2QViYiLp0UIYjrb9YbHU9utXDjJ5X
f25Zhykrru0CfIzvQcEfCPRuh+CYVOiie2OX5+AIxvwzSq2Lxe1amDPTD9+aqOFN1TVupFUir65p
abaWhiHXiOPPBTXQKOhFhj3u4zSgsjznzLZe3Q4rS9YFe3p5WHwJdsuyEl+75V36ZfiOSJ4oA4Ne
Xrm89Wb0OGGviyikVSOGln5orH0icw07T38uaSNuHSuGyOHPh6nBqet548HEeTpp2fUcM5wQmI89
bvKlJt3TYqc7yy2xoPNZQ7ZWRUhV6zLH7gll0EuYaSkBiiJ197Wgvut4T9OEaEye7YFZG7vOR48U
pczXJvMlEqCxo856K6z2ZsTSHCVI+ovnEj+5N0+fCNA3WuFd0PiGxOvclZMRUdIcXlD897vFF8cO
nc8wwLOvSK5sIszx3BoOfbA3OvIqpqm6QWh7ay/xyQ8gmZLLYJlNtg1a5LxmS3WNH/LL+6BBwV1n
P2zZdKF7+lgvnIh6CijELU6dptM5dGrudxPYn8pr0KZWEJkWZqOlw3kzVggvwx7RFg68Mz9vnh0p
/dQdXq91ztwyJBuPIcVKVDpPN84Qy8YJVuZ7t7Yh7dvH0eUL18mCwYisdWGDdwleEmQAh3RxP+LM
3Llek69Tob0FzDYI2b5y0jg4iMy66PMYa02TY/Bz9F1VM6nqmExnwscFR3isiJp8h24Ke7mD52Mw
ye9Jynu35hJ3i+aHZadoFrnltG3zac3UUvzmwcp0KFe1oA2d5+d1z3gopL6D0uehGrlc49p/9MC6
1P5DMgJotLwQw7obAyduX2iSXM0uxJOoIh2jCD/LstU3moTgeCmthvnJ7f1jmODmx97A/UZAmS5k
tQ0kgxnpl7X1tlTGmS1yKvw13ZWX4hJhKWMBAw9Nm3NHLOzu3rfxleSF/qSRYo4HnzOBrsx27PgV
vfKfphovimUgRR3RAHLHpO819aRciZGyeLEqrPHO8Ot3J7i2Av1VOP5Hh5uUhr2QogP4eHZ6MYMu
MavqIQxiTMexfk2SGk4j5Mu+RdiF2ePx0IW91rLJpEwfXZnxfrBJbNURak9Z9JJb2VvaRD+abLmM
rfS2N9NLI9QvvNkNVmWhY6SjLNuRmbNUnIgmdTU3nh7nkmZhgcwVj/Brqbkn1QTH93A35CQyG/wb
uykk5UHD1SyuRRU9OTTtYf3EJ6exuO9KsPFSrrXSvtdMmoKaa29aav7rMpmenXQJuXnV1yEDa/4p
wKhmt+0BtPAQiqOryqGcNRW7ALZKnn2UhoHUnwzqwuOh5c/vKdhDPfJQwXolNETKoHPnnBiRazYQ
nQQEkrzO6U/cJx3daL+n0xnGCVndEXr/2JG4xBuSVu1V2nGDm+Mc3JzD3+4j/oADeSQbQ0z68b3r
LwxTytBaOTPCTburnnAWkEfVvJedfZtqCPOlS3zyxbMXjx/z0H+ai7tmpP2WBCUlSp19FYfpLcma
xGUMxZE5+W60YbIb4XBrmMVudsQ5uqqTa2JrnqP2dYg6IsAcyGQkpEJK6tJ0nybes5kWp7BpfsY9
j9jZyF9JEqdgSoN5YkC/mNmNMVDb9lv/Pe5Jo9ZLcWHoQHqMEZNL7L71OVT60hs2SyYfeAA+xGc1
gLeLRAt1wy0OvquZmOQbHv/DnV35b1YKZ8XM/R033KmgS2d4tFx0m/H/gM569qd3bji3VgxQIrwR
NZmaUNBLCrFhBTMI5zcV/6y5EfiCV1ZQtfuYnr2TPkx2iZEl4vFP1xjsHtpLuFMCcHasa5wvqX1i
QLBtB8c5a5zpkPiLjXoEwmXsXYlQvzLrmkCVpoMwMTEJ6mS+C4QbczhvKnFnSoUv5rf9sJhrXw/e
7Wi+7awc2N5AVoYwHnGGv4R1eq6liAvwZE/kPfsgAUiow+O4LALFvWZiweea6jP3Y+6MmwxWYDtR
i8yW5DwuuUM1wSNaISCAHc5UK9H1Ffr7q9aCaU/aUebFG+xquybEpTqKYp96xWkK71NBa8XN5aiW
orBwUx6ACeJ2LbkYujbeJtY0rKxqwuHDPSoIiIQLX0Jh9IeBtrwRUceJ7zXdNWBOgxTtZj88usW5
Jah+E1b/YNnxox9CzRTeZc1+jYBB9VX+OZhY+ZrxvDSfbHP8TOLwI1rEM17mtyF2HyOb8Xbg01nW
r+3a+9lk9U3oQzn0kno3xaQEdIyQ4oC+sOG8p/gBDGM6b6ncGTwvo7Da+VUwnuXhzrCGfWMyWMCq
I2nJM3V3xHFnUVXfdw30htQl9adkUhvohGstXv6joLXPxYk2dZnil7i9sklsXEU1j/mAqPI+wY+x
QHkO5vgz9e3tEN07PPdMd/OOMh45pp14+xJJVpzSclWLTJUZ1GragzJyXYNsMvl2gfA6rjnXp6WY
i31Zi1UUzst+kIqxURYhgugqThpx6Mux2SDL/1C/l0/wQuu2iVCgyNaoerFSbUJk0hT2qQ9/vzbV
Jnx2bYpnQEGQduVf9mXRA0sLjYdpzqeNbrY/QvmaWqD6hgdT4j4tXZA5BfqTlb80Xr6aYwrImuwm
R0FCSQHzx+so8BgGSozn2in5M1l3N8qGGCLDKzGME9QDVYwRSXZwRIY4lQJNjq4NqVlC6+Lvf20p
/12OQ5aALtWcvdwDaq1Wmli1qsSdDqaovcVJG8heceDYaAeVmlRtVxp5iJlGkpMG9gV1Pg54+W/L
O81GSfi9qn7am30pNZTt16/VBbaUW7oJ0Ai+xNTBuEYOyrDuCS3H15772ksJDLrKySGdyl2q9krW
88zvelIGvve/2tfq6KjXvk4Hta0WVg4/uYM62tgBOMLhVh34xOs5sGrXfJ8N6p12ol/aBPmyVrtC
fUlTaXPpv5uMtil3zE7z1k/dxu/y+Gv/2qUH2kqzMdoEocNZRwmk7A8RJuhyQc7Qm/MtN9jyiLOl
BJzieliyl20UNTSkdeZA4LTpVkMxLlHtS9ntL3/491UvB/BhmDEKKfmTX0cviTFRl6MFR1meHLFs
BQ+tVu3dzlpPt3kOAl3tqolyH5Kw76sGMEE4wzxmJ/++B60GaHyCwXjptlYshaKpH79qQ6Fvvvcw
lwh6Ab/kGccBVV+p0sfrokXsor7LGDZXuUswWq07MMC6ggtdmBpKfL69+hz1m2rtX74WDJC8Yh43
a3UmjGlOLaEiZVR+bwAC3t4OTdi8f11k8gfchjjImD6zqKN5r87gaXDEfi4d2huw7lFV7kNfXmn/
8u+6VX4IY7sG6GLRFpLXpvqT6tsu6YXP0I2hYeW2h68zSe59dSapze/XKs8GPYwVxFzQ9niN2MZe
fu0pLa36ebX4vlp/OUW/VtX7C2XQfSDrIHJnf/0KitKd9th35fbrqJZN1O3MqD18X+Hqn6d+Rb2m
NiN5FuojBBmEpDscNlv1nq1OdvUT37//+ymottVRU2tfv6O2v1Z/e19t/vba12lbN1Irr96qCkZR
Tm4forqj92TuDWrcIGJd+rjyVmUGpJNEJqmX4CVSGma+g01EHXGkON7G9a7Kpb/x0oxypX9uktO4
6HSXRHZT+tZetMPJIb/9SK3xpixOVSfpnQEA67zK9HZvabhgG23Ya/PUH9WiCqoeSHVL80tte7kv
A571iH5eRe7DYoaEsJUovzK34R318/98tfTDekvb6C7LyTzI3fvZTuOTkIswQdt7prZDExE45A9e
HUy02kmr74Q1CRRWjhsRf8IbUcSDwvUBrBbcoZUSSS2UCOl78/u1San01dtfq+otX5323z//f7z/
/cnJ5FV7G0GN5Fq1MrKMZ/LvH/f1yUpa9Msf+frTv7ygfu37o78/6rfXftucXOe1DFtfYgedzW9v
fn/m159T+qfvT1ZrWJ6ibZ30D2rrl53z28/98lW/PwYCDfkRJnMp9dPqzyMtQiCkv8Rl3vyZuP3L
6pQMKGaKOdgPKCj0v9svxkT0tlqo19Sa6suozQ4W7BBimYKUhMlSCUqUykktZvVilEG/hooSQWCT
j5FYPmOVzumX7awACkqhikGouu9/C50CdQKoVOigrVv0DcaNas84Sumv1E4Aj5hwd0xq0P1wW1tS
ahquBzhEXpD4L9IjkEG53qghBN7XCJku3FSkoaRsdHGsk57Bo0gJlXSUDFUi/V1SDkU8NX2m7+Dq
7xzrOWhfC3oHG9T7dKvkRavWGEnsRLy0VCpxOSb6kmwjpjYQCUodynBNKmnZLN3RRxl5rP9e++21
ttVBgqcCWJ6MXO8N8edCROSpf72W6gBKCWnR6ferHxjtwN7FDWNJeTxV6LpaU4Ko79cSYXIOODBc
5jmF0dfK5HHHAWX2lUeujrDadlvzMawq0ERSO6S6bYlyVKsj/N19m2si3phdUzGW47pGLtSaOtK/
vYYQuaMw2Lyn6vH+1YH7WlcHeiypqfUo49ThVIf4uyPnqkfR17YaXxJKF5d9s1fNOOyEqNzU6lzQ
EeGejPYNVfLnmNT1Rh1RWwnevo+oejEtK2qzjFUHTWdnLHHb7Vzu8loaN0dbHttwtCQFTm5HM5Eu
TZE/OB2RgPmItPtUV2l/mN2XEEHeEa/Qr4t/9hoVmL2WdGQLGFZ3nDHIfS36kjJAh6Nu8/3aDIvj
mEZUlwM9tNdtVPfHJXmzogB/4ADkQHTjs2MsXIPqOEXqEKnVgVtICMZoa2DBYSz599FRB+b76MQt
DFXNI61DHYLvheqMfm+qKzNAPQdoMPtUh0EdoH92qJQgTsBB2EeUu9RBqd1ga9eFu1NX2tchUlee
n0r2yyxoicRewzVMRX32ZqKCS2IdUjNtla3s4JC2aDEKpZmQ1e8hnYSNkPsuMtjtue+O0mrM9tdq
EGGs0WPmz2oX6nI/fu1vuaY2DXtk7ggWQV0tAPwQQGT+UzZQ2FdXTDBPwbJSq1/XUuUiva+on9WS
AOgWPlRHjv7KlAn3sWbgMclJLo4xk++nElh7GVNoVu8qlWVYThoo/vpRnUuNXTfHSi6+N9Waes3R
NBoPDCDUmRbL3aDJu83/c0WEYSAe+D8UEZ/iH8fPtvuc/7ceQv3an3oIz/oD4YLrBTbieiewPOdv
PYTn/IGRxrZ90zZ5IPDGX2oI4w/LNTzPN53A9DzLRpfxpxrC8v8I+DRd5x3dNnTD/Y/UEKYnBTrf
aggmq1Jt4fhG4DOzsQ1fCnx+UUPQfCgLa3DafTdNqzaetQvIjYhjAoi6adtyo40orJatRbxyQQWm
dWGqJAXkP7Ljhyxs7qOgvx0ifFgpkuTzsiPQPMEySmMQp/IEV2CV0nfcdigSgJS5rzQLQ4Z5+mVb
Tc7WmBeEhY57QGhOHkXg1jvrmcdRS2IipNyqAO1QFUNCwuFYbO0Bt4JlzkQOJtZ811BHSN9av0pv
ENBmG7vzLmETivOqzR7NClGC0ILmlHeAYDoAB6s81VB3Cc3eDXl97Zd9f+mP+b1fgxB0xo5KV9Qd
IlB8cBYeA8w4m5hsUvwK80+QR+uR4OAGnLFZT5BENRskJwCLZggJe5qKqzEJwvuhtN81kb42lP52
dKnH64aCYN3ApOxzkHYajshhzo5eBrxNN5N0ddESxVKZVnqRtqRVd3oLnbKjNZpNVbGdq0g7tJQO
08Xwto2NUxoay1loN0zKoxR4eyQe5qGlpCN2figZZ4JPRg0hzqIiIUEFbzbxdfpx1KLnCC/DWdcG
9y1KaqhZ91WTwgwWyXkR4xbD5K6VMaw/hkDFYHvIKokHroEubtIxvHcMDxiYoHdYDtLCxfRDa0nv
iYkfGIOAl9mJ2LaIScRePGIKNl/tROptQWANc7rvBfk/Q4PSrut7lMQEONKSRsc5FVuv5sPzMCNf
zX3pg6HcWRblPNi2lQ5cXStG3A3t2G8gsMHDIBnSlb8hXE/bpCHIJj8FBh+kvFZMmB56p7vuUYDq
JrujDSgTd5MMAraj9dI+6trEQYkPBKERb2FV/noK7P0yLI9lDCvWWUgDThnbLbPX3vWw+kQSXhiL
5577WY9qxoClO6MnmR2qbJYxyhBlcTQzMkInj9n/yO4d8U15023Qtu42nZnPJUhqffoyKL37zSK4
NEB37BLDOmdORxwTSZZL468H51jFy6M5caq1do7ik0A4MzcJliDgefGPfZFSfFyag8VIKJ0CfxdR
TN5CkJ5LGmC2Z8AUpD4Lhho7rbC0qxm+arlcVbbvnfKG/D2vzy8tDEMrh5q2mFBdZAFBiI3AIRmP
4s11n2vwoneDBsEGGCcHFVbWoHFQodulbeqfTz07KVvi56FLtaMllgVPZ+QebKtCNWlWVCNMWJo4
VjwYeowVBUHxFYfAbUpMwkZ7F3EqwFtGf6rTGjXCtL2BK7cqWoOI6aK/AT1o4v5ERDiRRXzmFf1y
Qe3GJ7YPYHir1bsQck9gTSsjAWdThZW1C8hJETUnD0KIEY6ShuVm3xLoooUtKPEYrS06EoyDbbJB
2AEQDkICLgrXN1+N3rlpEXBsEhQas1ggTLWGt4qu50IbkHeU3Z1P3QNaTYAnccw34TCjL+KQrvVu
+HSrMIBJgudPOPxYbwpnm2mACkOkmsskQI8T7JJg3joLgaGhGacBNXWAE42x3NV2fTN5hEbxMA/o
iOfEJQC9Lub0o4qydGVHzX3WofUJHTyaIBxo/7awnTgKdExByTHwnzQazGSyGMPe/hn5VbINBcfZ
DxY8Y8Zx8VqYtknwP9ydx3LjWpZFvwgV8GZKOHpSEplSaoKQYcJ7j6/vBb2ueK8rogc97UGp8lFK
pQQC9557zt5rZ8e5wytUGRHTR2N4yTJmvZlSMQNvVIUWgPlL0AHcL9hTnlIImiN4LTG9h8tsgpkF
0ZQP3eq2Fuka+WFdPsyy2FZBQc6jiA8xij+FKWe6G2UMEiq4+y2eHblMPxtyg2JO8BCiFEc0BNii
NDBtreIBwhJ3Kbs6ttUo4DkF+eRovYnwe8JabZB9uH4R6oucK7S2CHMFWXdmQeOQHLMAbqyNieom
2wFb57usyCuFoV89ajUZWmF+M/ti8UZlPloKt0JRusKuCKBP1TGYkMao+1MqWWczh1w7jsRlq2UV
eH1BOGlJU4J8lbZ1GKI/EqHa9v26qMbfYQTEt8IOxxlvcASpdEGPdm4h5NgFdRIN2kn1uwHhQxqS
rKMyWLOLMjynInEeeqFpHrDmP7EhyEe9lAd/KfTfbSXqx1pq4R3nYUVgdyCep7j2FSBA+NAYB8/6
SnaJAdD2ygBxSu7qK8Zcuy0y5DFN9ZQaanUxBiE+Fhka8jZXiKMG9mwtxtPUi8Nu5JNHM6z3udSk
T4CZDHixKNBKARlJKARPQzefLSWpD5oRpx7WEkz3yj4U5OA0d1gi6l7+gw1VOzLK0rxCJj1Wjuv2
VLdFs19SlqaOx7OQST3Q4lhxa7M/tOX0W1x1demCgC8et+CJRXIbUbwPgLfUdd/qTYIlEwx09J1c
IeDr5pq1zsCuROpcVOrnSGdqgpqDML3ok91+sJP120358DI1H4PYIM1MmQCZw4QzU0SB0DeTZBtl
/Gyh7tmH/QkWLRnhlsovHEf3tmb+lHd5b4eigEB7fRgXBrRDBbCmGQkzKIlB08zQrVIwfOowoZ+Z
KMkn6Xcmw93SM+tsBEQuWc0vuRXQt1kiUmP0MGXDUiPybbmL0RbF07kvxGUr6cEX0/SVXWfGtjKa
K74Kw70EwsPiem5yA6y/MsTPncCATulfjMnwVYzJzC/jDiyL9rHIJqIfibFJh999NscYscE0ERRe
QHdOMYim9O+cukDcabbSHzZmVZLmc9LPgtfo/TknmG1mPriJu47wgNWmpnTcGKy2aVAdWyklHM2E
ALjM0icgvtdSteQjNMmfrYwGeAfNdFXCUSBpI8rOid3cWEmBhihDU9SDvRSRzzF2hQOZjDBTZudx
8ruNRZrNyYTtrI9ultqSQBBH3ois1Eb7M9lpQPDcUmKEzir1tRJWLIxQapvYhC0xmZdm6ZpTKcF5
juS9GEEdZJGjNsHuxMLgRpbcu1kFtxm7VyM40SzS3uQ6JzqNn4oGw1GYEZhq/ThBXKoVF83wuGNT
BBBXxuWlaaHgZctMtLAJtHFRX/QqGK6SRuwYaqDnvHgpO2K/dDmGJCDB3hwJGLJ67ViyN+fsjc/F
omDNStHGNGKm+GHnxWJibfLYiK+VWmMKSRdW1JD4ThI6ZT0Yb42pWMe0Vr6ToFheUsIpp1Z86Scg
L+Fw+/kwkjQ1T3NyHo12uKkTGR5suKQCIDlxEVYzQlkC0a9AUmJvgr6p8506tSqeBIGNvlThA+qa
xBoIY6CqC2UXVNgp5lJk09aCG1tieYZUJnrhQHhspE3GTQxlY5eqdFnNBP8vPWVjpwSydgIz8luf
NMuVihnwOAPJZ2plRge5dhO1WbvhcffEQmqf/nrJAuBcjGJxmOeKSIxOvaUhD0eLsnZbRoWI9omG
0ozN01UyMhn7qJvuDNVIvs1go2k5v0I0qV/azNQjGnlz5Y58gfqrhd9Gmp5cnAqxIj2u0uOzlct7
fEHJYCxIS/YxxEMeV3I9RjEFxAjkbajpyIk70yiZVPG+bY61GZnPkoS5StWHe5Zl5BwrDWrsCuyU
rD7NRgqsCIGWsAj7CnkuHmmJWFNNn+1l7G6I4m0Lw/UvfYrJriMgvrDoGvToD5e+CpygiEkPmZst
MmT0TEJNLCfoPW8cYVjHpfQ6ApJXI3R8mcwJIOjLNz0N4B8pbCXRIG872W8WVFdhAyaiRxdlHQpG
KBO71k6yivuI289P8ZrgYNxqvY5bkiskUS5si0buzxw4noqw93IJhUhtDaLTs9kByNqIqgm4o8Iq
HcXMmRN4IAxOjVs+ITYZ48awl65kWAO2vImtGYup9EnvAaS9Cq00V9oS741Klz5AJ2xOm7BYKo9w
LdXkigDbmsFFvsU9yZVNiXiWhbVGS4tfftJBe099h9RqZvAxDd/Je6sv+RO1iAEdWPTNtDlqyg1W
SXswYPM63VqhwDg6NrJxK2DqYx0vfC3SPinOO1ddLJG3GgetNX62aaU8sdwcmhrRVCoTc6+bJB9b
UtgcOU1Nki5S98jKdhAwU+U650oj/ZNHI3APnUdAr9MXMcEPoM07k9qEnBei9ELFfGg6z4bIaTJv
JxnoV4XW1fSEfHxipJiDIubRhU0cR8SrqG+hpp6UMG595jel07XNTgpnpFlUcY5WJC9aJL2ZFe9I
jqrLHdA0KGaoboIhPBULYKtgyF6CcjgKTfBu6hxW4om5N51/B57td8i+u4zo1DqQl/ZgyG9mzQEV
VFHoMt9BzB5F6TYejPe5GjjFTnK/Yy5O9qMaXnUBI5eV5SOioRRFic4pQsxM8cjMrOK3C8nolZP+
GC8IcEfB2LWml4WhggIQ2dyEWIhuGrVsGP+pQvAt7TL4oE5W0XLpVKBSjZFMr6wsbeZF0zbR1YGk
xrp1JJ2tO0gBi+QdybjQVDimgYhxtdIw3NGim2b1AUG6JhmNabObFvRKMXqZQ4Oi2OpRBstsEjd6
eASSKJmD80MikYQUu8oCqxhiR5PAt4+l+tuU8bfFkXxWy9LYpmV4gXUskBrTnQKxByKuzwYp2SA2
O8vIL+OiX+qJQx/w8A/Kg6/UkMkf5Pxg0a6f4HUagBtFo72FaTzalHDoRVUm9FlK/kmogZJcVOGX
Vmioznm4NlPNcoGshh0/B66gNjpVC1CUJCWukbmC7AghrqiiilNfSnP4k1K0spY747TI8qld4vSo
NZ+60XcHNepPSm3u44T41ULWo3MhA+GhOiQIK2Z96GuIwv3YI2JRSPQ2AkpqsyYPUabKSzvgxPUJ
0HGy444MuEOlE6xEEiQlfdcDAQJTh2BvFiqe0d66Y/PBqqkJjyKpPhdhSncswDqRIkC/ooEqbESt
CECPjmhuiTet/jIbNYGd2RfbvK4d8PA5RQI/HCMNv2z1xh8wEescZNRF4GFaxN9yIVnAxfA7a6Mi
e2nEVh72VI2gjpVDobbXUCa9sG6y3wzgK8SOttCUpaeHjmw+z32LtVM0SjdrzH5ToWsCZwXgqQyU
zbAAI+9U6uwlbPYTWMcaLt3cHrKUpZwqTBJvoF3AxjdOPIydU6sc8LLW8hd0edQpKNrKVjqldSY9
nVfSGwfXX+xcf4aZX8FKrada0bFqiiQ+tTzcQdjToiIDxkHsum1LIjO7MWdmKqoveRNgeVEpyRcx
wpI5vWYR7oO+m3xJooPWdAUFw/JQZdLjYz1+DyjAC6GwfMqRD/r/LSEcbOxPSRm8a0MK9R/VNXMI
DhMa1hJE5erXwDm8T/rGVfSqpSv9qWKqIHZiEkiGo0QzyylzlTb2FnQHLkc/t8xDZGT9RTP6l64p
GShNaPUohRwIJ52bS9p1mZB0Jik4uahOfsUtZ5me0oDE4TTYa2kORM54Xwyx+Z1eCpWs66AkVDDT
saUsAto82lJt+C4pfAOLOt8vSOWWECK4lrJcjQIZ2sD8bhk4veoymRcxrXyEsQXHEtpZbjNbbjGR
SsyJsiXhlqJJAdc3AgJzwyz5XCKOzLJIK2Yuk0OhA5TKe5hp9Ndoo1XBbSaag8jQ/PXnFAdxeTXQ
ngM2M6Qnc++Q+JSpXOefo4TZBnxXKsaovuMywKxVGpY7htM+Wp6Yd0KrKnv4wCubBGB+3gJ/CJO6
sKkmGl/tdPRSlDZVsnAX1YBzuxqmYsfjS1AiAtkWNA2G25xWTW4UFV4WvKVoL0fgoDis9Vwfdm2n
fibCwPF+FPdqxBm5kEEpmfnOyF4ESXtr5oiJnMGRGMgEvTDZCddW5QzQx57EMNwuuf5idangpONA
6kZWS1vyUG4zqMpDn+RXrEls2xETurIluCuugkvGwek0lMAtSD/4GqGY4iTKXlQwngc5If5ZH4/9
EMnHpiXFGWqE5NIlwWcy0XSx0mh+zpX4tScxhDya+Zy11aGNJ/NQ6mRmzSUqj17q90GA7jjKpWij
VtNLvJjuyD3SJlZxDGe4YKakHf5fDx4k1RQxQP7vgwcA7HFRxu0/xw7//Zf+e+xgGv9SLV1RfmyW
8t8zB0v6lybq2mrCNHVLUv/pwZTXT/G6KukGP4HK7OPfUwf9X5bOPIK/osurcVP5v0wdmC78h19e
NSXZoB4WReTzGtbO1aP5j6kDS5uaZFKL866/s0RauzkYiGVqoYq/zWpD+EDOYUWPwfAA2EFHLeoI
zGrR9NQ0/tan6s9S4wRC/V4jRiGtKaRtOMbWdW4HBIfr8t0zghgEWDKVihNdbikzYh7aLDxUUqL9
ou9gSl+hMhovU60d2diIvNaM5XlsOQwwdmDJlDDsa/0MzlqO/LzOOjRUySrcn+HwLt3gKS2le/Y2
llUNsgJCxCAfpyylK9ZkvjQmr9ZskUpihhxlswpZsKayqYrQ7BoEMhL4cl+oNO3YJtkvcw6Xg6js
jKKQvQmYKsJ1l65W+DZiZuvhG8zo+q9yXtizxlHRMJZdHnQjiSsZZ3KFtlA4kb7N2Yn891a5UokH
xNXTwsYygZibrkaI4ja1kuZVnAh4Y/yCWUKJRF+p2BN7TYGERDL8ggWIJbA+/3zodHln1vXsIgta
B/m2lcmjN/cY7FPoXzQbE8XNE8AE5srcw2j3THsiOWv8e21TLb4mMbVu8LTEMwQdCfeipWslyUVU
lvgkaHD1PduymPALLtI2VedHM8470VJGFxWlZ5hZ6evldGGUPduZDIbGSKdrkyHxxqFhT0PJcWYQ
mA4kqr+kJLnAVbL2C4SsOAS0pRouwulbPlL9CFNxUAtQrTEAJS/iiLZRxjLYL9YFGIzcFMqdmrx3
8xIKlarp26TMiRGh6c47CF9ES/LXGL2+mUWDU4bVYRKMN/xSh3Rs1Sdh5HQAsmRFngXKVV8714Vh
vgcaHqZCEWyZsdMhtozYrUvgHTk13F6x6EPoepU58iy0p7QEXo5X2ymIS+smnCAUfTmEbD376wO/
Gmfg7GWIM9BUjEzahkI7rC6hXPyGYuuUU5Dbmlwvq8+I2KygohAz4y39F4KCI+gRFIzltRw4+xst
oSoasq+WnLUpTYnVFKVnQ29w6yzdxUwpexUMhilRBm2oSIRRYUfFQnKrjTk85zXu4ZTWc8YE5RMP
HGry5JhXevs8txDTQN6HkBAcpUZWXkvJA+PNqQikTzUqyUxgese8aRgudSNdhZqyuSwAIS4i3Tcc
DHC79ThwxIm4Dd3aF3n8BIc3caderzdDJ32ZFC6OQCEgphrQtynbChbWLTDAsBCsGD8aUdvhYWLK
pOLbHYNsIIZs7Y4MS+ouXb8SxRsvnXXtaEqUU3nGfKDGTTGHmM0owUdr2NOrdpdF/tKa9Fb2HVJN
seBvNyL4r8p8TQZkJnUZpHakmjsziRaSShegEVKxUQv4JXNVXsUx8dBM1hChY8suU87lJYL4cDbo
n+cIYmS3JtJEinMvmJiQqHhFjVS4RDr04Goe70NZgJdr2DmFll9RxysLdoEmiFJRuY+fslL+wqzL
aRxykkZgBxPCst/owrRGYtbtGULRWSGkvs72ERpqVWMSN6a4aeB05nZkfjbRb0PVJ++h5zIiUfmb
JjaNTo6vjNGKSzahGE/b+m02l8TNzIEZ35KWHqxvrCZ0SNHAFABo4DFqBTBEscj+1OH4Ahqthivt
5DXlPRJUxwwmJEP9BL4L7EuvRJ8ZEH8uHtOBrEbvyHlX7sY/8BtjR0zLry6rOhtAPgECzQQ4DKAE
o3Z0kAxD7SUu/J5DO9ae5BqWsH6SSALcHbwgy/kzDDS+G3WGBiXpEU3F5lpgdGaEec2sW2TCuom0
5dVSmcpWWUAAkrytud/mtj9TPd/jrH4vpvjaZgHnOl0IwVgh/66WFvgNvvKcfIh9lUAA0WQ6RQPK
/0E32KqY1cUGzNCpMBhnLKJTDPtuAVC4mqab6rt4RGN4zaJs2suzeNY7jQcZz22Smydmhrsoxy2n
4u5NIlxkZjYQ4ojU0jdEzpC6qbxicH/PMuYkRjh/V7G4q8b5NzPGyqsH5S1k6LJhlPI6idI5inrN
l94qcUzdugnpVqicEvOYJKM6NkSQ0O1rTNkc9MEIq4c0pVok20Fpl5elGP6QWVIHbWIrQfCkSUjL
BBlwvvynXChAgQaa26pLyovVhqhOswU0VUTnzHyTMz05lgbUT551C+BBqWB1Gi8iM5auM6nzSVkR
5sIdquabEIjJLpKkcTv+LYyTbiwTHTHE5keMw3SQwAtKASlBrC13oWlf5JGdNUi6h6o1B7NJAIYa
gjfhYQi1fVBDTqsKVu6E4MRDJCzbsWg4LMpm4GWDeID0z+d4Pqo0H0Au8EPGf+JW+1B72ldRrN5r
ucPYU7Zubg3yrs2HZg3vFdXnOazVUx8heB1m0A9C/MLSY7Z895ZukTOyb5Bicyis5T4baOQtTGLt
rF+s0fzQhOGXLpL2p6gPkx2IoW7qYre2oWfSHpgJ3lUEp0rnxmFsiTCWg0ULNpIyotz1yasRw+Op
YQy6BWNVknDl33kwVGd+vIoZ++xYBhuHoaVHQxExEOG22yDth5rez3fksqTe1XYX5t88qstOiJht
WCraWd7iOZcpZWrDt5p1TEu+OdXSAUIwZ46heIxKtrNqfPF9PBCMoYtvbaA9Qwe1UYmpX/X0FHAM
dhYd7Vqfg1ShrN+ErYZ016BvsujGseoZymhY/KPLvDD7gPpIm11h6UqkR5+zlVa6tOnxTEmRW8UA
eNXe4AiWf8pWduk05UScxKfcae9h+2saOFbFkl8YMl0sbtke1kK6Rfx9H4gxdHuL9iyK7qJLbW50
L6X+WNL8hLd2D4rsY5nJD62nq5Wpz1IdnqC4fcu1vmvreS930t6cMa1r1as0gwjSucXEWsCEK2y5
G1HuL5E/iArjOup0YoTNz6L/A0yip7+BqTUfmUGFWfk1Bfs5/YIn70cpSUdSaLy1BWTUUPvWDRlz
QmA84uxcjYNw6paBTkOCuzfTrN8o5gJHEbliADmrptK2oyaEcICL64xt3xYC4z0uqgNjFoa/fccQ
UmPOk1q4UBsSiQ1LvkTIxlpKP25YWx4+FyvzwKI+GU34GQ7dXWdob651pVgr++JbVcIr+o5uE7dA
GyMcTmaMZwb7dGiwkSayakutAN0kcEooCIzjvDh/E6r0uiw9GQ9oN81tOcyOxHQnIAZuGpcDcOAX
EMblRgrFeyetdMicpWXKxVs/N7va1HfpmODKm16XvOnX4jTYmuSbAo2QQbpCNFuYWNhxZ/nwExfI
6uMKW7B4VzkJbHCcUt+aIshlKAJBJL1mDXb6YJDc2lK/pnTwO1V+t+h6JaHwadDhR82AUUfCFojm
tQkXYNiKuhsqotba0twu6YucrpZhXbtJDe3UMYF2MrQnuU0k+pi8/YPebAu12DUpCx3yltkDOECs
FPtgXiUc4tfjPAMbn1sm3gTFusmIKOp6QSfmqB4bHpH1j5rZW86a7ETziE+bocBZ/OczP/8d13Xk
mD1d0Z/X/v6EzLUX7b9f/Pszf79myJEXSHO8/flWf7/+j3/+58WfH+w/viZNk4Mio78BlNpJ7s/X
scOSO/XzR9Z9ZJF/f8tak7amMkYU67SCyv4F/EsFzo9f6eeDZCFS/fs/f/4ElPSfr/WNEu1r8lOD
YAYgZn7kP//Gz1ep//NL/3pN3TNUZYFc/UOtupp71g9L3tM9ibFvaqjF6VCtL/58zc8HrUGjCyEq
t1v9hsAmtP/j7//9n0MKUq7vQLXXzOAzDK///oekUk/9miv0E2Pwk1AQ1QyEpZW++POawXzYHjPS
atIpDrwWauekrAkA0YqSjPIJ5fDPH3shvBYEuucAFsboKJxa9cxutWgnzhNJcic+SsdTuQlcduo9
Ed7T7/FJeYH9cCnterSHA5ULoOJ77qMqqF6XVypSOdmUXxD5SWmzqaT38U1C1kMwoXlcdTswGzkF
2fEmfiQX6xzgP3ztTwApnlDBXRVIN1+Q3uTSa+YjFuTchk0sMrBxKno3D55fzir0/mSy3t+h98e0
dkhX3sYfq/09d8XcZ+wEWhPmeO53X1iLUuRlsw3XtAR8sQ7PNhFbi6N8tifs1K3d+sorSwmzQQ+P
CnOXTfCruqUHRDJS5Iw5GHM4TY7wUjP0Yks7ZT7xcNKNqIIIhCWZZCqG0+Gch/Y1u5jXZcU7bFK/
6z1RgrXDYTa64Kx6ZghbPtNYbrIjH7VjAaMFgsBOlt+WAgQuaVbzZhJOfMTDbgqb9oFcb9GhOvJt
hmnHuUffx37ug0dshS3gQ46s6K865JHpnnUUzypccMZJHK33ci9i7rVRs9ywpaq36TkR78LHFcR9
FzjLVgN4cshe8ncW6Owab6QtE5KX4qV+QiC9oV/IWM504HBuZIrcDSzID8t7M6wLLkoC1AMG0EKw
R/zB9Ebfo6OIaWKnMqx+eDk2R0yHbK/kA+3mtnHnN/VSuV8cTMOjdeqQrb0Vpi284zg4rjbIp1eg
KxekAEfwcxMMPUzqjNk4HqLIs681ScRb07kS/cbLtO3Wj6QaCbZ6Db7N3QBsrtuqv4ObucOX7evX
+KTv9O/ik/8fudeaV7JTP+M7gY/Bt9B73atKlCxTgisTqg1Mz816ARS8XNxX4HyQDhAH6zzEa/FK
CPiVXbEcN/oOmcem5DDq0Br//WXdzat5hcG/xlS4k7oLwr1FGqMMPuRKEwl1NBPNysk2PuYgcIOh
W97rR/reCbbHIFhx3svzJXx+04hlcYg3PRikp1+gFGWgeLStPiHx2ZTBBqadKTuSPdlI9n3pGf1p
fIdHeH4oz8/xsBPsR1e5zWfVQYx2kkvskg5gSHZ/vyWo+RzpsDCWQJVhx09T5GdEPjk5z1Jh081p
Rxt8IoCWWniET8VldrtjRb7SZtmm9xGyzYGhUO0vB8QW4HJOmTMdyGTYlfd1ivoO3/3fr9LQ8MI9
keWIs+biuS95ArxaSRyc7ptwvyxOfef7Jpfarx9MfrmX7Q7EGNRfZ7KrX+2RE4ps/VJ9+iz0euzl
i5vt65QcJ4+xoSejwTj3p+ZCWgfd+ni+mKeJCVP8K96C8Lcj76Humi1N7sxyMNsa7l93yiO1fcvO
OKMinXOa16/Ub7aQHW/0fNi/8Z+3CT9KzgTSmcnaPglnEtOYDoOWYgnicebN5C4DMGWH+/Vito+d
xKfHO/xX5uvFpSpOQbgz6HHATDiIe+0L6CdSkt3yBJwq2OImXfTtVO/ic3RlwGMZdnliUP1OkwS6
4yvoxQ2M0ffYTfekMMR7zjnlEwUTV670wbsM+ZM31hvjM6FKccXTsouig1fqHvFC+fm9rK7yU/8H
MgxXpRG83l7qLTNnHXK4xVUrLbv+aM/xM+QGgiADwOXv8ncKy0L6RaVLK6se3NinP7k4UiUxq/Yq
JJPLUSCaU/0YvjU4Et2pJhYQmNfmnYjfxUY4Jl7gpnxCZWUiBxTjrNVeeg+c6bXuHTPmlTWhrtit
w/T1OkcXRFSlzTORP0q/EWxqK+KdHugxF9llisgSFrvxpj5xs5Q+V8UN90ROzHdUnk+jPxjMRTfL
obZLO1U3zScS02XD2UgubIW5MMd4c73TScFTh9/lSeItau3kLUWmpPlQROl57XkKSXSakNgceUZi
VyyelW3r93fJwTulmscO8vxzQr9G8iISkwjcJcXIJ4F64q0fH6SpbZJ1x3iBW6Kd2AJrG4mgE7I4
EIlbvhPlTeJ56HINaj98gnuTedPnTKVK8kHl0P5hgbbX955WTfmR75fNtEUYKX4r0H24UU6RN2zV
9d5jgib0v3J/CNa3PabES+RnGpfZ7R3rZfkRPmUvC0/UMz+i+Ghe+IXXX/rE0jMFuzja8rztElgG
uxYyjLOcu+2w+et/4bhbPkEbHELXa+/QiRDlEF7rpmcwTXbwVFzLe3kPmbip2xUaRtsOfnFpkzs+
6X72Jfb9xnws6oUpTO0nHj8B6SVQTCjAW0ZDM1vSkNqJ4CPTHu/5g52BZYTxzEYSCP3l57GrC/c5
2xvK743okqKy5bZKvs0/eutpRLg07FEet1DLs4LghOvITsovOG3yJ+mTnHWVqyJ9yg+I7yznmfVl
5Db5PgH9OfTnyQuBt4t2ifc78BmFR7wIc8o9H/d67Tt5tyEQHR2kcU5CkpXDTfC07OIH2hUwJZVb
gnKAlAXdH50YDGbugXN64+D92b2Kdx7UR8TcnJVNOdTviVPbLJ6sGeQgkYv5aRxGZn/hxmPc9aHv
qx2PwVv4EbwLB3JWD6EnODQATHvw2GL3ZXutW87jm+wqf4QHJLwTHRCbjOSfhclhcXImw2O4lv26
Mncl0gxdBLry4cyb095NomI3BIi565uosGVgwXNu621aAxKBqlYdzDWuyGV1XNO0Nh0o6A8CZhbW
upBr0/pmQlSybV6rg8BayKFBkGhWUA4t5TsaegqeVUmfb2fgV0N2UNm/hJSoI0cPjkNny4on5VtG
uIbpV+MLyV3M9kFJizsIb+QJ7DT1kADGfU5tw374pm4L24Mj+vB0j8KLZW1mbI8EXFsbyQOs1Cqw
lzf9e3OJvMS6VlvD9QOPbpYTeIQ62Nzlz4oTQ/V20bxcgvES1oiC7PyrFm5NFtrTt8JpUlaskwAw
X9wT1IARzTHCK8wWuPC5SxYb6Cfd5l7Ot+YH0bbgtCFZbzvjIzO5Ofpd5XRI04PlplaZK+6YWLJd
0aaajBdanCAjoe+qJHf7QvEl31BrMXxFCS+jyDWBnIzBKdhaw7sKcpgHKNyz7EjbzCsuibOoW+WT
tY39hEJaMkiznzY8/j3vHBRJJMHQBv2gvqMsrycaYzsKVR68CytPtBmjff+o7frO5J0s2YqFw6EE
paCuBhaP51Z1tOeaZEPWbW0PBjQc3K/lMASMYwiYh0PoSJo/tNgG3EW+wzCgsk5dlA2Z0xVPUD1b
u3lZqm3lqQ/1geS4tfXH6CsmZcTv6sJzbrymbrcT282wo2Mio6Ti51k2dFc2+bO0WhbsqHNpEjfd
nlZJCgiNOpcWdEg4IWuFXbZezCrGE490DNI3sgzqHZkscWYRdILAHRc7madVnmCNXGipLBlpLJ7w
HCTncLIZVrwbbzgFTfU8DR6Xb/gmbPGv68HaB0a/x5TDz+yzJ1TljqudXQQOHgfCt6FCEHhBfCHa
SxUcJRfOhqyeCi6Pf5/+Sve4H3meZxyt/C715qaOWy08avCgbf0070V36F3CQ8v0Oh0I1cOXa3kd
kuaMOLOHoB6T2M0L5z1GfCG5ImWR7GLtjzco/9if3yDj9+fmOt/LkfwATyyf4Z7Uqd+nDk0V8d7G
WwH7HT+BTpG2U/ST0r7Mwq9g+o02oAzXxQXZc/7eiRsqwteODjMleMQ83ZYhvhPuZHmG5ZGoS4Ex
+2F/oUBdDvC/uee1C41GY9+zC4iUGImDwbY+BevV41Yq70z50xtDnf2M6mzcaZ8tO8F4zTAEMT/g
/tnIvcPBTNoOFf6GJz3aT9VWCW5ZQhA1Rzi7cFYBGiJGVjMZnV9Bg+NzTW0RMxKWvAxgonShnGF/
7Ko9i934MB/j5JAvjEoMnJRl+LXqpT0tqfIWES8fCV6lkcpoi5WrcmkuDGnDwU8M1jZoaxuFDOx0
nzZbmD8AY/LEmfo/nBNG1tkXeiF4uWg1AmZmRqeQjKvR/IZJ64iVn6VeYOFFxUBGJe+2MFxD/7Le
flvrUjANs3zGMWnuaF9V9JzsCmMreTq47+Q4z5u1CGMf0RwmPfNTWHtZdKQdXVicW48pflXCHUl/
fs5Tcrg5kAgEpIuI9lEmEXOSEWVJrc0bsHxSDcagu/Zpyr5cp9c8BYruYNsYiMZNDxHroPphGtdG
9Gpxz5aND7NSP8d3uKpATcnv4yzzYFeSNfuxgmNKd+634lVzdYZfRzVkL6eInao9ne/5wWID745O
8KggnQMz5ZJNr8bbmXpZuGtel3uRtdWrTfHaSG4efQfg7x9sSZOdlLt4uvFDs+agRFGqfUgvhK2I
gom1bsmeUPwMN7YH9qdNd+G5MfcKI2zvgvSC+hXaKJNm8tNe8i39Kxsn2zn8SD+643u1Kzfv1bey
nV6/MIzppFLa3XelsoJvJA6l8UfMwjSfeBNeDWoabtFftAXaTXPlLLuNT/lTUgE7BXu+6TnefQgv
SehMLzoX6QP55mXS3eSLssuwFbYx43irvEpwiPqq7+au+RxeWUsLp36KufdQx26mxm8HjkZMk5gi
U6Xysbjkp3TPL7TpXrTt2jzwm9FbN1667ohnPJYbTnrpvrggshmfp//i7jx2XFfT9XwrxpnzgDkM
PJEYRKUKqjwhKqzFnMNP8urPw+o+7rYBDzw1sFF7VZBE8k9feMMPbChCmlSddrGMLiMsLwSLd+A8
y/4DsoDUIOHlI4KxI4ea8c1iZvbbA6UqwXfw1HREuc45/dz7xG3FZTtI5htri08icw/aZ7ax+mEM
WHC4L99hnG2zZ52rG4uXFVn49MqpF7Cnz+xBO5XwSRySfUcTPFTOIKSZZcsf/I9+EL1CPd3yrMjF
TRPlaJ9a1F/5WXlgufMpJUnD/cbA/EHbvfyTPpQP1qkOLI/wzrz8Xk883WXfsreeHZ9jr74Q5DfN
obiLxrsqe1+tIwwTbireoVxX4iCeXWtKCITFW8N0fNYIqJzX7I2c3PIRGTIO6h8KTNJX7kXlt9W4
44MKZW3bICsf73bGoZrvmVrDHZkqcGYokvvhXZNdPAM1/04OGXEr6O6olaDmR+Up9avWk4loeTgp
Dam98k3hKO3BR3kUq+noFxGJC+63tr95BSLq/rHRY3xWDRxAXN3yC0GT4Tz9sSY/9tTnWfgk7ZPm
1ZVrv9cBxCAMI0PSDDn3tPyuM+/S8q+yc1758EH4DjOa47jdYCFQ6ja3jtiTnyS/RuGfo9o4D/cx
ahGP4lokvhpGyNARzerafR0d5HeT2od5b7O+/jCBwijgHlQUw/ZsWSOixCEkjM8OpPKuecLaXfqO
sKrW9iXAhclDxuR+oomj7wFe7Vo3PpuV/9p+G4E4iyeUUF67Z8GBSdIpdgCSY3uXPOzjYX/rrFc8
Z5R6/wk7ANICp07pu/UCsnefuzhN5S6HfYuY9Gf0d7rVzhmHPaU5UObK0xvg89Z0WYm1+bRJwg5U
7c/N9CY+Oc/4mI8SoDeQh/fX5m850Pyg3kTOpkt/m56m6j7/KG5P9V6Lz/0D0cj4YXJc13tVPeG7
wisrRFGYt9ZuII6lOgB9ut8lKP7DinNXCF9/tFPgPBKbn0qPDJO+qDtSw1TfMYXwGUg5v8bXRYSQ
ABb1hLFEtp6Biqg+yQTHc3UjFig/1CV4suiGMVPbPRUQChhUetindynVZ38rdvzJuqDwC7e/LHnA
T2X1hM5eOocSDY3+Iq/Umr3s3Oc9kxsNuSbyhH4P8bZ5pebbYD3PxkMcaven8sUe7ubukVG/yDSA
x1M+cat3TkckUHzVHAQtNbgMTHTDX1tneXmjQleZRxnJ0gprti/+oyLjAMHZ/nfVolOJx7xonh04
Wf3J3OJQM70HO3do6sNT3u7t5Kcowbqf+IyRin8Q/a3umPXf1EYQ4JgP/QSBAYVelw3tTI6/1Ufw
XD5EfmqysWKIWR/6Rys64ZQIIRE4bPROnY4QvqLmQcRLtkTBEqn7aI8rEe2eXfscDZTP98Pr8Mr/
torbwXh1Hlu0z6k4R8befB+lA4nXlXk/EKwEE+5d3vA6sf2sjUcYxq5xR6ZhV58ySGKOKrTk6xF+
0IUdlY+hfE3WxmJO2NUJf1O/O2R+BgYR/XDxwpt9kVwi7AyEZ7yLydcp6KonI9uXZJu7+VW6cgzV
LpuqCeKExg9BFPKO8aGkahOo+TXNIaz682F7IB9cUS/YSGmE4Z25ZdGciKDDUmoYtve7A5YXttsb
uXpzQ9nRNbPr/LWBh1+JtdjWEFbKwH4z+9j0iEuj9/E5+SZ1IS6mlssGmfpsS9ZBzU4kFqc/Bbbe
76l+I8REgCmlJwSnHoFgGEpvpRJM/I2JINMJU6T+AkA/u1HUYGldidqLsI8vy0I15qBwSr9CzZy/
FJrYMFEozUSKnwchqf1uht05BzKi5a8yvixkYafccnbZE26IaY5y3l1ve9KVh5y2oM29WAfP7o0X
8ax7cDjaHXG1zyLTvoYbWLIzBY+Wag0BqP1OdA8Lnn9S/ScVIqRQqFkRI0BIzV+A2XagOjyCEQW5
H0TUQU3tIJb/LRw4EDvw4ZTc8esTnhFRgyEsARmRTaCx3fqPMF6xFQVpFR+z8E26URNlywjy5EhJ
ictigPRgEn9iyjl/dQ7FFuOZ2q9XLM13Igt4ogBTclKk/EiSFL0v4qK9Vne5x9n2zmOTs9eIOIv8
26ZCA1sI/xT5C7XL9/Qjj0O2Bq6mfJ6/eCe2FYOEXUYOmjD1rgA99WSS1AKT9u36rH3p6kllg/tI
bviKzNsMzF+ijCTBiy4ZjCAj4M2K/saupfJkyC1u0Elu5QudZGM5t3vxAmXng79v4vOmVv6Fn7lz
m08sZIrVIMGu9oUJTqXJ5vCpGyqKMA4P7F0lIVbukahv6QjYDeE5NkrFtJQC1OmN7rVcAlptNEPJ
X/Mn/pbCTktwkXuq4TPujMaEFCfaIJSESKtbsFj3CRFf6/E6MboE6Ac8tMgkBI+pC3grFMhjiqPG
K90ZG8vM91r6O4COQTufClMK2BtqzEflAL4/NHpI5Nxrp9J4ldj6uWZ0q6suWOJD0QUzHH0mT7pl
HmzZpNaAX4BIMCsrer8e44B023C3TqRtXiK5EicBU+VGYAJQXPt18eHqN1OKbrsNTWE+U09ndFsK
pO32bLjfQXvmA9nJeB4NW8r8xG/LDlV5jCA8qon8m5Srfpbnva48ZWivQkKhsV6zvJOfZv7hoY7i
nZfzOVu6gp32biA9r3baicfKHXFfDeHOxIi4knbgkhT69bTA+PUKvGbr51jTPWchT5znpWMQ6/gZ
muMQRcmvdlyMZQNpoNhDXtwwipQoP5idvKc5P3DuYQhXy2/cdUGxsc1fKPvzDZdPZX3YwhGDX6nU
rdkpOflIqRU4fnQzDZcUpd5mCWPGvZINYpZM5Migcs7zVJGklyho4MvDiqfjDbSl8Rl11ES5K+YW
TqhO5HL1XCNDxK7AVIoMdrgHqb9hmha0Hw6EHD/7TnzwCcjMytJfnbL9xY4PCjW0yadOQqlytL1t
0tpQWN6YK3xLyVU1tvf+xyfzCfgWcwnI0lPT0HfcGXOS9KSBAMREFR4Xyr0uIIIGkuFgbkIePx/P
wV/dlvXIY+X1dMa3AY33vIh7z1KXYeR2mPSax1WxiPgNf8JwCMRcaQ1vt83dqrAhN59Tl0fHI+Aa
cZrm/tfG5e24c17E9TIJtkFqgG26Fcg2PIJ3+GSSNCZb+0Ze+nN0JNmIC84eoiQKLXt7dJeL+OCD
pxtdAomMCYr3ntvhv7W/8YYmZR4DwjBSAYT/2MHpN8u4Y1UYesiSL7XTYIQjXQFD3mE+zM2Cf2MQ
ebNtYUBLYDEY7tjSrHuyTjr5j+0zsCwQPoM/ZNi5Q25T33FHkxm0D7F6wBa9XT24dXhS8kcysH2V
6NedtqW8V5xDiUhB5M90dR1XeTKLE8UTCe73cGPO8+ERqGcJKKe3WPfZsC9kt7buuR/BVCIehBN1
Zhj4Wxw5t7kIMIXyM2bvJKdAX6m4E+4wV4F1Pos/RgdxH31aeA17/o5hUOA0GcgIukTcnXVJQExq
z7wgkc/COdOvY34wlDOssRK91YBPoueeIGiaHjOJpU4T0DmJbfVZpH1cFZe9nmlssCxyqF3jiUk2
3KN6qkOi3G9rEdvbJ6wnqXpgl5C0hC2gdAJabDbFbB9pVy35xI6Vq2MdGwkK+ft59LH3kuF3lLDK
q/BxdVy2E2eEM/+eARODDYlMZqlfgLTJqm8jF69eBt5+9WFW1HJIaxxWEIixXPFiw5eNV8aYy0Rh
hbVn9Te+5XY3BFcDaeVAXB4pBwspdsmFCFL0tLm2B4unKhAdFQ8GIOFM3vD38e9KjwoOVHrmJNLy
+hz+4wkD2JaGA5hKnk+O1Ue3z7s93Br7ZQ7BunFn8HgZEtYiz8foMQfYV1vXad/d6y/U8HgaeHbX
+QFmNbMQTIGFNbDk8cCq/pCUPkPHg6JrrWGgtvpw/ihqbjsQ33cGJH6qPx562Tx1Xp9XR56pohNo
bJODBdnDzt751OR+Nu4Nuo7UU+nboVlOAlScnK/2IeKeSJyYjAi4msCFt0vi/jdAEGrmAFlNL6KY
j+zylpuCj0z1Y1c+r+uJj98mwUQpcz8xnkiDIMsdBUhGVGRlqIvQxfJmDH86Smq7cVp2wmn3Abvn
vkVTBnKgeEyRRRn2zin5BqVaPm7zVcKlfTfZiLL5WfVB9sAkI8ElB9bJ2mrxlDvYJp/lOfJa6VUG
4/m77ODZmtP2pDWegIaRMC0VzkxCC60HCuc2zLEqTI0Aw+VS8bYHbuKyvW+cvfGSkDuwlwPvosMI
espdWBTLadIegPS3T9TZQHI49kmRKqBRVIgeLCSqWQbb+tH3aMxIqgtZurjHa7ZGP9x2Gep2I8qS
VOAWBPh4L67RC09UVi8gu9CxZ7RZAfCl4Xw6/cE04D8cOvtrm9faA2NJoVWmIUrbE8bhQKEe0ItU
+KyssfcBXFLJZQeqKJMC5yqd7bkti41UMoUoh92fFL+9WuD70fJ19nhXlNPB0AOEpnKIYuDO9CPT
kLuY4oAEWiJQZ4F2XkZS8kG62+Kmk1yHGAC4H8ssHm/IAqgUrDQQmXYW1uJT+gaxwjam/0EJzTnM
0PnR7OCZEt44b1b30PQuGMRtJo0hyHJcEAyClIsjQfI9detJi6909uL2NCWnpXKN6W0anrauF6UE
PF9Q8WGFdkf2KpWS07DNa9ZiLu/1T8oIsNS0oGkPTEyGgikL4p+SVJUGy5UVaFDrI8iyoJPBLn/m
MLJrtMC3Jp6wT/yKrX2LOZKwf5C++N5OQt4qTp5MbqEJGTVOcsj0kn2U8seCntmy3QV/WaN+xbcI
3ozsrkGVnBLA1tigOHjV77d1L4H9fKciwsdb8M/NbfXQceLcRguJN1CZjTT9l20D2c7sgkpayE4C
QHlN3QrdDopBxgPLEnB61L+0bPS930xHlbfCvjj1+uGbCU8PJNIeWLpDymbnMqGS7HHmhgA7sCqk
3l2hjSLbjvAs63KdGDAwMONJMw6xQJHWlymdx26DtSONGJzupxO6HBRyeNxS9RARcbGx/G5GLNbm
vnhnzrCkuDJ2ohW5Ga7gdztnM2LnYIhivFmLkEFj5ykBrZiIXdJeAqjl9p8AQtigOO8kI+TPx0CQ
NxMvY0cDZg2VD+WObWzcbJjAGRObu7GMjDtzZ4t9OPsolvEtz5DgjNWCnKaa39PBMRzK9luTgWHl
VWUMMQfMOMZgHHZQcrIZzxP9RQJLZnxt8R5vRQiSB2whxYr41mY7nWHPUU3MflwI5DFkzVBPK7TP
RzABtGSIxLh765tN/p7aKMk6+ep2fIM8ofwJsgg/rw1mMPSg/kKQFhSTOZw7KkxIva3dfpAU27dn
FKb2vY6eiyOzeRibQ17cotaptcPMw/x1zOsqukWTYaKWgw7Avt1UR8euVUEJZ0RIpriudoFjSjVY
R0On2KRliAjkIDkXIcPsNfWHtJm1o7JZPCMdAIwsA0RV6fg0yPpHNkCjKIdFPSKrhINBm4eySGh0
S5BaUrOrPKlDhSuCFonMSwQ1VqgqK0lo8n5CBpXJTuGsMxWBZ19+16Sm5CsrI9IL/VmYokASv7cg
VszsXIOueVPy1KKBEhSblbW96bRaq/HTlfGniDhkGo3TOVnLYLS8jLgmjm3cnQFNQ4p20MaylNts
a/CUt1f+vjyCae5H6H/+/qjLtZIgR779/q4s8+UwU7mpNlpQpSK8jC3VcBQtTj32OJ3TTZcx/19f
1F99yt/vh03MclQbe6+0LNxOR+cxzpP//qL1gWHUHCViaQk35Md//UFmZt/2Yo6etslK/n7pJsjx
u399//uvCXFI5MTLcNmUTtNfl+/ffxa/UqjSZoRTVXjAtSA7pbxb3FlHUKWyLNYICjMAxCIduNl2
9fYmW9q1OcoTv//8/eE/Xri9GmQnv/nXD5s8CqeOHGzoqfV0FkjI30/+/ZJtI5P/Xs7vP39/aDTt
qyPTSZw12EpxKbfklZx0zfZgf7+I7dv/42e/v/j9GTZXBy0z00CzxLm0CsWvphgTsBXlO4HJnZXE
yL/k7Usnq/0uaxPLHehvqHEvXHkyDGSBQZk75zGzTQ8bvTropeZZUJlZAYsZ9lbezqgMVPPfvpA7
Mr/oC6VSNNonRDrRpPJEa9AYWcG0ZZTQMtSaaI9W8V0lAZTR9JXUbyPSJT01zwYfjsXqYTZZ4Phb
FIDzZUQwbxH3zcCBPEHHHquiAdO8kBIV1w7rDRSD9Bz7Sns9OLP9Vfa3zqAgaHRKha4Fukik63Ja
Cj+22wyZ9oZGCEUSlAseFlW5b+WlRpAK4GsrEP3AiWK/gDkMjA7/cVzCTVIC6nMY/2kJXo+pzpFW
T+NjD66yoWpl50V0acoxNKZQRgCPJlzXuhGKd26JAlTiGNOhLwR1qEb3HMh9XjnzpOMFo9xhcLux
ArBnnfNY6cjI2595lDigY8Igk2pb3NBMz6Scbj2HENxDa09XIXGVjKxQoiuzFk3vtyiJNRPUczFR
H3VkzW8EiJBSIcNAmOWllocQPH1qIrJWZ+TP6FKkoQLfWdRUmTHXopCYI+ySYTBZ89C6VuhUXl80
h9yhmok2ZcckkprdqYTRNn/AD8Qe3ZpA/GORoyVv7YIVdzImqAKMtR6gk/nlUAEylNw4zJrE4VUQ
PCYVDZiRYpUZ0Y9aqe3IKNqAacvwwKnH6lK26k3dsi6oEKFNCRGoFwxaC+SRg7O5YNVMEvL2iXiv
0ex0JSkHFCjZZ5QHjKvM2WVB9cYRYyWwB+zZJPm7NRCNysaXkznGOR454PCs2Vyz4lfFJDMExzyG
krqcxmSa3RZxh5OjTRAlULGZLKN2C2UL7xVEnWNRFRfoYKIWEz7Xk3ap1OZhRRonxK3IhYKynhTL
eGtVDSjBJAXNmNYsINttbcRw4vhBVHe9ZjqvOIxOK0LnQrNPiNOEWVpjENMYm2JVfTKk7mJZhjjk
7fBhIsOBtk4LVoXFu28l62FU0M4q0iV1i9hOt0lEnpNaE9Uc66dqVrFbBdy2TNd/WolwLi41fzCJ
R6SpgtyfWoAZyr4KEQ8/JRa2qgIkbbYuJUglAXkvG9/zVKILhMyYnymcv4v+Y8WWQG4fYh+0j6uG
n+xRy9djXBdE/0v0aWgmdI5cXNBMjoPlqWwtf9IV59w17Rk+zXCCt3IqIuUvZmEQaBoKZ2yi9BoA
JA3GyTCULJAyKP4yzKNSaY/y+jiYkGf7vlOPFeAIaH6hPVmg2NSFJKnJin1XmP0RhhROdpHxI5d1
GZS1GURKwUnQ9c+iqz6EWUBpG5Vg1YrrNtNh6jqyZ0iFeraS5cvOG2Qm0wS9PyhvAooKonXBTPyt
OwdJUw4ibaA0m1BtKgesR7eK9JRxjjjDlLprBNkbjcFkAy0CA7FaGLB42IXSSLxlqLXsq8i+lc3E
wYInh5uPSbuHNIxSrLSGQquWBz1JDlmD6GAcl19FpF7sCvD6UM/P2IYGFnamqF/SWRM9ZUOc0vR+
Puj2IJ3QU0mwzmK1N/OKrbbdPy9yMYearJ1bhoaSI+jvOEEnctT+GNj4PsC4EtQEiIo2aYOZ/q6I
MxKh1FjvDF177Rylp/KxpmGXasSENYWobhnICSFhmU0O3qybZmQvMVysE7rIkg8RVnNrDZqO3Jq3
Bf7rcYl1EaSYn+0XlJwRbJyOZlGfxxQho7HNniLFaX024zxUs2czruXrgFabE68ayourZ+ap+jQs
E00doFh9h4W6sD7mxfnB0zQ9oPP6F4O1HRD15Ll2YyinIb7BEto+Z6epL1G7FEEG6Rj2gPxZbBAJ
OaKfZTfdWW6a9JwryUtlTuR5dDKWQrko0sq2aU8CUXOcn5SyeWGW7ptWai4muj6cMIK42TEKL+0l
uoCxcdOlzitWw/SglP7J5uic9aoGnLYs9mtD2FkjcXcuyHZR+qT4r9MGsnPFPI3R9DRkKgK9MHRo
PGwlErjDcZellzRvfd0q//YI0AUQ+yNI6pBAhQh7Lc1xKVJfhzIWXqIbcyCmxvRLrBdbA61Goaum
bwjSI6vT/VIuXpRJA6PRLw+SFdMU0zCzKe3SRZ+mgvjoDGd11oht2VpGfVJ9IePApTblvRDr+1wP
d13ZUyPIZw0L4umsp00cDGmCXqQpbjpVw7vM2vPw6kBS8Ukth9hyLdOoKHUuQFwkDWa0GoXqPBWk
FlJ3xO6YFrNJUaEd1OIJ+s+dWOYz+vJXrLwc5OZLWBAE9G3TtpyoYOcVDOyTTKp+qgxZnMzwiN/1
z0iG+8xkf6x0hVK5ZYcpETq2ssA6zGREF895VKAhx1Xn0DKxKwDcrlT32aGZ+mfHVNjaJaqKikmy
tcb2d7oSbdb2CFQGD6O8U+PQlClp5pVlYFDsLY6fzySHCnK4/pCANK0HanN2y5qRlTHQrRqUeTZd
YD3OefUX4j6ewqbx2axvbTfZexSKNiMf7t+E8bKuTopD4J1tlGAbxndcSAGzLmQD6mlZs9PQdphz
SbMMbvgnNkwC87gbXhLpURjg0XOnb/0om37SRY9uDp0luU5H5ARs+xLH03fcW1EghZrRHNqG1q06
zJQB1jpsS0L6XClPSVfqD0befyvDFHSbe2trUwTv7PUtjQBitLCEm2VhGX9Yfe/p8Tp4hjLRbsbk
tJXW/KrMl0VLk/PY0EK1M80XikOD0CLJIQ0faoOEN0+0/VzXCVRJ6x3BtVCo4zsHziMatQjtbIoS
Dbafw+w1UWScG6c4zco6wDbfakxyfZudtA4zcHDYbXGTKgRfgwK95ui0B3GrxAq39br2bKTqemfh
4XBBmICyPgYzDhUCO5l6T5mbO00ZzHPu0HqdIeLkSQaTdDMyxOL2y67x8sUcFnRQlgemaVBynQ0U
HgTuzMJyMWQiRzJOyiz1Piavr5qZ362jMC9KgUym1nBO2qA3MwjpqsqWMy8U97BhvM9NhhKhCFBN
Kh44S0KfUxaNayoPVMyGouxJKNoSmQAk/9AFpgI+UKszsYEt4v6YTVP70gNb9Bv666g7PJpmR/lC
bxiygoBukunSY6JLabjTK8h79W3IRtJhA8IdjK4wHVU11B3nvm/l9DBmKHMSfFM5s/rpidS0CXpo
2MCB+ba0i8ErcuNjcYC7JXp3wqKQxaErH53e3pW15oCAWof9tnjMfEHANebhGphDgsklJJVKvzLR
DtUHBAuxxOMn7EzFiKJYTR0kyvSPmtjX00r5T9lV9OxlUQIJ6ZJT2h4sh0XaqDHbmMYEj2jXFmJU
MHwvbez0sBQz2SbRXUQy1YYrG/VPGupul3aislur+GinGw0BwGelGApGfetVlifloCIOcSCfRtV5
iwqAruex7M+o6/kFgDAS6qOSoxw7pk6GvzHN9XyjRaKuhoqTuWhn3HoDpZywtEUMbu9gZ2gK6Ee2
hZWgjRoCvLwJp0DMdPdoi+50ZdUITwJbw0oYJnT8YhsTeNO8gjtWK2/xG3qDwz4jqHdNa83PvUM5
pRUVZx66T9fFyje+AO0T5A6fZZm6iKkryn1jQ4bVCW3wuS5Xb+5tmPIaWhC6FfvAALOgidbqkAz4
2hvKn3ax0qOz1imVk/5jNJsQibKekkMh/LVWjlEHctux+urYUUarYm5WxoN00BjcHo/SVl5JDA2s
ajEUBEa2gM2QMtnw66p/k6R04eidHGKWrAu7BTg6WQQlpxTU/7BitgH/pR+ukoruny1nd6oupCfS
XY2z83vt+nav96fJTKnYoCtvjtJjXVlhVJEoWCNdTTni+C4GuuiVdSUZcqtc+xZ5YoJrTnFR1Uuk
tND9i8rhbYrmF8oOBumTzS5n9Ifa6loIFE5zjkZN0JAowpzk/mg1HXtLmxx7Ov3ovUdB3uZ4HhYM
J5TmQFqResYNd8tC5emIpizAyZie4UjoXBUgQxUN9oki0K4qB+1eF1M4UR6Z4ii94DgAtN1pW1Sq
MdFoM211M0Nm70SO0NNN6UeFWXCylfRtTjlWZcSMt9nCgiaEhT40V36HGHsP7LVX2EYXE0fTJtZt
/qB7rzWB/trSfci4i9JUTFmiTUMnZ31TUvk5yWgVrhNteSRgI+D/tPqjZUEStGo/MENUPA1HANYu
PPwG+H/S0v1Ikom0q8wRZdZukiWmQHYWi77HurO/BLqO2KtiApNKJk7NWld4XfKAftvLipDufnYo
AI91ea36/nlNqoOEmOKtMF77afqeMwcQLZJwCIhZ6LKkKRqH1G7VXj72eJG6CwgSpZ7BK9jHyc4v
SXfWFPmjW5FkKDXnZKE2sHMM0wZ7Oz32Tjk95LL4owloJBiEUTlPHWPXW3l+M9LizRQvTV0bP0jc
Vmn+UM5dGyKSTRsom7emM52gHrlmGbtp7J2pk5vD3wnl0MPg0MtDtwap4AqRMxSUciqLIBrRb/mU
VjoLiim8aYF7JoHh85T8lQ1r8scsAilZsb83U/qd1sVPgxYkVd32vsMcFpdOiCOcqtZq/zi9rHjm
Jg2SDuvL52gr81UeJc8peUjoVtRBi2B+q3pdkar3SjcdrBz/v0oMyFWPSBIq83maYi1UY7zs0+Sy
lvVELcGiddGshxl1DfwoF2gHI8IRqRmW6lZz2YiJoqOIsQwNBfGxdROxEkypzR0cX1oXLWs3afW3
ynH+aKVU+9nYf1UmI64iexksaEdqhUJFOrP8XiIqssjtGhsqjS7BBhwr9DU7AOOzjhKIA2+LUWf5
6JgnzhZYj9ygVIDIGhs2VAEpX6Lr5DQ/KW3KYSj/GpGIQcjDQUWaWWKniRz5UyqBEynIs3tLQR85
pRkn6SZdmu6rUmBBRba/oLSLj0TN9qqTykVT8jr2/ds8retdYdw7JUzjHIFAJMinCuwiokqSRMSM
HOve4T2QDnwYcpSyEUcdd/9f67Np5OT4qPzf9dle0i5Oq/Tz3/XZ/vmi/7aFMf6TigbkFzKPzXrF
Vv7jf4g//fA//0Oytf9Ea023dMfC+wrLGKTg/mkMozn/qRsGkpSyrJmmqsjOv0u0cVWaLVsmvjGq
av4/GcOourkZv/y7MYzN52uWxXtyGTKqcP+7RJs9mXVdL7FyGNb2ASm5lr5DlXnW2RggjQzYXaPB
WgVWi17xap0GASFwUrBtMCjzllo0HJdMjEehLKxA61pjR6aoM5i2zeqtbrr8QCnEc7ZSfdlIzz12
DOStz6sysk+PIHAczKO1Arq5jHoagR9mc49WugmD2mgF9DdTfV7tftr1FVhpC16sQhXbSq7533Xt
XikyvmG7IBP0snkv8fwh+vv0pTN6ZdcJ9gMqqpbafGR9/PXrt1SS7MeN+ZiqWHz0Pchhk/q/FOL8
0neubpmRH/dbe8OypuWA7t4+zVXrKGTwiShv0aKvzDuOY/XY17p2INBxEaVCGVRPZrJV3Q5XnSVp
WuwhuLCg1YIAsFRVfymQG/CATUSwHASbHAV29th+ZjPeqlOePXbyS+H8aKCctXS6ZKnzPCsEleXW
H8C3eTgyfI9pNCHUoan/dGMrkZDfemeyMUNALdHZrEeMwPVB4lhMiFFUuVrkvZrT/5E2r6/ZOZq6
lWCqUelvmYRDw5qlwbBG4F1Srl/VNBOKkfZu/3rv/npxSZVx0ToUPnN091CoRuBCozyJBqnbVM+o
tA5HJwZKbiYKm5Men6Z0VlFxdWCTI74XdrPE66YiqAFQJAv94Vj5GNG93kVbF6fs1RcjrRLfpHNz
RJ3dCWfzgKoSuLRC3urElMuyguqM8ySQAsCwDhkhiXY0IH6h5sKTowXQE/39AuGFHihFZWhBZVfn
bnO5U5UK9arEPtoQUtIVIMsWrkFEyh9rRdH8PKbxKJWl2E7bvSz0OpyX5JR3OoyrrlBI58tbs2a9
XyvL1zyrwvv1D3Po1MTmlKPVxNw2IEgDTQH0/2tM9vulK+cRQI0N92pruphLryKArSPsgAYZFnx8
0UfE5mg1HJzNw3Uu3tPOedfl8hx1hkT7HEWH4Tu3AWUMOYzuDuW1Hm8Xt+wok1doyIIALP7+6sv9
zpG0j8+s55QHXf8UVvnalXKExgASvy2Em9bIkEOy5FBgy2hKVn/8/RJJRZguqwiMHgO6X8c0vI9X
DYXRMqppswMOzxIJHP5kzwenQehtezBS2V6ysnvOswEY40xcmhs9BkLmeoyqTD5GJegMBJlQHk3j
/lTL/UM3IquxZubVNjMTV2fj2raGFJg4q0hNdm+1HewSI4GjhBzEEMcIHWo1fjt66hVDsQJDdHwE
hTZrvPEuycBtNCqs/akB9rUIHHoL0XmYj9QHa5TwxOn1FicgekDZZGt+N8l3bStg9ZsxmB66P/+4
ztS4oaog/KkeV7rqjJBWT1ACMVZLRPJpo/jj9/wRXjANKBPadwKo7foj5w4CENuXaKWlLB5zDLH2
YpS1nTKg10pXVLPsa0NpOECkH52prAzRv8ahyFqwz0RspJWUwi2jHl1G2JKO6ND+ktCEk6pPUdI1
HBflPqbAij0cHcOu6r9Qg0KaqIZh348w9SelfTAUlrZDb9huljBilz9ysGkAcPTxa932N1tKcIUp
DfmIg9dfsO7gBxVohpJ2riWdXoXNOmx15bo0RnyzJB2PvZhRMJdNfXYmfnd6u7jmDo1t2azmQ7Za
a5CKFKgaIsE3iLh5myh3VF5Md5lXxVVNR7r7/QI9bTSsU5W231xrAX5xJc+ItLI7lipgpm60IYbF
+EVpVfRgYcqwr2ZLw+x23b5NW6hi+mPfRfgnD+LZQCMzrGa4rEkKsU+M5jOqs4WfXtsIlY+iUKcr
Sk8pdtvNEOK1h7TBAMNVXvT4AZ8sEOkqddtORuypXmod/ijgIGMq0sDSaX0n2AE+jJLRh2Xb/ygl
TCT298LVlaZ8olpNt7trrOdMujgFNDV0uZWwXGQZHGTTgkkT32YOJyrX7ByA8lTcWku7fvRrbHyl
EcJTJt7YrfTQ0oE4dUn5ggJvQvEJkuoMyMOOzHGfZzm8+rRWrnM5XjJzuGl2Fv+sZfqiy5FKeJZQ
zTSm+2ZJnu0iLUK4aUuJsLiVwZ0YM464SOnp9tfWV9kU5mHox/owVKV9P2oPbTKN6EbI65umJHBw
SukqTykC6vJQBKJKLPABLUeVXHf/xd2ZLDcObNv1XzzHDSSQ6AaesCclkhLVliYIqVSFvkcCSHy9
F3Tv68LPjvDUE0ZJKkmkCGSePGfvtc+DzSjF7hw8mLkl8E4KAiJc7V8Dh1WgahmmyQXVNNa5xAuR
Zi+JTR/fTEoI3sPEpN99sgQCvaoomueQgckqmwaXpclYV0OjP+eKmRyBFO211NFv7Y7hYU5qiQ65
c+9YOuv2f/vnWKXu3c+DaPTznLc0yf79Uz/fVy7f/PO5OFh+ws/HP1+RifedCOtT2SgGBZk2e4nX
fIjS15h2h/R+Z8r2sE3YVA1ODJsmcLx1VRj2GVTjpjGq7Ilk87Pou+5qAGcXMPHeIhOLWUHEO0Tq
Ue8ahlEobtL2gfQ/ZFUy3rOc0Fz79wcrKqw72EPMCEV5rVSFmdwV1mGqFWoxurSbvjemG01j7Q71
za1afUvsONx7Edz5nw8ZehSbjru6mThxEIazC5ysRYUM7MELBfL9qZgOvcZ2lUfqkR7WvGajMQ9M
xNDpux0KOq9d163ykJ7wbCq/xzZuYzcipqzyu2cdaMxLPR1gNw+6jclRZWuZDjMD4nXRYueHbnEh
9E76oSRfKwgIObmKyXgcqWOMMVoTXJQ5Kcp0AHKbPDQg+LzkkFynSt9Ds4bWENg0kTuOQ1ClX902
b+6jfIw3Viy9XZkiR/8aiQ95JBOA3uowfDOzfY4rJTEHOAeb6flWJ0i8zOCPk08WArrityrdL7qk
JFI5aI+sGQ9MWJNw6gugLx4VAQcuyzsY8hqL7olX9S67gvlIcudTsz2W8wES1XBiU4uhdgTmfTbo
bdxfGqvU+A1mEBqNsje6kcWtsP1jUEX6aHgph1D1ClI/3woZ2Ecnrq5OZ2COMkb4AczbAZH6/mNl
YFMJrGPkoJLiAT0n5v6m9p7iFIdkPuyMMS7xVQFodwaUha1Ft5K50jVJqB/koMn/paZjXrnPJH8w
zaqIfrL95XpFAUZOEo2MxI4LcL6VYAunIcUy3jKvVO+6Iwo3bdVubNGU87kUhAT6HKNEL23scobq
uyiD4xb1NabKPqFDklWHmDbhGnAgAT8F62k5M7LlXUAM57LUDOKz4cy9fbC86W0YMS0TnSAPBmHe
BzWjkMpHfclin2FODvJ8JfJeIxyuH0NAbHeu6WGhM/w7hkfMl9s6+WXFS/KYm38UGj+aZ0ALTJr4
XAQ2YlAS0Ng+l9l+E6Mjb6m4yDTvrsKkzvJ5SRs3Dr9JX2bK1CKalAznwDcW6XFIe+z+s/3QGSQO
Nr4But+mvDGDTh3mlBfsJsShT47uNlkp4kPL1dRUbB2epBNa/ykidneBQERIxJMNJ5cHGalxP+Zt
j7qLeCaTMeGZ+Um99TRaod63PvM5QDAQnfMS5IGm4W7DtgecIs2rlYX3Cbqau9SHoWyr4tlBtGab
LuJ9JZ+SET4ek6C7NlHbIXCeqwWrSquX60VXeGjBGn80Xl88OgUXJRMaN6p3+Yg6zqfvtlKduCJn
9NSpS7NhPTWhXkW4IQYNB7EjjEtn+KNcWsldRW6jkXHfuQgiW/a3dWVwVVV18mUMI6Kv5k0oeWmU
/oRU/NFGat+GoEyntry2o602NbO7OejRyg32C39dUDG4bByr/jWF8pBNHB6h+s6FtNeet7iCfPvs
zHrl2dmXgzix8F9aB/qEj8LRQjRBt4PjXOR2fyUQ8RVDkq2/tPPzkKZZqS2MxZQclrOnALjjHEjp
w9VH0g80oiR+iUaNEKF5iXNSIKvEeCnzH4A+eHorqyHbxDG3mfplazvaDM7ZS8pxSX9DUgEQcDcE
zOAmENAjUitOcdUb8lTXWPIiRyTperhXJQAcQYIfuIP5l5U8xPGEJTB/51r8ILQSREJpk7judr/6
WCZ7S6CxDdPf2ZThgDLMu1pjYApjMsTCCX+wQCAKDmC2tATtJm6OpiCzaNW47jRuMjKKvOWilXH2
mBk3TzRkK402VVWbv0bkZAD4L+tNOaF1bwtrL3UdrCI/fZFVd7RysIWcEFvsmxgCQMJzRDemreqw
x1easCjw3RsTr7Ci/l9l0mWuQQhnP/Ji+2L+m6MgydCMWFNFe3fa+iSu+PT6MLExbVEHrwOqyPnk
C6jql2egaS5xgWY1zG+tTaAFBuMhse1QSmBoQYRL032NOOkPDL+P2e2QDEwY9qv8gpDK20aTvKMh
ZZHA7AXNQUgG/7JAS844QDETZlRUEh4pvIcqQ101tIuArx8P/ujEm7nqPtDdPXqC1rVJKsNOkCjE
fGwtvOwgg1MzDtm2Ev6xihAzBWm1GHnv2rr+HXkBKSaAH9tmKM/CuwvG+cvMi0VwRFllpvgKxuSL
yX13zHwQuoX9kJpaHMci8gkxIklQsTb5nn3v8iU2/2gTQsPFk9D9CRtnvM4tGAlB4oIlh3fXj5jZ
eeUZacp+DMdXjwp8LY0o5kAL6bSy+dO2NYOIsVbNRxaiVFUG4VQ9rNIVQ0Z/R9xvh8oiwsPEiRZh
Flf2YA8bq26J0akw9qW4RsbIt9emtC5R5hHcSwPBsNWr34gT+RNeo4oP06ZjWRh/jdRCLTdzxcEo
jo4O4WajgVXC7AvNIjWFu7kEsKq9xSY+4I0Mpmnf1N1D4HkIM638vrdRJFs5hVM1pOqcIwhksm83
z04VHydhsFuUGsgb3yMHxjNZN4DSiut+X8rmzezm9lfq1mqrJ7QNoTPbG8fosOWHwA0Lw13gIZM6
GNmMx7Hoz77t3Adl/RhEHRS2B2MmmNOC+rwXHhqaziwwugY+qRlooDvUV+U0lJey1jd36u3djDfC
XkDJHDAe3REsa1Ug3QPqWgTog6McrFk8+sbWMjhBN5XxYFcX0gxuNIkrzmvVdR7z22zChEvHDA/M
pWjBrdEOlJsYAvpdl8bQciKq/mH+CC3zS1nAtdsJ9wTN5i+WG9GHyANMGEp29xWNIofCdE4Gpq0x
ZQeBqg7sxG6sgW42DN9DyBuBG3v7jusvJWb0vjTz8lhSE/iqC3ZyfIt1yNvXRUBTZqJ/RuIi+7Ll
ci/BbbfhX+Ik/+pMMt5mME+M7vSI4AZwXMam4CH0l4gHV17CGmDOJXCb1nj2mo+pZmNw5ug9hmLs
dnAMQAEDzcXGZVmfzF2duyIxHsqsO/ZTxdTPFP1GgjIX8IIvgVV/cUUUIH4GarGzZJTEdFBk5zKg
iuAIBRlp7l9GWPcrreb+3ibYD23tZux9GFaoF8CmtK9p0N/cBouf39DlIspxRacHQI4LYSlH6cPJ
+1VXLryJuREblWhrN7TavffqfjP33gtzXjwxYYXb3azwNCTWnW2me/Y6cmSNAE1eMb7n5kdF5b+z
m7g76KZUu0Yb4jDPzDFpczGKOCr0qTlkLSvz3vyxetZMwLdh0E1vIwGi00zPMEz2c2F9kDngrOs5
fhFDE69SYWSH1vPg8SQWSL8W99xUFFevwNJsTSveCB82eXwok/eBUvKcwuLRhgM9CptWl3PgDf32
fi4YbgqquqDWqyK01baxDcUoMuQ3WDeDNXJXNBggw5D9qC5PUeiedNwImqRTu6tJfWskv6lW2l3X
UwUWDjp05X6PdbGwbRlRQK6HYzzJTdoUV9XwF2P0bkcW/TniGwt6RQdVIWRwJpRlwwwnLKwNujPq
1lvmh+bJ7cIBppf0xu/CjZEKE+T86Pbe40CumN9MyHhah03MVUuzY2wvOQG8vr4zY0uhPK2uWrWn
kPHUbknYo5d5kKV/DGdMvO5o7SN6a6CacD04GLLrlDQQMaq3gLxiCAKvXYerpyfWcJirF6tXT27q
bZO6O0SZe4gKJpTRYGYP9WBkDynl4Mkxg6eohhjuS3VmkDpcHJbVynaNK70ttz4XbV9B32KTNRGH
erFBKAAnuzsa/OU70U2rGuWkzDofhmXzQHndbMbYPvpGJC4GmbpwCdirOMFnjm3dFyrAKRWaD9zD
FL7oEWY2GmT3NdVFhSjbnRBSO3hxgdmynAP/HE3T3Tj1xS9HcstQy7Cx6ppxe948Qr/HrSubd/U7
KczhUM7uhxM4CQdxmKymIuR4cWaOzIZlNtVbY1HDKoudvAKeJVz6wvM2G2m+N5ogBH8Z9BapiTFU
W4+tSBC3AeMPhsxnxj7sfYO3h+laGDxnclI0QqIVVGdzN4YYitq8PlHr40DHtZGkQXwC/5/JcFEw
I09oYvkSEWDEpsaakWGTQm9XmZpoFjqeTYrcnkpuQ5Mxp5vCUhc7y0EjyNqzRszVRY99v6ztSTzv
zQmAYUCil9CQ4OAL0IaLqd25MOP+K62FQMJd7qoJZe8sWKEr0Y2XMfga0BdiXdPPLiRrcv5G8JsQ
i2Rm/ck1ZWw2036MDffVSf+q1P4zzu197aHlmHLcRn5U4jSqkfsAd1+Y2RPqaOE9IgE9aogSxQyB
IGhey5bLsrf7V68W2NEcAHmijlZ1UthXXBaILsLvzLMWQY9jHFGu2hs0nJ+qyKpt45BRyTrajeGL
P/u3KWw1jXPTuq/96Wi5I34pMUDtbavfM6lsa3vOosPg+QKBUQ8YDsVRSLnbBWa8TdT0OQgXeRas
2Nr7nFAREGv1GQh98B0VrHKPv7FHc2szKBvURjLXxJEIe23bsBoqI70MRbwOCP3btsPVN8kNrqOd
G5KbE1uA7zJQhyrctCPqpDDCicb1iztmGh6w1lWQ0XxNUV2vVQDwUrcj6mr7onXl7T1f/TGytwbU
LQkqmOJd+zJnyITUXKEASQAg2I+1iN9FQ/6rx4ES2YE/JQZZhi6/1Xko/T5+n+Z23NIrUcRcAng1
OdLv2xI0zTyPuz6pLyQYfhsVBBxTj9+8IGdl2srYx+2tgksZPM5zNL4MQb9jqI6ksXcuDrAAnTk4
CCWHWJDVt6zw/G3JSVeyDq3itBkxXEOetMez27RXurHoePr4JhJkHY3RoV2ccAc53qmPGS0Vacro
OMjRFXdvIX4dOSwiUMUbNFOTbBhwYECtF1ZRc8pi9OdVOO8LFwULwRAMqr2Iw/7krgiP2IVVjrzI
RSRMMwfjgIvjtWnHgwEMUWuruQ5V/D4ymNomyUeVBQZzK++ah85jI6x7w7RvCro19Xt+diLGFMKi
qaOK6DmYfhdFlNBQtJi7hPla5JwAkYj2GzvAh1cL7reS7chYyNl2/U4cGOpkhoXUrjllUTcO24pq
GGNCi9t+7rEYwb6yG1VvYm+E5YyUiorMDTceogpgJFh84qHa0Sgh8BL5I+HD+r3z+3NVYgdtCnWa
IpwiOVjmKBEHAlfIbp0mRkx5dSfcvtuppB1XQsiLIsYBITgyiEVjsY5L1D0xhycCagBCey8tLdgp
ZNCX4ZAhRZBdcwpWZl1+Ll9NxuksW9inRnDHwWtrLHlt4jXlmSNAWdVLbsHogp5qUZbA4ei7V9MS
2zk2nqt+GO/z2no2Dx3OcVTIZ4Eua9NlgBaQlgG6dG9E1UzPYY6VNkaYzzQx3TUNLF+/AOwSwSKu
I0KQ3QG7ntELrM4pT9DT9XlWE4o7SmDLizZliKyao7m+Dm4sV5iUgJcTL63xHrj02ZTj7/qJlGxB
kRQFkhAYE7qQMN18n3dLMkOWBttaMiPsMjrjdI6Xt82UW0FDf0szZX4gxfzsjSWwggRrnGU9OYx1
8FuwrVUhDN64i/cTHeHjIrAuBKg+RjHlwMRxzKqr6WUBWwpivQj4qxUCLOE9Qcw07vwoLu7tcvwc
NX44R9KE6fypOg5+dZwVkkfb39p2ANzCwE5mC6IVSXDc0Eoy/MzbJAEAmOhXmE1vKiRUw04lHmGf
HEC3PeWxAng03kWlj94owLnv0TNd7lpkYD0jv8kst2kaXvvS+TRJqAeeSNjOcmjQDSq0Fv3WQCqJ
Ngf32G6zrCUdBlxXaxbwwNrPSWTEYIbEKmYyaxFiR1eVolL0w/yPRJe6k+b0HYPMGziq4XgjzjHi
jGzXg3qEWlEzBCWcU4fbVOQHdCHroWqJ10NtnGDbXRTB4Gtck6miXofl4N1M6ewTKq5NrJKU/10P
GxOF1Hp2+ivqgORohQnFt49Vk/65TT+MO//JspfWDZIju+/vFE7ajqyw7TDF3CdWDaC9xKmTVjwz
zzIypnTzUxriPnabFzVDKjUxD7DzpvtMA0/q9AtR5S+pRYtQp/3e1flm8Bb94YCXufM+g8qKD8NX
r913PZbQpiXjuTERt7xIcUVp+iJB4n7Ffg73N2mqraoYQeXryZATgJbJ3uQOJXvDacSripduYpNN
CeogSh4fZB915kEF8zFP3G3JZI5Kq5ydT5RLemuwSZzSfAkDx5pE+wuLTInufcnyCu28fM/w5tRl
+l06xakdIyYbLiDCgCJwYrvq6H1i3suOFeXiq27OXauHDyKGMVhmJrqFI7UYue7ZMJMZV51pY99L
muuHOXgqg+rRVlZ3jw0BuSAvQEYVVJXI5vAZTMTCk7N3qBSXE2UXPWfSoT5bAwBMBffFYfU6Ggnp
dfbf1E/lnfm75Hy6QffkHJ0aJYRbEAyUFDlEipRZbbaEfsdOe48yjVJG/E0YyhEjpZ4Jr6N94Hrv
SsKjK1zxIAwlHujOidUQ0Qy2lfNeRHJehxFFAy3zdjsRW0CemvNuJuA8MV+aEUfuuGSTGp1fBVHn
19x6nIILSBfrjX2C153i709siEDOrOip+BY+f6alWQJVU/bNKjeB1BDNta4zerCiU5yWAhYy5soo
fFP7tR8+QoV7ZzYJzSMM+jFxVYHFNsYcHN7nCA45LSxNWgx4Xf1AdJe79Vvs5A3nu1XWJm9eDbOj
L17aqbj29Id3JVq+km1mG7cRqg5ioROdnnkLmqfc9x800ZfrII+pTvObdv3z0JS/es+HOBBARXCs
jmzLqdy62P0MywWApZGY9DUxm50NVqtm7F2EHqiG9jfRfcSDaILFgY53DsQUEdNJnY1HYiAoIevg
pZ1JLJ8qGx4hMT/SzYHEVcvJQHb5voQOwOU9bQnc89hTN3nDuIZSCL5EOKNZK8TBlHDNeoZaW8Nk
3dPOQXsFxKY4pFi1HJrKijV1YCq27r3qa2DDP80+BAsDPgSSO5J0rPKNLHEME0F4taMUMIMZ6wNd
g64tDoSAlocfQ2rm0s9wA5/CPj2KyjjFQX8lD48smhl1n25wLAdhsctC96uIh2afWTawDuKHdpI/
t93SbrI4qK9nD+1nHbsxipzUuwQUUP4MBCirobRpv27wsHML6kCeyxTapBcAWhlcVgKHHIym+BOm
6bDjJD2Zv9p4PiN+nBCn3IhjHO5ar+2PRi4OLZMzDNgzIjqb99jO53UU+PKQozvWNHDTodpU+CHI
2J7Xg5s6l7gfECnQR2NL5QCHn3XisiN6i8sSle926BSnsZ7KZWYApqf0hkmKc1cXvljdp2iNfwls
8lzXAAxxr3VEySMqpVhhRh5CjWvAOC8z/TJJjonET2Wm4g8msWwbIfzH2R8WJwKQoFq549GoYb0U
bXxpcgOnJqZXaLdm+5wHFuQ6A7hoS5oMD4Z1GhAIRFOYncxm2mRD2LCD9CCB8iY+OgEZiBLX76xI
/EHXnGym+FUmT54AIqbq8GarvNn9SDjKBq9L2FkHx0flOUmLnvwipmAnuMq5cnaBn51chMp7+t0T
ONfkTOuZ5kpfP2NSq06D7sUhNokup3fpuZi+sCEgSu+WrNrW0bTRgfH/PJ3Q9ehJ8uEmS5/G1qxP
zG7kpvB0v/qnnGpe9GDJ0N9odjc7o8ZRblgtcVakv2+GAUfemtywAiXKHEIxctSjCmuNI5XCBh9N
00BIMIPl1ix4V13cAmtXBLTEF0N6VGKW9I3mKlWETsdMftc+7oSRm8M1HBLs4qSngO6abRAQijU0
O80M3BXuYUwTGpPEns0ZF2JXFDfFPpyv+kU0Ui0+YsMrPyuzQFPvx1A3BhlsZn9IiSLVv2YMg4xo
vOfZxIlbFKg11qKN5N5zqoOKCxAts/Eh6EAwXikf0XxCvhO9t+W2PSPsQoMaWx9Ia80TcyIemhHa
K7zxOq46GEXUMIE1CzL+Mgovx9+41i0za2BBEns1w8J/PjQw1bjhpj2ue30as+TdLZ2n2IU14SZ3
o6avrSIYkomASF4ynwNKGPGprZ1M19aPX2bv0/aj4fijBsphDtpOirpaOsdMWH8jYwjYZtHrZkGI
pD7HA40mCfN/3chtk0viRjifr3SY9VvtW6COHGRZaCFebUvYEL0AbXgDNk767qcwC/1TwWuZSxRF
PgnCa3pSi1Ym1u5XbllyG+aIZ2PNJdFHcD6tvv7kiPvmT2Ja68I7swECGTaVPlV5NJ/8KpW7pm9u
SKPGbVJ4t4DjgMOJpBj7Pc35EEwBXU2t8zs6zw2IJu4+g6PNUzdVr3MsK6jGxrvbTciJkxA9Uf75
owzyqD7+qWXSNFH3Mg0eOThQPOlPJ1vUdv2c7SupruRRgnw2d6UiLDPhmEkTExgftXAUkepShyUY
7WIE7c40OuB9K2dI1A53gmKLZrwlMM/Ryqwdp921NqqR5SYXC3xgtOJuW5vxnSHDB5ufvf25LH9U
TT8PMypmNw+vhJVz/DUevQbhJh1xE/llU+wsX7/mIhh2FB1voyfhkiHb32knDrkDK36JMvdjR5qP
CuUysLln2UZ4tDzbtoIE2yxXiomn7E7qKN6YKb1xEA/L7qB/xcLuTlit+RHkQ/W1z5/WWzAIY9hc
nZnjCpGZ7+gpzqGbJgebNckdihu2vWKHkJmEqTw2eH1D9CcoR/a5FrOzthk6jy5h5S5NtdRakHbL
1Z3KU7ZwADAh15ypI3mwNId9l+HPKOGpO1G4b5DSVNouQMRwVDL4u5shaOImRjkHd4qkqFZN3zTI
2fcdYuldNvSfGzCyWRIMa2SSadCsTiLgUcOyyFnZkxLYZRlfd9lFCbzd5MPj/E6i25AxUA2GHChA
s/M64MJB3XG7ySouwGJxRv3/WkGN3NW3/m8K6mP5nXyW/0VA/a/v+beAa/kPL5D0SKwgAP3h+qik
/01A7f/DRDcspSl81NI/X/qXgFqKf3hO4JkmNnAhXbmomjsyW+P/+T9s7x8eXwgC1w78wHI8//8l
4xrr3CKQ/i8CamELnx8X0LjFmGfxBP9zxjVngDiZ0f6Sbb2dqcFzlNYQWpPiGuo4Q+hrsv0o79Kl
dLXcFFiGRK7qaAEHimt7Y09yj6lzhH+WRJz7MSSqMd8XCrpK1372XcEZNbO+XI8ekSzFY+ta8jRk
yWfjMcYeR3bCChfNXYX2d5MXCpBuAcJxdAGqYUzYzhSh6wYfCqOZ916RGmkSIFIre7jTY3RKfBo6
WdEgCPCo/eyiug9y5Lgode8HHWSIvtDM5L55dkgN3xgWxNamSb+0xQrHGY5orylcEQWIFrNXN4PS
sA3QznoJ1VlYwBZVGuODbfvr0FIaZjn5q473URlTvNMFmPG6pctjyBX/hfCRaNwbEe0jNQgiSLpt
21anOpXlt+M6v1K65Aip6202138H4B9iB18mv1MVNnkMD4z/YrgBaeHtMRylqGTgRYWR5E+MVgWp
Cu51AOs5ZIFt6BDGVNXF0Rw+YxX8ySBQN5Z3X+SwbktxNaPc2jfYImY5Nq9OQ++rzg4q72OC26b+
IlN136plfpnED0UroQNWkvFw3F9j6ToAIdzmUEXmk/FUMOHaJR1RvDYTlrYv1cmPxRbvd3AJwsl8
bNTftL8GlhW9jcQibgrmiRvbs34r6SE+RxQIfge/SJDMF0mQXDF7N52ANdKFRFGeP2Z0NL1BpBs3
yzFzsPA+dHnvHYveuBl2Sa+syr7dZilglrFngKQDcsYY7ROvuFUDKQcxFSTYuBRGBzmwG+HZj50P
O5d4Vwq0Ov8dVkF+Sr16T/inuRLjSMIs5f8h8Y2XhFzIoGztxzgG0K6GgrBEHZWY2HjSCGG33Ws1
VS5aBH3DaC02FKLdMfTw0ltufY9ZYBt0ITAT2oSrCY22hQLiTptjdIEpEGxVqBXJMe4T7aX6DV+Q
JljDR9m2qfNK4hslBpDTLurdPmfWx5ljxoEIZQI9RYXSojeYvNTVUzfXiJimaDxaXbczco8IB9Nx
D27ABEFkZYNSHK0EFQ1bliLFT8Jyj+eL63x4o5yeFTDQIGTDnSNLH1MDk6NCM6QtY9/hbiJPvKEz
I1HblChHVAHzy/K8e1FlOzIynbVZ5COjnCK+T8zuM5ldzDmIuQzGhl6gPqx0uKYaoJ2fQNTP+vpm
+JFzz4jHG1P/kqWxArWfI4EYzJQ2zJ8sSlL0B7gmZlyVQjJCMProy4BinnU63gdz8Zvg7ktsG3pf
Tu3B4v2GA8uZ2CDo1HYwo6J6TygK6ZWQ7yboudiCxs2k5TJq06jQlPuA4oKMI1mhN656dzcyv+Eg
vZqb/j3VzV2qfGJAljaiP/8uc19uEuWeo7SGEjvVIGij/lE56k9mck43rB4UXqIJsDUmkncYdvdw
Y3LXk7fmjFflXvaEsQ0lDpGZQ+wKI77VXSJBunKkL32DxaTMgKMUJKd54SJFI+Xbo7BbSydCmALr
ZujTs2HTQrHdmsTKQZ0w26Aq5ay7ZhTpIRy+F1wdx2kRM0dklRqRC+SjJJav9PR68HE9KqLSFXm0
MmdpTwIKgB4n7yDsm1l7vxxylGEOFXej8ZZbKiGhL3szJLZ5fFnDWo8a+HZGWHzQ0FSwdfSe9Vi1
Jgg7Zl+yRriEbZjBezxOzrZkNIP6Z/D3ePM+o8a6DEmMsy6rXn1de4ducIxNnJHxNyZ/RFWNj0FQ
xkhi/OdiMEK6pb3/hIBpFcHyQW4aPYSzuk0JaRlUONVWtP24qMtXAl8abO4UUxqzmsD/G4kEkKKl
Xup+8bwnf/x+ostXoGwaHUpdY3L2qVTvdCiwvrrvYEXOlZnfcN/ferP5lj5GjmQo+p03+vdhzpaX
aIXkbkKS1yFR4SwY1RPmRqMe4MVOdOXVPppN0ClwYGrzMnZJfVXCeyljMZ99gQZprqHU2c0vtPig
RIRxbzPB2GXV/Dk1ab2fRfzHnqvpPvX+YhElczA40gdqFi/PUddii3RUPXo2YnMIBHaIElIuwmoE
d1s1MXGGsqMP7VwGq6ZLyD8bnWsaaGfleJqucY4cY25Je+/wlaOhR7DqPSEpO1qGaV5dOsn25OCT
z5kLGMpAJILQ6L7z589Qlukpq7NX1zPHS1A7x6hGxevUU30rJjyCmU/sh2Q1APHD9DByzm1TPlLi
I9jtMPkp8Bz4OoycdNn6Tx2U5n2bWaz+iUXHxSXgqqXRrUGk+4WVnoGAEa7oW2qPlYpSmiZ7SrD2
znVsvRZhUKFvGL9mG/hP2hivtttulWT8Ce9i2ze+s/dSCwxRIcGlV+WD4bgnEbHf0mb/zgb1lWqk
tp1MOw65pb5jUTqlkc0+XsR3pe886TSYNkZowtMF5bNW82Jq6ptnM6PEwaw4bB2bhG4BUHACXbax
yvm5oUG4VX3+UBfshQZSbRhSJuFY4jmuA0B9muWsr6f0vDT/UtdgYoPnYhOnsaa52EkGrqSpTuKv
RUth79fu2evRNcOT2GgIU/EMhTkr2KCbQzAz4czsCOpC7VJ92aa3TykTFx0kCV+9D2iLlpFg3NRG
RJC62SpNouzsAJFCtmDeac98iAA5kJ40yEtP5vTRG6zPsGEE7XrKO6MjiFeyM8TeYeixNmX/LSJn
um+KMdk4OQIkh1eSot1k/Cmq9pvZK4xzUb24svnoaxsqUcc2EkmMVz1gmKrPn5K+RQosb75gIlYb
xRsWZbnDfML0Mif1YCgleACgXGgZF3XS/JV0+DREWl7aykFM7QDsF4l8tXphgZEhvQthUdC+1g9m
aOwrv4DdSObzRqBa2Pk9KaA4FbYqIqTNrObf8QjxxqLSIxBIwTFFnFd7BSs8WpKxZuRZa8IRiln8
MhTTN120LGxZBNYR+wUzCMDniV5zozT4EFjXBCaKyqgJB8CAk6PpyCsSJdgi1HFwEqaLpcVKa9JG
MKhBqjl99e2GyMPiHBvBU5L1wDqSfoAMobeyGQnn7O6K1J9PvU5g7M+wBSfctAHeaxZ6WvULAJBZ
U+7vBiGYLCNs27WwvUC9UwV65EP2bWMd+/AcV0V9yaSJCxzzmKbKR8pPvyKVbqLvwthp9pNhQp4r
n5BHVbupXE64NmqQk6c55gaWWZvbul7ijIjtKQxRQfJpMc2o8DmR8XMS4p7WQzsAo8oiZE+yrbZ9
RXKPHybq5C4PTuX2px20vH99/PNJamxxzNqbPQZ0Jlvp1+TDsJjyvTSfcCesjCqBKeRIBlL+OBGP
uHy5THpz5yiMTkrWJ3aR5vTzr//uw//uc9NgeajxE1i3y/cyTcclULj1+v/4U37+X8hYGR7npPCH
KAOD//Lbfx6crCAs/j8+7qnhN0yD4G7+x1f+0z9//uf/4u5MdhvX1vZ8K0HmPGDfBEkGokiql2zZ
lq0J4XLZ7PueV5+H2j927XMGQcYBCipJthqTi2t96/3e5vGega6wcTdr/KL+fjdBwE+fXqmMDp9i
6q/3/X/9K6UgZOdVDnjEm9l9qnQSFf8+Sn/9BY+3SkpCjjIYYX998OO5os7pUxtQYJolbtrCx6dq
C2UDQYehUCvwPh4/KJYR8LjXpJiXYDQJZLm84vEDdJezbSyjLFX9zJZaGOW6NDOkQitZMGE4trvH
jR/nhC4nqSelnNVlqvvHzeM5S6F3EuSJvMryePbaLt3Ii6SsE6qc7EWyHFpgT2p0GbxczGk0p1n6
Ki8nNMwYoW1DDKeFTmQnavTHHvf+4zlVNRcRU+dNBnXLHllQ7qkW4Z0TYPWgleTwLUCxvlw7sraE
X4s1u98QOJbPWGwIItKPiqDHaJfP+XMzLZ9YYOTxj+cKHdMRY9bwIUELKRQ9xLW5F8guSg6RqeS7
P8/3PfjLVMhEKYGyd0bJjhtZv/14kRXqz+Ei+rQ01UoYLBXGI4+fKIh1wbvrzeMLl8uxftz7j4fy
NHXurO4Z0YeH3+nyDdKmJbd18a3841hpLgaXj4dhiTGbGQLH64uEsl58Oh/mm4+Hfz3HuMMsfeUl
28vkzrsLGXyXGL1j1u4E1b2J1spLF3Q9fK6dwYWpuzKOt3EHRrVFVLQGhvdQojTGZujsWHMv8+42
uB6uNCsdky4HdvoUHyzfoRHgX+Hk7LJDatqef60d7Qk5gHvQV5jgr3sbLp8375o1DqLOx/JhByZn
+oAXWlI3eIUHXOW3t9xY30zB1c/TF090az6QgLWrBsxRIIxDGXLlwvayw82/toiYKXRwWQpNmzTy
LVXwE99N8igBnjzem7H9g00IAUgoEe1hjXPhsIb4VtTr0rpmM3IGjgVeDfx1w3tUHdX8zGHBdBU6
QqF9cXgmYtPmeWtp7yl1NHZn59waiJXB7VzeIW9tfQcjSnQsTWf3eMRP52q+6BinkBg7b7FHosg5
8dk+vOTASanUh8vgckokAoFQhMSHFLU63lc/OYoZC8fcNU0+EYn4cON7wD43sQBZkTENFwvrVEKo
WBRw7uTPmjGGUeA3rczA4Q4PLdUt5+0iP6SRi5g1c1Ac4Ro87K0J38kVJ4GSQLeOJhvmL0VjwaWh
yXZ4I9173+FZjc7ZQAjGuk6uAy3Wim4HGGbqGpCYw8eHjSdaiZyF4n1WXeaPBGxSIfDREfR1tNUD
JOYIktfieWZdO4LjWhEJMJQbnZ1PND6Zn5YGjWNezXO1NU0YQhdWLIf/1FvhyB7znfyEGn6hNqWQ
aL3kbZpIglbOqM5Lmzx6bF2e8yOC7/4Y7gT+0p1KBNQLO0woW4P5SyTBFntv6Kle+Eu8wP3hgPXf
VWjnd45ONr35z8yKNDrI3vrsnNkNX/p1lNjTr03zIrrQAVbNgbZIfWwXV5DvsoDjvc1shYTT9Fee
HWM4OaTVYBFa4+OWVEfxGWbzGt76yvrxSUNfA+MyB57KY0h61Sl/TcuDsP2BMQBx76NHkvvUyhuD
WFQabKQ++SSnPmT5IYokv3UyusGUOFq6U37GH2TRpL8d4k+GQKcJrmhsMapZx053JZ7+d0kb702K
tyatB4XWp8OgiN90SOqA3Un5ImVeUD01+Qcvb2vUqMvxUM8Ngg30ewxG9tiZM453IV2XcHyId93i
33ibd+KXxw+7d7CSuxRvertn857CoXcYSOm8yX+QUY/4Pj9LJU4DZz47nhiQ6/SH018iu+G6KW0g
RLU8MrgA80Nj+UhsoWbzms/H8I0/jrfkggg5sUbz3JLFR0wjIgYFJrLLwJ9n3LggWZFrpLFVwVN5
rwrYAsIx/REIy2q7T0ZyU29laW0JhzA4MihTurHY8aguT3aECpX53mx26eMoLVGS5mtVvljlV6f8
xv2RSAKnqrdFvRUhhQBs1S5vGcUHof7V+Kw+WEeYV7ramXzoKe57BC655EnDtJG6T8W/9MgKueSz
amnX2MwVNP5FEVPQ4iKXR/M6S7sKd3OBMzLAWeP6RrwIsrLt2YvjMcBboJ+/4YFdwCV2gppCbM21
BxaorWquycQ1YRdtO5ROtvplSqvJTeptN1+su3nmDMNX4rj29mdkm+d2dYrCZ82bvriC4ZAxPXGZ
MC0M9QbzKGOTWedBdT6VJzzjV3Q0mMoTWN7MntzjdBhev+udZe5mjv1gKPEZHv0a1GnM/MsY40Xz
Lv/ReODwVQ75GzjThNGRDR+avzSwPku0T1fhuwaog3mOnn01fYlu6RBZU2/UhJr8hDvZVT8TyfGY
mqLOUwAMMkfZMQj5JuNueidz8sQxAHcDxfBm9b2T1nrg+OfJReYYvDBzRgdOXL7qOVpG98pXwCeC
nbXdOxgpvpujO7m0cacvZh+m0pFrDQsNk2XR30g7yVtWDlRbxKTb5TJr5m9MlnjbLAMVlC+mA8/f
YHhmdNDPZsJKupgHvKpISH6Ee8HiLrj9jpMFjCOfoRrQYKMbBLscyUB8/1CvwvEbAz3xi0PXrfkW
k4QGbJnQl7ePbyApTLtaRCOaK9/mp0zVj49XMk9AGoeewP407ihCVsKr8YSt+7u5su7GE8sf59Hw
OEDh5/DFHQ+TRejJ6GCJo01dTJFYh1nYRU70shKqhBCspJ3w2oecKcaGkl9KGqgm3pEk/bnz08wZ
ZWjxXQl5teHOTctwQO/G6VA4XJSSEOT5k23x65ORx3Jh2Fg176oD65d55izB5QAPZSVuXAg7B+Mp
4/1YD7ybcWcbdih543BAewq/3FY88SwchVdpx0ni3y1+G+0vDoJ+XUJ41hwmJI7o4ZfOHjmDQIYr
ltB+t1yn2r50UDfmK+mJ5UWDsF68pW/yldNYHFie/atxbIk+RVL+zFePmbI4VsaR1U974iojnCxY
x59hvpc5f7YcOMK04RNnj6WM4CCycrzBYswwWNiT8kqmSnBWl1m0ef/gxdQoGUPayvZMlcEWNW90
4MQz+aRvTIPSjiuPfsmBv4w54J3FXTvi5rtS7vw1+LyxhnJkie12GsHlo4z7R90cIhbUOzcgnhP+
/uvghWGfQfZ2cBsWGNClw3khRUp1w89c2zesk9vWUem7L4OVng9fALIzVg/1WiG4dnnVuAxSfXQZ
ZukPX4vFn49gKz5vunpT+pfmi8sadhdnJZ+3LNkT1pOEbDCvHonFiLZUUcKBV07w2czrMkpVJ5U8
mYF+UEQMLDCGPo0UC6pLovAPWLxJtRc8G3DIMLAar+AHuO/o3SvrJmxMs7rDfFlB97hwCIpDdIkn
IpG9DqPsLR5ggZPv/W67YPqMeuQ5KuwM7PEJ7DNo/3dHpImAgRuYYsTL7UqrOQB+9GAlYdPwewiP
1V7fw8bYzKSfZNvWcGlqVaKNHqwmgUB/KWkfpJD/YsnWjp/mlU06TfEVU8O4THIymZ72MJ4C4/Uy
Ve955qExie74Fs4iaIAdCGRwCCQJanbStlvDnw/LwUe5vJRobjRcb2kGsuhSNpUOy6rZ7/HUllDs
nZmiDGCJ4WvcSRMIxgIClDYdkQ+W04G3GSBhqvESz3MISVrz3cI6lsWbdtStHZmSKQ0RCYqMm+cn
a4QFugwDsziWxO/xSa9o1FazSU6fO00XKnNx8OTiGDJcqYjVvboWyTNl8qdy5fw8B0eNbBu8SLNv
k73+G0ur8Rqzo2QAw9zgOiXf+1xR0ywD7FAxj1DrfzFmF5dHdG8rI9uMSKgu2N02H3DXfCp/bSWJ
Xqq51fvUbcUtOVBM5t0GAsWouqyB2HuH5qnl4dNoniTRTpBG0NBWHM/zmOTa+ll4rWuXkVa8M18x
AkbY8WDao9tZx4xyKFhHSLyiteXAjcDMdZGtQOLB9NeW5C1NQXYYVCujLZL/4ykibLeXod/zhdlx
MLa8EEt59jssr9RuK7lcmS/4PYM7UqSzYqDWlk4oTqkNUuoUCmE4TSj5juNExMk6OzRfY/OTIUIQ
nuju4T2KUba2k1+ke7XmojQ8n/julP3GHis0k9KYCVndLW77Pih7Ko6XCkSaHION8cuqJTb84Ucl
k2T8GfQrKKhpZF3TeKe1b5j/qLuALaobZc9zvedQmNvsTgT6aOxUbR1DTexWIYopO0ox+D5HT4JD
beloDK4NhW3tMABbmGlZdECbhs8EgmEu9wz/IpuqFb3bhpZFSjgLaWUr5D+r5otLrsChi8UKl2+U
sFDj8GHALgfxw5qUqjzfgnxBHbqBN03g8WTsgQ59tT8sU8beyh3Y9MKRyYSTG6pemxwL6OjCBk+f
7DgcAR9pdjZPIkzj7E5zF7rZJqF7EroiACKlSybYcwB1C+NGBwvr2tFpiQ3Atfp2EuDIEzOP3NjI
TqZyET8qYRlCI5dyhszmt4nj16VCe4ELswAc+9sML2Sq5t3bQKdbI+PrnSwQAklG5ShUe56Z2Hm/
FVB6TlPu+spaZeZHsji+j9DD5NbGnaIj3OcbA9jVhIrZlkovJomDn9A9iu0ud7HkUbunNjzjokdD
nT+F2IcyRxDWOKiSC0cXXdwhX54tu3HD06Mwkdm1kZNsnbhw4BRpXvYdvE4XFjwLC8hor4r7GGRX
hu6I9AYggFU3E6Bi5odYoQzxCHn+HQDSP3fqOtnnLIPkewudixjBf/E3bLoJGetCBfainu7E2CB2
GS5L0z9pzw3A8CK/W2KRLFqfq6a6G8w/1b3HgLQN2DmFhLdTw64gs2rP/hM2lMpvuIPZm39XcZkg
oLMmR/KKGCVfac9Wh/ToFyblELFwqhloRl4x30UuzDQm3f2D9dxWuF21ZsKwxCYiRpR65zSr/Tby
TPngt8wvIxKMFUPBwGtoxblOlU21eMWdahrt9X7qnyINwyJsWd5VdCDh5IXhh8IXANFdwX7OVOiM
OqSDg4QG/Jx+IfHtnvKP4V6lbOXXrMDMknuCd9bRYVqjgLN2zYFVWc7tvl3Vv/g/PKdn+bW90IhB
TI7aAjBa789WT7C1jROSOqD+IH3MEY6ZvI5apwJpg3jwyYzRDKtYXBEMWwHRNmilHJJQD0SqedNu
sTDF7BtNujsetEPI7Oa0h0BiJsRilfLg0/SOwWZ+IRsURZmFTUfAEem30EMD/Q57YV0t0Zs7jF+p
ldnv2XP4Sf7CRQQgXJdb1S7uliu5zJks5k71Fphr86i/ArI48qKIPaoaO4ydzKi9tYgvCCSh0w5w
Rx91UaCvSvZXm9BFcEEgrS6s6hRLdMB9Uuwp6K2zsN9P2ZY2hv4U7JEmvcrdBqJq4qE30QDmzsym
6kdyHPeaSAAxZFVlQ/7WswVFPTyETGfEG6yEvXaW1iDezAoJvzYeipxe56eyQkGIa2T9juaY5g/h
t5UnoktRvcU0dFd66qHbYtxQXa7+iUS/g3EWgBRWxrlwir04rcYrRsu4alGFooL8GdnenWG5ji/4
e7moaoP5Xf8I7t0rnqRiuIvXBNtxxDd8YyQ082Gxs4EBu8SclzdsEtBoEvp8KuR9YeL7deVEo8dg
9liRyIujeOTS2hoEGMQwMSi2vOJIuOQyJ5K3xZx/wvVD3hpO8x7fmEWJ+q6dwMNYvVW2Ucz8vS9U
eBirqidw/V5GLwhsuIql50q9wAyWMO5Rt6b0Q9Vl1htqBLEmrMLGh8LLMpFHiMg+2Dqx/FEhCP2y
ickKSB81sXS0hJf/C63liKdczQfkZbvZCVCCbon3hE0u78MRhhwBWes42GY6LmMBXkF2a3eH4d2A
gkBNa96yQ+RBqYS8OHn1DY5CgXFKavfiKnBKYU8zi10VLR1abSbEoNXUrLonFa3xUYY3T2MG7yN9
hTpmbLd5t0GKXCMqkLha41fKTXbo03tC/NfkUOrDQ7cus/QE1C9u82XPDpPEifgQEuoFFzRDQKr5
ySiQV0xxRubRtpniO+mwqU0QxCncIAoul10TQeUGfZNV8IrvjXrFMeVmIfJaWavorTPIZdyoR2wC
P5bZO3glwZz5yh3fk5/o1v1KQGGA39fSlwZ6srY28PB9nK+mrdgckulOSjE5gwqMCeZx64iNTFbZ
XBc/+Akzx8EuoOI4LEJdHKI4OM0BOEAGRgkd5Axb2kzwg4APYABRITDLw+gohXX8Xl4h/TUeSjtt
Y24p8q8zrnk2MYGLIb/rl5/FEwHypIHpyX7JVp7X1gnONRK1fJPeTNaqAZteOLEr/3ecS06yzczu
0GAtihfCOidCexd9YMUKUqQsu5fwrZc8xFHabMfPpCugWZ2s6qN8A1L9auMnKi3By9RL164D9WTB
6WyAhInFK+YNU0eyQxTnk5Hdb4eTdDM/OmHlVR7beyy7OKD9tb3pHyGzKC1xtwiIEXI7bdwE8SXp
YK9pHlSB7psjwC7wJzvJxbeGeqhVD8rzSD3xahgruT8mnzL73sCZGSLYF7tEHth+7dAkKGgv38pf
5a/iyzpqu5qdPbjGGboAbAEFsQYXdDfaRF07lCrfMfr5iGr7Qnr6ntERbfC8Nj3tPJZPAfjCrt2J
0g9+cL+i1/KGHoyq7Oy/5MomaPFbQPqDNQv+4f531RCNijYns1mS0sjN5VcTJvg3Lo0wvjfBHmjA
cGTDERyVyW1FBcAEvIk89EyrmextdjzKJqTptsdMazPCRbCX47hhJgmeKG+PFgaGq5fSLU6J8U52
q+kS1I217gryxvXZOgV3+lWhQV/1Q7yCsb190gDSl9n2LbxRQmGcTI420hBmOvNCnlBBDYAbAvPs
zTgRrwMufkZTxDxsAX6uYldmH+9lR+02/pYBfu/Kc/Hqb8lTNm7RbnxhJH5X8aWHQV3Fb2qwM55f
VIG/7auyo1cS/U4koc9YPp2SHWkprMgMBf8Ce3Zeo+QltJ4U6wzK4uqcoOtaPL/e5z1+xTuKM9CN
RH5qMWlLhm1rvRiFcGiF4BIsDaCAqCCQ5eXuoCy9oHqihhQN8lUHXFDEtidrcun7TNiYQPDqaX0M
dIAez1lVtMdKh4VqaWGF05zTGl1YXXINJBnPw2T/+Um2/M6fh2pA8E8svrRiTkjm0mt7vP5x8/jV
VsVPfhHzhrAtK+aBf399ItfSNhh2kUhoWSvo1V83wfLw8ZxfDpTooal9ojoBNmc7vAQp/fnV/3jl
4wcaNmL/+JWixq40TZqrpmFFGtaosmEtkMRS7R43QbV8xuOuRsNech53TSNpJMeA8Ow1Y7j/8+v9
31/zz3NWIFT/9RaPJx+/k6V1RJZi4P75vcfzfx7+dS/MQsLzlnf985NERVJYNSxNf35gKi0f8nhc
DNRlUlla68dL/vHxjwMAI5TkbGHismoCCkiu6ay0egdmFODXguFG+eT2JdlZdZVt477aaJoRunT2
RU9WqmOQ0fOKYrCrWXmREsJBlOHaSNamK9n+JYq6FfqWgGToEzVSrbZladdD8zkKBEKL2mOjynfL
aL0ph0fZisBoggWvVrmFSj3YSBOI3LQgjKhLLqGgkvgoNzkiEzJto9j0+kySQIx71e1JShBraAWJ
b1gbRYMmGya3dIiJj24IQJlqOHjiS/ng+iQ9qZXq+Ioh8WLijhxmmPc4fEYrsXLyflrH0kZGgIvj
+SGokkucvQcBdQoox8DmTTOtrdAgDsUrFFQuxfClRkAQRuewyVxVIhFcUYLL/ImV887oSHjTYmGn
YsNaRsKnqM9PuZa4fvBrwMKpwdcrgCOgWzLmQ0QkwFEx6ZJqsqN37RGJPwDoDKjjG/cRuqg9mvkF
qllg4wmlsTmCHckOgO4rqwhx4EEAWQ89GwXG0AvHMD0NvvE9tSPC3VL+DZPkKAbGe5BAYZW72RuT
L0naBUP6lQ/Y6hDjQBGAmypn4SfMzV+0kfN9Jyo9cclz6IWYL5XCBn9MgD78OcdWhqbb5jdjiumV
S7u6mnaQSbZZRp9l9g9jJD9j1ndB8b6Khhp2VL6bEjpCdQ4pq3WzlqDUQacWY7pHpclBl187y+vN
Fx3jdpLeZKfTZk/SzX0A5tlqdw7TrwbSn2SlZ0mOf6lUW+mIEGeWApK28a0A9cg4ZgpyrzLufjWB
6NNsUKn2WONJoO84YpNuHFqDtAih1sJ9OJsrv5VQV0CdxRlCIZ11fKqCUv2aE9pFvvaMFu09K2tw
UAvNd6+k8IzybykgCCTshP3QFOtRLXIizwxvxIpvpXXsqbBtmVUKS/Iypm1Yxb8LDO9kQ1zjcfKK
mRqTXqstsaHNuMVj+jDCB1o3+Ow1AtIrMpDKU9SIH3OJQ2clm8K6V9hPZvLb2EnFtsnmOyEtTCkI
vaGVoVc0RgFp6vDBXp/uE3HiaLCNqF4ivNVvRpIjSe2bP5ifyIHPPl3p2YCqMYvj6zj2e0xWnVqv
YO72GR5k4hFLgysOHbtMQvtSWcAfyiA/j28oDWs7tXoZyRDiELnFyzZSXxUMxlaVJn9WX6Ji/VRJ
1m+TgsM1Vj2L7LSXccJ1h4o3t6aJxav3960W9SuhwuAk1HZSKJxmDJFh+PonyK97K26/pcGS1z6b
h7TUX2GT1xAxYd9OmPbNvfaJch06b0EdTUdszqzKQapK12IqfsdEwk3475wTsTDtZD5Bfj5LVUL9
UROJpAbYLSlDfBi6d01imqvEcaeluu5ICt3tcJJM2OhWbqfZT020SmsNrOJ4RNY+grQer4q8/1Gb
+QrbGSOCgG2h70ckHhbxXifrJ+rYXWTy0GJ+h9XHhPHgOjWrxCnfUglr01abT6UgvIVcmxxd7T3S
EdZLAohMJG7NYKJXSWZ918X3aZBufQj9S67bwBMFdsxRqCFOmBTgIfLV/GbYKo1+1Expr0dyw45G
PGVhSqU6BJfiu6/L335Ln0ejAZntlHAW1xVuq3ZoEHqIp2+nG40j9ylYmyYvJSEdF3+KdpbZEaZN
91MTgD3xgCHHOSUCBrrkJUyru1Y2r1U+nDjmp7mWNxUF7djFdE0F8RaYgF6J9eIP1SWbZ08oEQ6r
+M4IOQtDbcziys+iH3W8KsWIJ6aiI44owousKgnU4BREHuec2JIIa4NhagtaD6NLFzEmSMgg6dMv
oTBDyNXtj6ovUuSULGU1+ZUscRWtEv4ya0y2oAaPe8Nny8/8nVbEoZeY6EEKRwTeXpsu+mmJurlI
JCPXcwBbHctcIAhWQWgPhZuZfQQ82CHKb6p3/HkGu2nzMw5yICFCCYMl+9YyWbZ/6yrtgir8SNtf
On61tirKeOdMIuHf2MlA1N/J2ZPg16dgrJoT7OqFVQqgLhUTOxu/3vhDSremzd6EsPuFT1m5NuSl
1bVgdWq97rM0RQmHbReJca+RPhOJSG8S2qe88iHOlfQ9cTFYDzLWGOVOGA3CJguVNnCC8UMBYl62
gCAm3N6xLC5KTu8LKi7GOv5wE0drwhzA3NaFT1b2KDdwqrWbWCMx88WcUdu1ACF18iLO8leB21bR
dDsS8sYAsLbUqJ5SyCUY+8EgmHTtoMQg6S27zxBEzCkyMs96P+23uASQEdTgXbMTugNaR9pNIm2G
wLfgmozpBudC/xgAOVoZpE9Dmb6sFHRKbICMMmwqhR5APzFPWVf467DvLL4tfZI8HycqHQmgvcyf
u6Zq3F7F6QGTcZgT8g61MRNiNI7ryCcdqJZiO4Ic5jRd+SVhOfD/uRLMMo3/qxKMUPZ/5mhI6uMF
/yUDs8R/SZphoA1Tyan4WwJm6f/SVRmdrmxIliHrmv53hoaq/EsTdck0VMW0FgXYHwmYKv6LsE2L
/F00YyQ68Kr//T+/xv8RfBeXv5RdzX88/m95l8HHytvmf/13CT3av0vAREtRiH7U8fWzRFigivLv
ErApa9s+NyLyKpTkxhoLrwMVUpMLdlfhQiP6EFrliUakAMZABME+LPEVMib5k/CGyBGWOEaCTRFM
ENBYmvdwCWxU1nGTRK8RVnnUuz9w0qLNtCQ8GjRhCHxUSX5EJS8Qh0MYpEIUwFiayr4U60PUMzl3
w6tfi0ALebL48KQvsigqT5MB9aVhqiqHfBcFESrqXBiQ9PgM+cG8qiVprnWLjiSBxRDU5iGogSnq
fsSXAtkopklM8r7aukGtOBiMZ3Yp4YiWJ0S8p6l+C61YPBdyJi+pHk4ZB/NJM6R1rLPt9EsV+/Fc
/8bRAZw97L8jDTH+XGuHyGrHrWoy1y9BnUba0LP1YU+rhSLsVXXadEP7MUSKcIo6JioY87Y2+J6P
H+lrwpa8VNSjrHbZL0yK9kUTbYJinp5GPxe3UtduyRurmOOSee0XcuwRGLEj2k90g56GZa0ZW3OJ
JU2hsnNx46/m5JEaE2ExRuue7psyadG+Lg20oYMsIxqb5j2h3hs13U5tsGZP2XgjIQ4haxzifxp4
RKaa4fRLX0JUpyVO1ViCVUmxOqlL1OpI5irmuXe1JpFUxt8X7S0+LSFYma/9rpbA1maJbvVLQlwH
eaLR0wOkTUOib4vk0jZEvnZL+Ks0P3dLGGxTOPGSwCppZuylEU4noSPLJHha42A6BjRN6nb1R1Eo
XP2h3edCfYhHwTpQrLn6W9LmgTdb4zEdYTjMafgLzVu/rmVxpy5RtuR5nlStIMNOi8ZNVHxDnaEn
FTDTJ3SDPDHuPnKDcNwIBwSnJy9Xyn1tK8sEk5IZDEIepE6s1DlsuEWgpTUKCcqa3fck8hZEihkq
S5kY+L8lPKg3ykLzT5bw3mSJ8W2XQN9SMJ60JeK3X0B6LSD219T7O8KkcZOq7RGH2oKNDJKNYmi3
BDZtNSOw9jONuwkWVFH4t2I6Y/wWPOnxRqEjJYVIHRIGmFdJOF2W5rsmKPN+qk32uyRzZnL5VNe9
cuzZ7Rxi6Ucl5AJKeuc7Ws5uGbNpOpU5jW2DPEBdGthIUaaAGov7TC27bWnVOVbugJWokGw1Qc0c
GpkOiv0ljE3tWX32EUztQNGXYq8L0rGjoSETGHQSZZ+EyxIAPqp8Rt1EEyUjJbmVBqoU4Twssc8Z
+c/mQvsMRRBEcd31BHylKi44EkYmpq4Pm9zSXZ0dG4JTdJuqScddCgjqSyBltVOjbbS2ckcDHp3e
E0zdpQEplWkANyN5b1MVxnNPNYHkebpH9D2J5QaIYo9dD0xc0jTpaMDElUw3TGtY9SqfURPnd2nW
IrwVoBWEGf0FWU4dsWieUnn+UfF7MIk6DiIwdQufw0gTv02dRNFCIFHdRzOGb8sG++UvvrdJB8LY
lgWRejnkW8fMiYo0CmxkAEML4lHXeOyE5K5+jIDjiY+rU5PhbtjPpjOK4WvGpL3Sp5YmaUoHMW2R
etUNmORzXdCKmv0uWWv6mJyE56BCw5Tn0VYu07OKjRkgqP7Vh+FspySKO75e5TDr2adPSSdvG9BV
u03lkGDMS92gdSEQAvMnNJV5C6toweMHXTDprZ91qybUkFRdTJwC0e78hBA9IXQtHL3tNnsv5zpx
WajwJIkj6n4kA2o1HxoZTkhazLiwT7+1QKchgHnCSg4CN0NEvJ70+q6PjB915K/Eh6K0UX7esm+y
wFMvyet5W8N+RBawCiM8962IvL8uyr+K0SK50UhOScdWu5VaYY0PRwiRZxuFfOWixw0XoQKyKizH
API1zOGEb7wWdTcaw2pVjCJEluGb0DOyk0eL1HjMgd5Yc7Eeiy5zbcG+bKWaDuV0iGPMpNI8+0XM
3ysxRHtpQHoSaJROgQwnQehv1dhBAyDDXYp9NAeS4eTEkYbI9K+E2z1jyKy586hgPYO1hNN3FW2A
sKcJiTJrIi0dYQctEqMR5TOk0P5tUkx/18UgGo2Mm+Qw6dDcSsJw/UbNTqLRosSVCRJVmwaDegP1
RqHOFz+pW8fqKpIhGoaPRtuBdLfpQiQsErqJdNGIHhQup4vLoWHtTBXEn3jMFrCdTDnZglpvVAIW
GVYle6HcbtS5JHqz2wLAZWvRMsFYG8hbebhocJu43fXArnrPRg2hYrXusX1al2huIn9gTTDH0rWE
9NWc8CwS+upVxG56bQYNdjvseVfYEPTrjoSJlY5F8aqdOW41RpfIQzHTVouJyddv3UGvj1FXHjI9
UPd499QEWTUHveEy0cYiPuMGBb9KOc2lRdQOhj4o2mlXRxmAR7TpfQOGOX50zmiBXrCyV7txQAdQ
0u6iakFUg+prhITLirwEoBbhU4SvNUFF+ToRqmpvtNkGfHdYEcAV4+lkWJ7U0dJPBQy4c2ARNH0t
gQkswBGiARKMGQgm29pQNo9dqcqb+ipEAEOhotB0joIX3wjLNSs8pmV+2dtDOBYbpNgsuTRDNTzb
NL8CAYpj7UgcrMqpd6tSGA9E2y/GZdq2SwrN0QdUOXzL7NxElAFWoq0FkPYgFa5mFAZbsTXRFQg6
Uq9uTg8odT1AgQBZF5JdLGyhAi749UODgPIp7q4trAUjKOVNMBsSVkQpxvRBMGmLl1SDGXg7I+TB
2KOrzd9yO4G3EASRhNVfWoHHPXXRDxhI/gwRa6q06a8jLKad2aFMrMifZ5QJdFplHUckgnphAcjt
Ti+VO6Ex9SrOQR+VkmAEJrGNCMKsidikPG7mtJMcJBGfSYbRRqD1X/hlA9M/JBwipo+OnIo09xcA
P8PlC/9twJ4RAZcaBpBQI4teTJfkCMLM0msbk/ZDpRIEQhOPdQCrzAiXG7bNgTA5KFt+tdTgqyCB
v/L4krjl11yOemsXfqTuxk5jb9cn9KGb1zrTwSwbETJN/YqNDOJQfIx2pmaWO0zODziuACEvj4LS
PCDGo89ISg3MkK7aPe7Ji2fT496fm0yl5CojAOMlCOxx0/x9b5IVYQuTqu79CM4TWpDCelYWm5PK
95Ntz3ySE0ZJ7y+J7TyG5FpoSNRa6ldXUsvL4+sOMMa8EPrHw1YrXcxJHjfKgMxp9eexHoQY2/v6
bVw6G+rSf8BBNc03/nLZj1ENq4y9DGtr3W9BL2sPc35+sa957nG3UTm8CeH15H2jeRGlm0ScEr1n
tDLg07hxPu6mWkM87VxhH7woc5JFN4PFK+qkv24fT0hqcZl1aJi5PH4EFVZMjE8aOMu9PzfK4qz0
0CIRSIbz0IzqfenDyAgRd0qPvktbbh4P6yn5FlFgO3+eSsj+I/G1o85a7Foex0J7HJbHsWpk7aCR
pOnKL3ndzrtQq1VitGhDm3Ocs0rJ4f5x0yz3GvOn6vJ4FQ7FxHoGASgJ2KMUeYWxbj/aJsXOxl+C
2P7cWP+HuzNZjhvpsvSrtPUe2RgdwKI3MUdwEEmRlKgNjJQozIBjcExP359DymT+WX+VdW0rzRKK
AINkMAIBXL/3nO+0pMuZhV8f8nB5Kg1pXGSSGJdi1MdcyudTM1oXQ6Hr1ptg8Nu9Kbr3wlxGc7uM
zXJMsNuspp9IW33WzWr6+XWrcjHd0q2AC2z0BD1g+lk3vlVxugxEc6Bw5NxHr4CzOqKhrOEvFam6
jVqCvohZpp1OX/Uh9MkNWr846A+70yAO7xtoRCSLM5RW2sxlQjXcfXiKWv3bVmMRGHbGqev9oY+f
04BUv/VNWd+L9Y0acqLEROV/7hziwjdRximnwW7lp5YAUslR+4/jtxshEkiQJUy/cTmuD/Fp71A2
n23VMMNcD+SJswYCzLkBpk5BEKwvCNfx3y/V+irheB/Qt2UqObOc+PUSrH/l+ve6RJNfPv5yTtvV
IWgTIrWGnRxaorZN50ddBPR3pwpBXm/dW6yIfTfA1WG31N4Ow21zcV86nX1rD7ho+wyFZf1kVCrd
Eq1iMdRfUMMF/TtJswGhj5uJSJqvLaHU+yKIUQFUgF7zNsTlMSOG+9hMWv7nW+lVhxYv1JA3sdCl
RE1i+jVgqtR7GBIahCgfG6O5tePorhWs3YyEC72rLnEGqAq04Nnt3Ie6rz9j4+WKyYDcXeCe4wZH
X4+EPaxuJmjvVfWdhKJnMyZfoTDoeo1j+qU0n7MEaUMRyK/xUH21/UhsM4ePgFVmt21SFYAZpnsT
EVjdZIdxQgwCioLuPvZ6MTgQJlh5tlTv+JS7g/JBW5sLM6K4UKcxmil9/OExk7a8itv+pnfG4BQX
yVNjzSRhUaiabk6MFY7Qs2VyfY3N/qwCvzpaJMxZ80SkbPCYOaXJcIkMpTeDPsF+LsvTrILxwVMB
1VcwXDrXvSna75N9HywPsmAYHyXAEZsyv0686Y0FCS1nw7g1FKNuG1gylmhW6wH9xJzssI2I4CDH
rcE71n7OYu9TVdzNQf6DHvKCMDzhBFrEr52iWDFm+vOmyq8Dbwq2kz+cvEw+BO0ZhMOxsQmEsgJR
83L1d7kP6jyZ8Jm6ZbGPxvIGOinOlmy4MafnyGfaBoLsZqbI6MkaotfBOJMJQULNvPOlJH6Na52D
wZBhcbsNclwDPdjfSc+hXztveOxE8G3gRVgShAJqJBkmFN7ntsgvQWk+NEWPHm529rJdvuc2a+oh
C5GAj929G/m439HDtkACN3GBIgZWKvbcpzmKEKOFHZB2771tnXYHtPusbEDHc6fuSjnsk5rB0HTV
k9rOB/5nB8iToJAw2UGfyO3Ju24yEAOES9QqcbdWk/r7zEOlIM3uoZQGCiFmlLQzqz59A4D1AB2B
FOVc3BQz0sggr67pd58cEr90NEjOHCof8hg43vS9UtYt/tKnpfU/51b4EgoVbZmwbwlO884maK+N
bJA6SDSuJgPEfCQntG2PrVBfCeB44FlurIFecUyKwLFCUBK5OirMqcjFZtRGp0RrqLi2+SnJqrwN
MXL1AobblO/NkzUs9GsG4SP2RvlNXha2I6TdThnepVP3dZkjrAoRauiu+9rGSbQZO7T6NoloZRAo
dKdAS/spRxeeNhD0F+OlBd5JLG3NpQDHz/ju151/iAJmCUkzvJpI7OA2qr1nMyXsF04HQpF04Rf9
neoCqEea3KH1AzG1MkjpK1FZj11QQRbHyw7XoNxldhtsnZahF69aQ53MULAcxivVdfOOGcdp9oiP
6Nx+YpxpNsdggKqUVT+LBrjhIOTXwLUxCw4hyTbWe4/0ECjKcCspsTbMuzrMLWGxVRIXTDwgeHIT
5BTpwwy7+0qVA8Ol4ejkWMgl8bgnE1rzxveNSzY2xrVpx9eJWcFMGM3sDmc02vjWOXYektgE1jps
zoEmOmLJguR0OvM/qSw0dnaACF3c+XZsXabymRHWPetiUvdcDEJhSWUt1E9HhfizGhoSrfM6ea15
XFrzpUqzGqene6V8hvSQKzZkI3Yc5T/cogWemC1EF8TkIuUoaF18MU6An61EEwnvhIGtjeoPAv8a
D2oyzfCj6ilN57sOau+WzAGS3HvXIhC2eOaqgRaOzN9hrq5B+LBU88frWpkPyADehOlgbUSzokGn
4rYvvE8muQqcnJm7pyVesH6AEzwgzUtoC/Slw4Qu+AmiB4m3sIDsG6naZX5abAFhMYGUX8kHcq85
re3SiXfTi9uftD3mQzvJnePm8mRG0eeGc9ClCpufSTEyZoq4fJbte0IXBb/izyCbaxKFrwOz6Pex
W9yDm8kBhULJ9Urzum/VJ7chcd2lgcCJ7EAKKzVH/1UNwTuXdKICJgZ6mKMvFkEiWfYj98S8HxeQ
OGLk2phRkymCuuwu6OheEcRJ0nPBJY0PUiew/UJC9zMk9LV2uQ5GfCmjXR2Ed9agYF4YnGWoarHU
mKPNaTBIqUeNN1+1Hn5GHUWkSSxt+tDmXnkrKhDwohQMCNXow5YkHs6/K1hYb/sAhqzhjs5ucPet
uqkjQpxc91s7+RV1phqPdemdzOW9DfjIl1Z40PktmD16b0sO4gYk+7yx6Z8zDFKXpk5eoBnC5EFP
3WBPH0ZmbEs330dQ8pmxkXXnTDEO43TCM+eAEgXcODRow3K0ubWps3ls8dBlaJ/HIM9OjXdynGa8
NkTwloTejcEqbCdclI2V+1jlhMlXWe7TLOWEFqvhLkKQoVpJdmyUbe1yup3jwb1xOKpToneXbJyv
XWf0uHzZ6pBccpQ7uwm2WcpZYmsItI9WwZx7qeMvqQfFtsMzQmxDLAl89qyHmEO/IOKl8A+eP37P
nfyxVjcdmJbNwCRhV6iE9CVls2YKQdqUCx040j+ITzgyr0rv5uE4WQsM0nrEvGdiGQMLgIu2Ffdp
at8l5ax2hfsl13DbFQ+7bvxBbJu8wp9TyUfodI9MBxmNb/weXX5Gc0gqQoDpBafHDCfUnOZc/OOf
5RTJq2h0zaMf2WR7K7CzzTidQK/ecJnb5omCPk2q+qaYqs/Z8Jb2V5FN3COhZHDLZeRtI8d5ansG
5hJxSO/nr2GEXpNZRHuai+FlsaY36qa9FRffTHwOI3qx+yird85A3dKm907B8+nIp5kS90yn8too
Axc5oNY7uK+eN6P6gxrDQvm8mCyv0r54h8b2UDeo+/qu33lO9iZt922h47GTvQFS22WpqTjqgsC4
sVMgsYCsQO8qdOm8J5yGcxRqfsx631CCtzNxEfsBH0UJsKFl+uAA/dgihtp7pQM/NTxHAo6JXWTN
YVl0K2ksn1vLhqEOIptmpnMWTlnS8lBX8wQ4MBHuJ99K4JAFmbGpy1Ds4BvhZSnA+OWIYlgNkJc0
QOCY2ry5TkS4yc1S7mioEErkvVbDUO1M83sj+wgNBYJemdgHJXBfSTN8HaUG6OMlKbd0nSD2mgAL
At0wV9Z87Te340LTImzrx7IgXRQdD0AATQjt58IsNjKW/WW9bzZxT6uJVddzobPN27WP8JFjve5c
N6lMOF1AWyWk0r9MM9aOxCIhsKbxv5v1TyDMAlf8umYLON4wbF1a/YuqqbpnJjIdKHj4DXrXx2ZA
lYW3DojtSlPNJq/oTitO1QTXs5QvAa0MmAohpD7N2Z1mBbS1rxgtkyFJHHY6cF2pNdFljalWTB1+
ZVXzBK7RClXHdb8pXjLbnc+Q2ceLo6aRTg6F4DJ71o4k8/bCpF4xcGMyst71RQ8hrZbod3VrI9VN
jsRsSnlCg7iJG3BvjLswvxDCCUCNhgh6QhbhKyTkr03RmykqFsjBK2h5ZSRPkfNg9QWVWlo8eqPd
AoSNRoLL2TSymi4L+swsFeSu6YVzlkEMS/RmvfWxrzbHu37EBtX6mCoqvQIHhYxuAhwz1k99/2Nn
1UJ48EB4m9moYBz3+zYX8mR4LI6WSSZc3SOGRa2XqU3d9iTd63ZWUwUIDpoMz0KRoVVTTLcMUpjw
1BBZvrKC11vuXwnm+hEImPqTE2Jh6KA3Az+5Cxxf27QUUhqHaMGLaVv8iaJ1f4G2S2HbF2lq5HbW
xGefySfpVBaE4tEtyVcEOea3+ad1XxZz5lxvkYplb0xFFEpXqXfLcaZ95RGmt2Zsu9EAtKd5W++s
u11Yb+ecdwx1KhZFvWn/uvWPuxS83T6XmLVWELhRTw6HLDD9pbuYqnZ+bdbdc99H56m+J6wD3wLL
hByveHZruQl34SLagLrY5BQJ8GYcCwEFz5GUClL/9Ga9u25EA4a6aR9yyZUYPKG6+NWv3/+3J6Ff
JBF4Pn4y/TzWr0BnhBVByZyMuQcd+9ElBCccZmJ+Ehmz5trUjfmljFmsLD6a0TSBoZDBf/NmH7MB
2asnzAxOK91bZFWI6mpa2sZAN7uL+mvLBnI2BdlrPhVv1EDbwplH2FIlMUZ1igC9eqp7jpIczF5S
g5pYchOk96yIesp5uaYKcmE0s5YwGB4OaVeSy0voizO7Vz0rmn6qvGM+8ONaI9n9JPeV9eZxiQiF
tNv4iqZvy55zm1pPtTW8GwV/gRjImI0zFNukO2yYlHLkDv4l1twwfwD0aWCeaQT69v/ZWg9h2dZ/
pfW4eq261+5f1B6/vuVPtYf7BzJX2L1m4LluaFvhX4oPy7T/QJ1nI91wA6o9D63Fn9Bf8w9T/+cL
O4TT6zk8h+439Ff8EYZmYAX0PERgCdf6byk+TPM/Kj5CWHHAyYVHWrQQ5r8qPpiqBFDQJ3FlRdHZ
yQrzenSVee33I+dRziOxmYpjNUusL6oZrlLdzHaBjQPH1qdr5Wv865LWm04Q377uy/Vj1luDPvN/
3EVMsR361jutX6yib2nkko6oG8mWbiSvtxx9q1XKOSOj/tj98bV1X8HqN6fu+PO7+rrjvOHkRC1o
SFRCDXZI4SV4mPFwMr4MZW0dipDUxsY4L6yDLkTZ9SjnWrLPuoSfpTREqrKHFGsKIb2LaOSpDc0C
W6r5WMXTRH6rQRSekVwVdjrthRA/h141R98aEve6LTtAGS2WidIzL+uGlC8iRoPiC6sTFLPOxIfL
5PU+S4zF62sUVQdwl8YRauzvKx+/jznBv96dmIksiHOB4U6f/AKOqJdA/isWdbMWFhYkEbS83XG9
+K2bwmMxWTFn37iIs4tIIw0g5W4zGyfAujEWLqGb9SYzFXkq+JvrMma2MyAz/Xga63NZIw/WW+uG
59EfOnOExkCfvdH0qY/Nuq8nAkpns5wqELwnesVI5BnGZDQfRY30MNgKr0j2rsG01wkCKtX1Mrhu
TEa7qM2H08QQCm4GdHpC0I0DsZWfJ53vUE9eqhH1qdVOrAfpHtMcmMeElnmUtvibJGiWBc3ORAYu
K4ohPwZMXtYLd1oSJwf+7jR9WsMAmFtnLLSyYV8p3HFOrWO0iVWgmAT+BNrHKlNy5XWkgSuRrdYN
puNKT31GCy2BbCyyNoPrTE8nIg36Wje2Ks2TGQzb9V5a1yRFquQmo/1L21FPPdZNlP55q569Abvh
A2MDJOKM00gS3QPjpq3aIOk+O5oMqg5BEqWnyufIDDO1DzVUPxMF5lJdPY4yRNdfu4BzdR2ZBHi2
ezv8GTawP4BBsnJf9PXy16NlGSOlXB/pdu9T90J6Mwpq5zRkbsSrq+5d+lMHy/fNvTXY343OmSnO
WmQKlq/ZvdRTYOfGiyJIHZ404pFSZnJXRi1WbP1yiDngs9To4c36Mni5RTa7lA//+NsrPXqMqduP
fdQauK9ZQvR6ZsQcrMJ3wmb9bGqa4e+PKfM8CpfKOyl/W+pOvpsaP9oBMJxRMg5eIIz2VNBjF7bw
8sMQF/7EYgh96X6J0J0UBqrKZEB9I1TCTFPJRzFlQEoGX4DAG57INgE+o0Lg4RWZMXmK73I6THZU
ntbMkFEPN1DddiYafltPhRY9SxLGAGHK1lC/YMYjyEFuA1xAYhtUUDmiGRdZpOgwpRk5es3gjSef
iVSrR3mua2OPhxOLioG7spzAahOJRpzq73LfbsPiYEzxWzxzgNZDiFK2F8y10+CUDykrJHwo1B0d
gmki2i09R3T0Zq2911vrvmC0hn0usu/rpz9AjHJpmpyzAQtyJE+CDFsocPQ+kCVyTFBzNo7FQMnC
Bx20a3ibfkqA+U4NYXrrOWh9lr4OfnANxBLETlh6ibCuExgO4Cnf5G5WgrWWXX3yGw8LIPFVvz4M
v266egytxHAK9STQynEYV6mzz52ov+QhzojYpjW80DpCFOKSkUC0I1rnifpwuE0kZwhbT4jzmEwe
J7gLLWnr5A5eWYjas2tfjan2M3jxk7AJcMfoWTOM6OkT7swCHNS68ljPb0iiriZXZL/Oy0HCghj8
O1e8Nq1OpiWNI4jQewPJxAjJeONKeZPW2HVlqlxyliB+URLMtEFr8osWAkdp9DQ7L2uvmaAgUdSk
TKZwvxmZ2C8g4Rj9iSxVPM3abGXhYmaxxLl6vQtt/kdj1gpEhJTbWf+qPmXw5fnO+5w7FjkaZXE1
4nu8wr9Hm+LixVx4p0yXeuvNdePrnb9u2V2GCojTZhvXHhkYfbhJoLAzAaM+JS66Pjs2xI6FLNer
2VLllRqF3NdGTae+98a9qJCrVzOnmalR2TkqGQYgD4ADFiXZBQzKQpf6YppDeIk5ig5uXj5UHeyj
3mF5gzGACTrYYrD0Zc1aycm6+uwz8AhtfS1Y9yF0sYnGRFNdjpzn6TbOR8v0zn6lvQfNEFrM+5vk
GIWSCcron1NR3BCMN53GcVpgR+JcnGmeDpEbIUCdYWI4XrwPcuscAAalPo6PDY+6YmA0XIVAO5pp
n2OgsCYZHQQtbnO7vlNla/6dZppQCB0dH+ZNSO4S/a4uVg8TPuRMwNVNh/ikGjdhMY2e4EL7Gkvo
SBwOmyqQ2cGR1bPSzj7ixKpLoQuYdQNrnPm2LLOzRxKPH2nH4K8vhNh2KrRVxXs7jZ9KX47XtkUk
TNLH29y28SG11kNWA61iQPRqM9hqtZFMFsOXNK5f547izRlbLIuGAnU3m4xrmR7O/mdMbJo15pi7
bvYvaST30TQ+Fx68gEioDGLKlzknndNTq4RvwLyFbg0d5iU3OL+AYj+1XvOlHMRjHk05ObPdctRi
Ua+Q+4429siHkQ5BetNHXnG0E8y39PePBbbArZeGzwS0XffjMp+E4xzk7PxEVHFbz0xXVGTvpwHz
FYrJ5bkNY/gVLlHWC6oqv22exQAYJy2e/X4qbxl4lQ4IhyrVQPkMqx+pArddbl6baT0c0jj55teM
pxbMag710x6ZPcbsqjxlPshdQZqirhhPRcNwufD7fkf8267uan0deJV1F28N2WCPq+2cafbeOk15
b981iXgqGRzxm/2klJ+ilMaY1+urT8ilZRnANBKJQOwq0kXKVQXpZOh2iEvBDrnlY2qH+U6mI5CG
ZbKeO65JwWD+pPEKQ7AwvvemQ8JW0RAjlkFsXQTIuojqbxI/rIF/URo/WnRSAdUN8RE0+aavCCTI
FoqMcCJ0rlxSEnn6Yzx0OoMwvprkOcqwrxUxc5HUBInSOV/nebTuB1yTW8w1aoKGIWzCnGdYc16d
4ERi3DjDNg59sPhI2z/ZmPHO7ki+DuFsr0HtXVxw8sxZspxOXVrsnDtGx9lDnpZEIDtwnlXpn50A
6hFKtH4/gfoWHhZ0kEqTYD6KNlgeDA9/FxrkJ7tpwMLMS7HtKoYTfQDMDuIYqD57W1fCORSkeSeL
nx7TpHoZGEWlacYlL0v2ld9adHPABuEBhexlDN8CBQIoTMzn0dOyBfEwMl85uXXwks8l0AbPhUCJ
d7K7EfagtthpkPBO9XijUD5WKLHoylob0wn6g7WEL0Uw3hghz3R4VPimCaVKRI8w3hwYoSStzQg0
eXKZDRSSuMeFqeMmTeu73qFfQ3jtvHFHHj6Brces0n3z+X9EM6bJM55M8OZl/hNCBbmTS3bdewUl
aSdpyiIMd0YHpLQ93M9xgkJwZrja2uDIvfBHF7ecCF2UDm7t50dBEtnRMCexq8fTFIlPQ1aHfIrB
2RSli22SMXpPuNJRKvIdVZgDt/aOxVyTGBH5hHQy/cfpzPA23ozl8JnpxA/DkEdp8YebxJ475G7G
Yf0lnqq3OCGnZRnpnjAcCYHx+zDG/eSt9skQ8gf1YpEG+Gb14nWAPTGyXEZmp762IZ1Y4dMa6QmP
nWPP39F1S2Y4RxbCdrhnYHZlI1gzrYjdYcqIJeWywRLLk7CpPhC86631QR/7qvU7P7i8//jyv/uW
/499ZdrehIYkyBRVi0N1tHrEHX3FtSatQPtlH9dLnVRvPu6Oq498vS+oGQ9Io2/aqAK6u1ChrLd6
YcpzbNKuYTptlKwZ1t3rptSP+njox771FhY6qrf/9MsfP4as1N+/bP6cD5TdHz/INLz4PCcmlDee
1ccD//YLPn7OkEe6XHRFzur4rz+gpnI+RkV/ZlYX7hfZfMn0NS5dK3hsw7u8xVtarKvtdee6+XjM
x7561qv7j/v/eIyP0G1TIVTCKAalTf/8j83HY1EHUmF+3F8fs3rpP/ZVSmagBNdH/ttnpkIHtVpA
+tbffhwZQv0hH7N76bbEAtSjf2cxxj1UFk3uoaP98bERuupa7zYzObNjhE4WKwC11iB1G+Xj67/u
//uvuX/9lPXxeZswVpxq1rIujk9mLXmJ2S8dTNr661K4YGQ3flpvLq7PomJqQFkh9b54Wge13vrY
pFo59XHXRPtecDI9fexab1UGRmrC5UYsDf/yDev3/7t9fGJSGqZ/PfrjMQRb3UtACWCOHYt8moFN
W70bogQ0K43g+D+88+gGtOL+z5/2rd1r//q/3rlc9PPta/n+f//3FXfU93z+197j+k2/e4+B9Ufo
h3SXQ20Msz+8ZkH4h+fbPlN7xxO68Uh78Xfn0Qn/sFw7JEKG2kLYlkm/8qPziJGNfiQ5ZJYwrf+e
18whPO1fw8ZsE7Nb4OE4Y55i2//oOzrCSZh2R/FlnPZZpRcq+dq3EeSP1TK6iYghRMdDFrbvPpYS
2PISVMnJnO5Tg/AmY5zOVd8SJt8y5Td94M9FWJO43HOVRw6N38opWSRK1FwF1gxiyj/nRu/tUZVB
kRYsWyOTXkOYRuexGd9bm3aSWjD2/fWW/HbY/d1RZ+NT/Q9/J68U7V8THbNLz/cfoWokQM1ebgfi
HKFn14Skw5TmJbgMlnmR1heCJGCxQMAwjGFWfbHFvrgOXPT33W7Il+JUWeZzFTmXxTO5BreMRYj4
JE2mZdEmoj1qP3VRofUker/bWqr+XBnmG0sQ927dEN0hNiKczH0Ukq8Df3Syx3Nq6FJXNvryW+0J
OCnrw7zk45VR1GfSgNUJvUGzxycPCiqyx6uQiHWeu/uaOwh923wO8Tm0j+t8SBiJdQlp1RCWuv0Y
D62tElCf/nkx7j92h36r/efkFma9s+vIBT2RCoNYVG+SlGVNpPNQ177xulnbyE4U3U8ssw+R19Pm
sCgcD3XkvNQn6dvvQw3JaHZR3K3DtxikJuGp4T7TU7hE8ZpVoU80iw5JlEaMs0Uwlq9z1lqTCjwa
FSgpYq9YvlsuJ6C+vi/yKb8sYxIcWFw/iGKgyVqXMJuFI/ekLzIh1HeX3gz/tln3GZKUXXf2T5IQ
72PqdHeTflTH4aeFOVCpEuhL1FubunDQa9pUf77Fgzd0JGIIzXBvFVCvBoH/Zb1F9LR16b5gQhgO
PZ0VOkvYIeKKGrloTjImLvV3BzRkgNnxcdiNBt6bIE0FNe0S4pVuXu0c3fw6sF5H17Nj3Zs9uxbT
PpSM2q5D4dM/TQa5XzdSIBN34jq9GsieJZquYwQt1fO6a93E8cQXy8UgosC5X0wthCyUQpqsNzL4
aWmtb1Fhq4ndbzLH1FwjzvE4qEAI+JjsgMQlmIZA3XkWUmjg8e1ylTqh2g+Nc9XWrc4rqLc49b8F
4sVEArqfEHGBOflzYC7pA2/wvj3XBkUD2QTZuZcuA8AU/LCskL0vzNGHq3WCEPuoWepBq+G78DkU
WXmIqsy8dLQdenKZz1hZSASaY3FANf4YZy2lvFcgM7nDnZhCfMpvClWmxyaMd7BTg5MdeuOGz8bJ
zxBoGcWEkMAM+dUMoEMCqvr5aPTFdWEaLehLuNlGiyeW4YdylXVYogAvuW5RU0S2v9p1k8ks3mrg
A5I0d7/OvSVBhiyvBSVz/YXv98/rZHSha4npU037pKEb188sgxLkUFnIR7QcWMebNaAREj0DBRjV
DUkpE91V3tTpzpb9c5v2r2AxjMukTtMSWOcomLaV8gf6PUkBxaT5HEvyq7EEYT5hjTZWT025BDsp
sYuvw2myznZuGey9eAw3opAvzpg4B5sOHk0+cpbjhJAOw4HFxEvEURwCxLE441lN9YyKrjxMebGc
h/h7DWnkQsS0fyngN47mfM7p8JF6Xnfb9UTJta85ueUAT4gsm2Uq7ztf+bsSOQhTDhIByuqxLYjs
7hJUkn2tU34DCYt3mjwgvhgtHOxwax+7DmznHMZPiWQuPWEEEX3+M4yBdc40m/PIAA41vGe1eRiX
ODsEdnaN3YLuchF+TXx3W1mWdSBV8RmtRH1ORpK15whcQEB29BpHG6QGBIpMEHrp0LNGbX5JGsNG
AZg/jjEc2MZ5quzissxMfxgi3daq0bLN6J22jBtX30AbNHvmROthPhc0idK2OwrCXirTFEQVkxYc
h9DrW8yqCEcxnHSt+GqIhWcJWCvz3Z7jQcEp7eBMqIRyDdiNbYvuEHf2c5Qa7YnzxIPvPHcWo/mh
MDpkZ5SlHBCkwWLOs6FgLzbcOJ7MXqJSYZyATYBI93PYQtpNcnMX4lLYLY3ybi18pC6gIUyTZr2b
4ffz5oxe7p1SdA5bQvP2heGIbRUuqJZm+Bc6FN3V8eiV88CaftpVwrwpE+fFxbSpM6xT+U489q0b
GGRrdhkDbvKOQqvybgQgXpbvDXwJosvygH645DucufdvLcdI8C5jzo3yZWEGTo5nbWJntpk/YLPD
BJ7b0B7n8G3K6kPKavh+iVuFaZfwrtAbPkk/Jm4sPze0lw8MWPZryYy7iSx7m+Q6CPG9nE9ZCSfQ
Ip++0EH1ddp8sa2ESVdIb8YhdaNNKV+SoX3zW8C5TuzAOJ0MYM1GRvZ7MSwIYITO7MMONs77wGT9
jZ/OOtUR+fEtkrO8gdZPYEXnDOh+ZTftWWJzPlpw2ffMXOOQjIYibGjOKOBOC+Fi9Ww8+VgkNwuh
1Pei01/PaKqV9sWWyzYgi8EQ36Mo5l+Jb7mzWU8LHm/1Mma9ns505+Ve5dqz5dnd1gfKypQXCT/R
A6lJZTY+ALLASlY7ZFsH0d0o7OazkMWN6xNtiUAXz5vb7lsHMjinsoPT158mW5RPFV5wO/8iQuQ1
uUCkkdqe2A9te7fUZN7V+SVZBhMGB7waDMOjDwV+mRTotbY4GkrWV2r45vXec1qgcwdf4jNW5LC0
3BzbZ28B1wgXcldJMEnVuCfTGuY8OaAAyoQ6NCh/XRNlc0Pk5nVDxfalqD95yUMEb+vTGAcvRMu2
u24p1R4DWo5eDVTD1yKkPePiMke847hHe2Yo7gf+18wOEXQr2JJJKaw7xj32XZmMR5eU6CTF4Szl
+NiMSH+Qqv0scD/VcwrOMTAPGcE+JMw0ajfrFK/C8mYg0ZU4Z0zldt1PBFsohqt4QwTesQ88mG7K
2VcV5oEldevXuiPOAHARLUCRhaeJgcDGyyMcf+Q6b0uDEpjIeQQ3cX/thw2XkEfXLu2TkCUBpc1N
gI0EA2gTkrBxZhoEkjwE1WLG47cZcutIznZAgkgwKbCxyti1ouM49RZcndK/8mls0Kr50QVkc3RL
9ZUJKy086LWERd/0BTbIyuiYtKUB5OLcmfehn4hXHzYatOMlpodFeriNeQXhHnE82HmlH+VHyj/g
iRntf4+NIdvyBkxw0yOmb8u3IAwIFqB2z7ofvOmfa2e4B4OX0Ckt7zQkuCjK6tDZGey30NUsh6du
rfPiDO6+tZvmitSMcH5bNHXYypNj5TmHBsE2XtJ7fwErVvnWqaxMa5vnNN/zKfwURxWkTgeb7pSx
YCB+3a+GYMt08x0opdXE4n6ZArFTlX1j0BkMBISKukcC3yfhwY4ULLKAWir/StrdxvCzV9FDzExc
xA1Gf+h5yju89Khqy+7OqiPgnGPsgT6iU2dKUx0jA4ppxLAvtbEktgmK0QKft93WX/r5x1wR7BlX
4nZuwvY4VDi4M9U82fb0PE3+10pGn2ubHLuwhwLJbP3gL2V7CqdnWYHwn4jEcuaILqqBvhfsEjLo
rd+ee8UnOHUqpmtWuXM6WoS6ebUZXXq2FPopH6f+4M12th+tCblR199iATzFvMuHKiiqQw5uJ250
1i3Yec/rrpyleG4aees77j6KaVqaJKbv8QFeu1WMd7KyqysLFWYSBu+1eh07+4nrzdEJETUJT/1k
QnNulonjNYX52i0LAQuL8ZNg3PEQl4AgRuTSBglEYR1fGfk9aonxAWoJZWErdlW6PFh2+kDnO9oI
M+53ifd9qV7A9JQQbiiDkENzHI7XsScfEmi7RmE+lRHmOoYyxC0V4C1l9qUxiRIQA8SjOFjOVQb2
kYEuUPQSLAnmuQ1yyDmJeW+t5YrrvryP8lvLOzcxwDIk1W+jlT+0RDcey8JhJeelN+A75oOXizu7
d8f9ODachxvH5pRSXdCBIjiPzxNZrqdFMP4ffYOFU5NPx4bOLT5ViGGRRTg0IwVUgvj9c8ZYcwH8
OoJSvXNMq96l8QDnMWwYS2e81CaFZBxkT01R3zveOJ5b627Mqcdb/maPzLOjW/lQfaENi9q7MoDh
LQ1ChpgxHU5bdYGHxHQohbDc0TYnfnPCdLRjMGPtZdJ99ev40wTbMyL4tsHutG8T/uipdA9mzbmw
N5cCvED4zXWkfcNgBSMmsW9YCmGufKqm5tkuY+w3IJ+2bexxJqc1wBXzXRmn2dHzEvguRzUMm0oS
DRma7sTKznhIIrM9TM0cHI2wLQ+LX8gtreLHvNEvKedCEaTbLpKY3yaMNlWHXDjX/rZKfKoNWnxT
QU2suvY2UHjfJwWq0E7t1xgb8t6x7P/H3ZksyW2kXfZdet0oAxwOwH3Rm5injMiZSW5gySSJeZ7x
9H2Q6v83iVUtWW/brCqtShJTEYgA/BvuPfeWzzy9WB6S7+28kIx+Z9bqw2cN7CGjX7spTwmZAodI
ko/Y8pwN+6mvjgSAaob44nRBooOFTian3sXgFrHyJoAbarsdrKsSHnYq3WJHb4aMWvZXHo5zQOUY
WHC1o/aa5jalIIJEY/zVTRH8GITggbBedc0MZGpOXTh8lG1a4s8/QLCL9npw/FVCjOq2jSNwIsNS
lCBDg5SffgCauOhMfxSQEuyOFrFIi2BTdMducUtqgwWM5vEnLPvssd61il9D2kzPhkHNgfSUdI+j
HZA8lmUudqe0+HB8lsKJO90bGE2YADhbq8GSGjpLQMXs7t1xdmC7jYguRbQp/XlgSRlJhs2YjKI4
Yt1MJEVo4vn2NbZ/hlZYYRNKeC9DOGE7SURQerJv27Dd9yPySkAUDxjaX3I7UnDPgFMlCPLz8qft
AvilFwEkKbbmTnrTt35soM7HHjf98C3t1FPEmqg3kquIsdQTI4iqttA+1oRvHhW8OaBKykcP5Ixv
vKXNfMA3ciNiO1/LunriF1M2gQPaNip5M5thS5arXqMcGDemoshriyTctS2auqL9GqVDfkRrQxKH
IVCV6ZxWlxo6uLiJBxzCnxayQ3Dt6OWwGZTdKk+LTRkiVYhjdz2ZQGMLEtOhIQKD62kuEfwANg8G
AJ9U2I4ue3DYKmZn2UX4mstnM2CjAn9hG1oxBOQQ82jqz9flvxkyooglzZiwrc3LZNc6X5kg8nUd
o3U7QZnuKEimbj6GZvhWkL690kZxhsWnCAVcpWVKrN9YJFQM3A6UBR1JDRiDyszj9l8uJIS+L+rS
lzMXw3OxBLK7doTf4LskXcVpRh4BtrsytPgmZ8QyfoKdcyhKMp2hiiJT/0Xw8lMJPjNMfxrMAqoR
/S1OeABm0rl3TEROed8SMeTMsO7w/VDbv8aFh6nef9E2BqBRE7NBEbm2ax9eSOE/QAGElwuszaEt
Ij4pJU9P/cArglDhUfcaCxpi6amg3Bhyd23GyHnzpPHZLWAQlqnUwOpN0RfYoIaRw/EjImx6Uwgk
Y9LDZtkkgl6ecwKd4IgVnuvmD0h5EmiKfuP7GCPkxNwNZK9ZjvAjKhcMSGdDS41tbz04YQDQQ29L
3KfYKsvvWvCGjTB69Jc7kgUuWSplfA5RD+0nP2R8IjiQ4tcykK9pbyX7UVeXcjA+hqHhjG2/RRh3
I/K28Q7d1Q4MoumOZ0jfGU8AHCF8RtnzFNxKF8d31rKC7TX/2HAQnX+tR5+BHXmCWOy/JQn1625O
puEXpUVoVI8o3EHyOCOug2omQpk1X5UoNFaGTR9yrtlnTzYXkCr/ZbRy/LKYmhQHJaeeZAPLZ1cH
RPm1PERnvIvwTjEJV+BDVQEUZPB/UVf111xPj1XrB4c08UmARMRVGaAP6ubQ6OIiJNU8SNsRtdD8
gs38iQXTrVXS3IRu+BNC1N5FEooExHl00upVhvIhhqTndK+FI28Nu7sOv8lITeGN6Vl6yVNrc7f0
VP1hJh5JNwKRi98n83FMBt5Z42GvZ8LoYLCL1P/q090YXcSoajw78NGiEP5mPdC1mLj77ezYFd1B
G+3NXO41u/hZ1fmXwqOXmFlfO337MZOjSkYE7iK68vu2a8ptz0a/zsWLbz0ZrgRcUxi/mna6UwCk
+C6iLuLbM27SDHteUI8fCU4ab4ZL2VvYzWrjnYRfXDGNMXJn2N8p2NZDhA6ja4K3yo2OkNc8mmiU
5W0f3aPHcWP3l+iTK/4PZmVW8B7a+t6n41y8Nm4ufxlG9lQs79kY2heXcJWs40GuoGvg7yaqik9q
7cUS0VuKCDRXYPhBlofDDnvOD0uOR7SnxbU078YgEuiLy2NCmbrOa+Xv6lxbO+AgyFgMd4coZNiN
NYMz5vt0IOkShDwhz2iWaOR0CUmeqCSX0GQHDL+IiFEOl0DlYElWpldYgpYZ9b0aPtHLCBXBrWMb
qSsyT9gpdWRvz2gOAKjA+jJvQV6uAZGhq5DFxlkCnhVJzyOJz94S/axQeK3GJQ7aX4Kh09n6Cp4S
IdkSGp2QHg0vLjxEgkDp0WzOPsTYFSU2I8x5+Mhwh5IPk2zRRuRMJOnN3UzVjAjQcTQmPd11kNVr
srOWQGtwwGJnRvJVOVQ0Rm+667FMr1UCT9UmETtdorExgrMQXeKyrSU4W/VEnS1R2npOvjQxtiWj
eaz8FNseKNOnEfzIOLpAVxACLdOnAyzPb0WbveBoKnYhxFdJrbs2HlI3vLNK1BtTXkeYwfvxosL6
RxsGei0jae2LCWAkNEDvzqfIp9YiuT7TIzqSVF7lzBehUhPIUjmfNeFVhNfGdyWoz7aGEyQmzhCe
oBn55OESVJ4skeXeEl6OMYikDDsY1v5MtHl9SJeg82iJPJ8tUNYdIeiqRUU7gMPrEvTnKXmVGNJ1
m8t1OjGohE2Y8L7RxjYQTbtFTuIvket6lqguCzCBnb+ZZQrlBOjOKuvj+8kgVtYPxuchRJFXLHHu
TMe3/hLwzjNOraqcP1cOhN3luOtnty8BAhENn5ERr5ew+Ij0JnA8p3KJkadK5vE1LdHyXv09ysYf
JWMZbCfOySvT+zTHRdHPfbkrfZOIejBmWz/2viOawq+n/Ndc2VdUed9HZj/nCs4fgnS72Y2DsdIN
RmsfSQqPezteqbqJ7/BMrV0ClE9M4t+h5PirXowdYeyEgzUq+xlPDtZ/m6mUUHQE0icDwCjTB0Ld
5d2yq5eMr3dJbKHF4tvbjmn5ONTc3BDHjlFfDVfTCF/93IhQoo3vbVxVlxrVGlEdGFjl6MAYJarG
NkzzFg7TcRqXYaXs1qa1slswqKYIkZiAWFzZMYKYabJvUQVgIQcTzl3rjYfOI0sDySV0MchAcSyn
x6m4GT2h77FZdg9Rbm7NGlqy26KYNI9hLp1jXv+qAwN/qvZ/DFW8RCLNLDNwNUWWcfHMPjp76s1m
J7JvEkp8z6jmu65xXgZhFzddXnNbbGBeUIdne9NknZAFCVqUglUTduwS8ErNHXqrVNqe/NTn+e24
F0azzc5WHdYGs/rhddNjMMWPABru2tl9AzOEorV7S4zR2VcDn6hHDwr7EQJV9LNqM/lQiu6Fdtk/
YaTuZxaUqH5WIPFBqNDSj3g5gQR1BVZSBF/G3D3KIrhndDTseRRCESa+Me8Nf+fM6tnX5OSKohge
miH6GSX5oaVHwtjIET8kxesQhQy8uCVhDL3nCSyfZVu4iQZiQCNTv0Vu8Wxh4AJlDTgB2fCqs0lt
CXw6DjORD/OA+4iurmcJhm/Jj6IvJVuCXTB9Cebk3AYMUefS+9pZNsZh4lYhUFDbTeQNdzDGqSA6
RW0Y5Oheo7x6iDFU0gOR8mlBrRAK42A/4CphjpmCeV+XCkJ06JONmCThthYIarB73o0EnzpOoLYK
BM86IkZhm3q+2kAFPhSJsyvbCjVtOlwHMXNPVlfnZOAJXMV+BSIBj+pKeN6lvEtYSzw2Etikxwjc
XbrJMBk3M6BygjE8Bcep+SkNXmeI9KzoYzKITHmHI1VuejV/ZEjdkk6FB9svzvjX3zBvE6jnM1+B
71QYicMzsQkPsnPvnWEqWC7B+BBW7LLIs4x1nFCVhxAGUYLNSGyRDk9wTKBoF8SQeuzsrE5OzOuS
qz9nHzRX4R6JPuQ8/T6W4E5EWQhGiVjuA4ySXv0zHXoSNqIIC4nQkPMN6V0dIC2ZLS+YwR+ThAYv
mWxuz7i/Kd19C4iO6hsAX5OhvlRZ/16EQ3hJ2HZvdMy2UxTJzuZq9VlVs/cgE8ZozZ55eXFLaJu3
VeMj5nTNjY3Wp7fb6Qi6uFj1ADj58MZnz/mWhPM1ymS6Y/3WnSwHsyFHiUjyaufpiUhF03EPQcZa
2gbYgnSdrI25zDdpWTx1RvRadsNBy0muGCymm77kIZAxnom7ZW6/yBiR5Mhd4rOud8c82XwtGFV/
CXvJn266bY2+eBt1WXDNzHI4ty0xY/USaTC4nPQDwYZJcckWRh8GpQasfGVtRDQ8Ikt1j8kzXuJ5
G4OjcAe0zngKxl1rhoQIW4Z4mNCKupN+SVLZHMBaiU1loo4ypmIvhMnmxow+KBvmTatIYBKe/ZBU
frNBimivIosKpASQuIq97JG4B4p7BzwEZIIFq4eSHGX4jwCTOVgS47Elr4Dr4gX3XpIO5OhZDBuh
itcpMnXp3uaoFORmeo9Oxmmgo/kqaQh5aBMOLj3i+TxBKgGF+jgimPWFCL4k7a3ufvnU5g+zyPW1
MQDBLkL6GdHDlKB37UTH1+0Bld6T3UOpbH3GckNgN7fOtL5n05Ruo8S4NR2iSCr+i2FxPPdpG95V
ZXIAILkx5VC91mQKYUwX+yG3kGEn+1p4l7QPGW/rnwnZsR7cXpO7qZSVvQ1K8LGFPAQL9bazBrmf
RE7SnYKfp+LMQ1NMarEEUtIWsdpICTRAmdau+xLP5a+87iiR23Sd1vZX7RT5D9vNTk62JYe5uItD
j4Asu9t7s1Xta4PHS1kTVZhZG4B54W52PJoin9J7IL1rBGcieFxkKGjWxmy6m77AEllHBMENw2Ph
8/hpCQwMHOK6pgadBFTI794Ep67tLdCG8XyXGA1j+Eknu2jqLw5ktF0Ms6jrEsAyNA6sN0aSBgLj
mJZdf7aSed91DuHr41udN83RpDaCGRkhiA3NS5Lhrc8y5npgE4mElao9E00R0pLCC/Im4xsjY2xH
2fzgDsm06Yf5O9UGyWn1e9q56CghZRIxQeqUGeFGTZcI9lHusV1w+E1W9mAv9Y1LUrfZ1NG2HGLv
6jIux5VCg01Qw230Z2AmfbsnE1PA+Wa39hEv4G9ktTH+ZoORGO2HteDBtRInD1445AO2DW7c7Mo8
fYya+R73dX+DxkmYmsfHGVfzd9aVd6hy45+zZx7p8TjMgu0EC2pDgdM8TlN4gbm2KR3H+x43iAA6
RRSwWQRXR3acfUCvaBmtbZzYO5NR0R2nBmlyc3sjKJGPz+KWJi29jvh3Cp4Vjak2DAmcVSY6grJD
RideZNjbtFILBrI8sHVnaSyYauegVpjzwIe38q86zm9OkcHCFRAI2/iSjlby5OHni8b08vnDMOLs
4ng+nUUvNmHJd6FBw0ERi4LYSRAdayYEcF+6U13QzEeZiNgcKTivBCOI1Ot3Xul+i0BVIRie7Xtt
Vjw12SuiGmAT0VTmuR2dt6DNz+hhYdCGwS134uxLlvJZQ+VhTYpDL2gddCTLptNiXwUtTLwkGCmm
W82KkCwCCq5JEypdMMDnNxekk7juSkfVs91NxMSV2tgwqcNzcjIahl7KEfvKcQkO7IsWcq6xRn2C
+thLxvtEAEgYCaV1ivHmqrTYJ2QKz9oethVlIEXczzGf2Vsyxxy6rt/amu2BC6EYdC/Zr6VFMnA4
UaDUTIikNZzRpcx7TTgo2NT4GhjqEXgDU+u5NyiTNYO7VjL8Qlp9KMceK+eyOSwAVpUJ6kBXHHXj
V9fPH6YXbyMwIr1jR0dZyomhf2juSzgIdKK1RBcW119CKip36vO9CVtjXWER6HLlXzuzsUEudYIc
XFwNNiNXG07uOsfLv1LejFXU1hebCNY5z+t7kENLsXwqXGqnsWUDMgUHlediZ6EnmIL5DCzxNagc
5yLCCE1+g1sJJfo77mBQFmkJvIS0CrDA+EzEEH8pWGxOaWJuq15cxpEHU1FWR+M1lmg3SiPrd8yd
h0ME0B8lvc9Nhgtyn1ojmzdylYORyjsYepgbup8f7bRVZLTZl6BLPHCz84da6U7I19KmrC3JXc1L
nOdul13iVoHd5vOxE72P3Cw7EXFxH9Aj1EJVW22TMEcGk3FwxvKXnUQ/vMpUuwqo4Lb0arl1Ikje
XSa5Beai3M98mwrhfE8zjdAGRN4qR35mGt6lqZGi5IF3VIkLDiliukSEHabB4Clm8RiDEaEs5smY
vsAeH66IvwTMJOEE5I/YdHS5IvuZegC76rKGXYIniAIql2EhseLk3ozrJosPpeBDb+gWoKKyUItq
/kgXqJ0Y3V07B/cdCzLGd1Nj7JsKeWCO74BT7FoP2CrCrjkHswDkxpHQmXjf6pAZStkiNmfcneKc
3huTl4ITGnmlcF5FNoFiJ9wspzww2Ozu6uIxiPx5p6NIHkzYYRtjyr+66tm2WA2ZfXIpoJus/Jzp
BnN1jdHHzrNvWSrotpkB6XZ6pOX3j23MNsbSCBxqX5BUUdePnjLplZoj0xYgCvHANRPOaSg0o3jW
EfTIsAsSc7rNIR7nOH0ompxOaQxPIXK+vZY2E+6h6dmC0vS66P0Umn0yB9ZpbE4bK22/uokyDiYx
bX4XGbfKAVrrOzx354yxmancbSHL8Ll3QRupcn6QYxMR3eyjwizgh3QOoZbZrM9ZF/mHZeQ9ljEG
jVb+0BO9farzQz8U1j6XNbbydDrFufWaWDGGxsVYqpcfn/9LLh6+1g1xqcxmD8SJvBZm683mUzn8
+eNTjYE0oQdnbY4soUM0RvUnD1KgUjrRcbDwiQoK1pB+CnVYTtIX8AjYM8vf+vz7nz+asQp2raFe
eOmsfD9dvBq6K3mlzf2nifXzLwWMozGcDYd4UbVhK38JFxinTGeWVDwzFkRfu6Pq3M4F8cBGuHA4
+YGmEAFI7Jj0YcRyfJJXPkEsnz9eod5MJ7Woz3IjfvbqDkJV70LIXf6S1vhU//+WQGP2g4nw33rb
f5NAAy+Lmug9R5T7hzL6+INQiz/+1H9poNW/gCQIzTf8j3wMfuHws2n/1/8wtPyXKZXgP8idrT8E
0v+lgrb/hVBXmNpV5HFovBj/rYIW/EKN0oyMDqERSev/R/7Cb/JgdGK2FLa0HA9ZNXlBC57h4/0x
yoMloON/RlM9dAVfUcK9sYZFYaOJX52eq5k5Df5pxj2usc1DHtITAavOmA1AlBBeINA3Q6YcYSJ2
k8dhoV0okQhJ9nl1N7adQ/RS9sL9Ra01WJsCDRVr13bBoClFREdlU/mEx8xiBSMp+JhWn1xRf01l
le3IZOjXYKqrTVezI62/qFsTVkSE1w2Eq4wc++ItdaN5l8d2j17QIvIOXdLoIFswfO8y66HD00ar
XRJ8l1RAI1Vn7lVeaPTavIgqe69S2R1cWT/XVUMaMgPudWFCDOol8yZpCUxrDuQcJptWbnQ/W6gk
xw6pVMq5uvUwMnKeQZrN4FoCDn0vM35BXU74Uadshx6iAOZejWdL1eyxT6VWw40UR9y7hQmX28b9
23M/uyMylq+hVZcb7REWJ2PXYA0h7F2yMFzAOLnrwbKDTUBLo6Vb7zKLEUbO4HdF1TIfOgTYKvBw
fyr5bUoc+49wnL9ktPxZQW79+xdESpTjgEIA/gjmTn/9gsSTqvuiL8sjeNhns7V64if5kSoC/hwX
dlYwdegiiOsyO16UBAs+R97/uZh/urv+g5od7f+fJft8V0GY2KYtJcwSzzJ/k7ILw2JWD6nwOBg1
TW6Zf4XGI+sDGNj7QGQvhs5/RjL9pyvwG6Fk+dd6aPM8oCcOdgb7tysww+yam9BNjyAIGXXg2eaL
vbQg4QI4aEW9n4w42sRINVflYk83miHfEw1y4m24R8aqr39/HRYEzO8XwpPaM2Gm8PwwTawVf75p
Y1M0Q5Y36VGGXAhkv3LdaBA+09Dux6KwV0aHwt1l8rx14+Q85OmMdBR1WzwjJLYBniOW/dmPpV67
7mztdZHuP3+V66NutgnIavz46e9ftL28qD8ygJbHovN5GR2cG0paSrqEr/31RQfcATheY160romF
bKZDGyuU7r2BMismcM30nGhjD9VX12IMVAXch5HPnoyooIIJ3Y/KnXIkOS2nvVE8uPS36INfUt/e
wnem6gYYwEx2nVbx97YgYS4VTXKCt9JwIk7fQUdfmXxwIUT0YzQAiPgOMRZOKB4pONstoqPnf3jH
yxfjt3dMwAjvlIWCliQu/fUdjwnw3ywxifRpCSEyKNvqKqLlGF5CNYuLrdVW5+hcTCHjE/Ijcw32
yIer4hJTuTTdpU3f2fcZYzmmRGbt0IfY4C4JeBGjfu5ZqdEVXwnBQGJT8hDQJWrUPPXfdWkxR+qq
5AT1wtzlTvdeFeN8qA2m+gUYisr31lEg0UD5/3S/cDj99rYd01SeJ01P89P77X5JrcZDGmujgq/1
c6G7gUs+32o//U7eS7evfuVQN3NhGduRcpjwAQet5tZrAmrXBiUwuoWWvd46Y553/YeP5D+9Nsty
BMYfRZDV766fuiKfrK1R6FfTwawT7zSnxVvBcmNTNe4zwTjkVBjO9vM4IPPHoYlEihHQqNhpRzxC
vzUo5ldlJ741eEzlPCVbsMYPfC2hqvaVWhctllJrrn850lSrXDzPejo5+Vkp574KrPpgiMHcFmjB
Ngys7xsUIBsjiNALltkJJcq3SPru3d+/bevfH2EOYgfLIn7P1R6T5L9+ExnNDlHglvFxduHLMAi5
JwxRww9tyXKawclW9kbm7X5oaQx8/s88oT+yqvAxzmR2yEmbWP3DS/rtXJEQJ01JEWlSyjhYcH97
SQBToICEOjqGvuZeNeebGbpyX2f5McdydQxblRyC3jwLrZxN69XXyGMo0GTWP72S5Tb80236+Uoc
ixWAVJ4J3/O372vMttSoDW7TNvIBs/5oQixgix2F7NphWBPRwFw7DE4zM0P6vk1RhOUBLBDRXwOY
abv1XlIlGDAgodk5wtkWwED//mrZixvt314jwC3tcvLxNFmu5p/KtM5NUdcXI4+Sxrnq1tLAaRJG
PcWrIVTzDa3dHJjZ2SPi6FCG371+JltsEObVibIrBeUPuHnRSpUQanX8NFpoTMDk9LHK7oWRBhs/
YvFcaJlv1ZyBpBDGS9eF1bqYREOSFdWegiBveOU/Xv3fjoXl6ltacaZbLrFz5u93ZD9ZSVThqDqa
Eo5BBfsAFPR0jpQKNm1DTIrdorATrABa4NoIxQg+8e2JuWtTMA/0YEXmBy+JjX+4Z5zfqo3lhQlO
Wde1Fe01GcB/veQ9vW4x+wSyDbHeey3jxCYuYs766dkx0cSM+FvXUTI/Kt+2lgsYsk+KACajA4S/
RBEacLCxit00IzJahxyforS9oxSTdZjTZjczfne9Ib2ZbEB2Xo8xDpKOtVKI8mHMd8/2Ml3p5th4
L7KSbr1v2Du3P8ZEEo40W90afje0NIF8yckeOri8u6lgzoT+i+mZgEyti6G+hKr94eOROiddd81F
wpy853Nsk0PllO07IRF3ozhxqRGsh+lBp6zsdaD3RjKjlyyQEnxyonxeyMPff629//AQQDBFe+TR
IWnzd/gb5ao/wIM2DpLy4zCQy5FWRNXNM2887Rz33s76B1/DNFZ+n6OWVukOV2C5cy20tVYg9myp
bfJmRrgsgKecMGPHTn7X1Bcl8Zj5z8KW1Q4pyxc/1c2B+1mtAw0/WVBm4r4coqNqJTOfxNdMl8ob
SQnya+k/49VDbS8uIDfTXT3rtzgIXbY7AhpzDqlu6u3iNDeSsoMohhSqLbXT8nwYzwNDLBZLv4bG
azfO4CzkEExKronsaUAyIbiX38OGYQnZCVgV6BdsQnOCRgeHNqFPjwzmMYFfs/2r2oOl4BWXkJ02
A7JVJ2A3lBO/xism6LeGTm8U8UnOIytzR//Rsf/fq//fzktuAgVawgb451Cr/hudz9Q5YLuUqwT6
kZizvLklBAEyE+0Y7xICFTst7nNGF5ViBQsq8tlNGY17qngIHYuBtydYUxTkhiYkp7F0aLd//xX6
fDr/9cmoTM5x6g2h+Pl7UxAZgi+R0TB6XWrhauifMj8gYcbkbEcnRBI4sRUgy3eDj9ebGKEU9mvx
bYookz0AQqsC6bicPbb2Mw3YP7w62vvfntvK9DwlaB0czMuLpfrPz+1JNU4jR/SlqhZyH7EJXwcd
GtDYI1lclMEaMd50NmQ7nfMsstl0HbI5FgBclkMvZNn89y/I/qOj/+2C2QhcoKvTSvHSfqtK07rE
n0V2w2G0U7Fx7CZ5zMaFjaqOeZ8bb/ytHVru/EKkZbjPyp86FeW7XXxl7mcy27brj45xoGGE2WGA
0X+WxU/Kme7se0OOnN1Nd2Fk3wOQH7dDWKmdw2ORJDHuCnTpNlFOr0EHAaAP220PKf++9iJaKu7q
Ix/lXTw2P4qyiO9AK5SHpiVLTLCKbgL8rx5XchcGgVrPurf34EG/13EYXkYHUUdS1ATHxVTBjnYh
Onn3HRXGKdS8zp41WCPVhwllC5yYrMuTtEd9qPLg3KX8KgS8zc5BSrmKzeBRu7M6sq0e0Gks0jKS
j09l7JN0X8zjPuybX3zczbpiabXDj/PDrqE5p2nNmyIevV3UaTlOooNpm+DJlXMugsjaeKGMn4X6
ysUO7+x8ePRN6e+8AaFk0CZwDWigOeSUhVYfp66fBgO5GemO6AJ51Hm9icgWExslyvrMgfoNaOr8
YI8oiDxGEs4M3iYbQoeIGSYXSEWivVWkXz3LGM9kIoerYcHs0zbl8Inl14xRNbUeUAztbUoEcHc4
ScZzhjh1VXH6krXjcmIRmLPSoR/ui9p332bBOk/s67Cfjm0mfmHYFo9dGr978zQwB5qMvcJ4zIpi
OUNctWezLTdvPASvmWXoO/TAx2Zo/Wu6LNehBcG6HAc+SdVDJIkFcgcQ2nXoA4z29ICbfqzWklnm
fSky/ASSmCeBKIzuRuxbwV095x08TQn4zyZylKwG7zWw2KZOZX5thhGFjmujqjXZoqIF+KpasD5x
kBenhd2+cQf1EUr0bJgYkwszoMUXmqIUZQT+TNtM1A+bDP4ksBuLAOudD/ljHeZFe3Tr4ccAXmYf
GK6FpqPEQoxtd9MgXGR4cSedBsqmh2JwxG6vSYGWM/4Miqpg487dpq+sdtXQNW97fI4oEtyz1GQu
RkODz7Dx9kLWd2achmhJoIiIONlBSjY2ltUmaGTYpUkQfQc3kg/C7pe8xZE6tWOFMxdYpuIRaVnq
ZwGJEdX93C3/Cte7eGlhPpiVdQ572saWPddn0V3nPqawjqgdi7hZ5eJRTHJrT4sjjgX5IiA+rG1g
oCEqa4ca0evEtvbsEeZ8gj9dpl98K2ep1yBxTnod3acpy8+54fiy1WvB1uqhtsjV6xK4+n5h9nfa
mqxXMsLYfYgXYQTjq1h2VbJBiiQomNAehwDF+kDsCrfZJ37gX1Bs0I8ppJo2HLlkfOrzyb2jBirj
zEfr6szo/OWNVLfgzsw+ehOvzix9ZzMmmv3v8qKjRt+IRVAL6DhdNWhl1i5d8i6xZxIlw6Da6BDP
UInDxQ6Dq5g+XPb3E8KNu6SfjZWMi2xdS7ZwRpw7FxO7Pc2gFeyjuX+WWNxCTCaXfsRnBFaE5AwT
mVvDmgNr6aW3xjvfHdqtAPD3YIzdxlreOO6yYW/1qt7KuBtfVdkmqPTml8QSF+pHwvqyvL4pwYtL
2PB8Cdv5FcWARmamrbtZVexezB40YeTss2G2X5dMCcjnYX/ubbpcTsMoJAKJ22pXNk5+cW3yF70o
kV9yEbgb247z8yTQFRZGQ6I9kcSrGEtQg45xT+vOdVLMJywWTVHC/s2yxLIRUR/FYPes1iSu85gM
cIY+jzX4iCfXwOZRT7E4W078DXQGi0huV0rJ6+RFWwoNWv9qfpM1j54KxBX+OEYT/s+sZ2pA1/hD
FESCV47dHe3G6G/4WLmEmX7oE2IzlIcilDabDicHdqdHa5NPEitofnC88Dkbxvpmgh3bSExk9ONY
nZLhzvNvfJTp0Rrww2oc2eRQlEfMGGhqjd6+MiZ5syhkMqcFZRpG4V2Wp2c8/Ps5rR6ckHuwqG12
1toZedY3/bqOm+aUDgggI4B89fCeF/K1RX59l8SgAwmcq3aoTk5REiNtdqbr528dG0yFZqT8bTIO
9RbDRriT1jc51jyrBgcQXGpi8iSPq8/N8m5uUC1/kkRwZUFvhEkl9AlDAF9xbCUrRVYuVoXzHMf1
A/ajYqUaSB2Wb2Hr7p/qzI13aWATh6prIHBWjAitcFER1tYtZBzudapbs6VIT8MMJTeya2KedWEe
AjT/2ESGrTGklN8u9pTUTc+Ag7BSM3T1C/iDXV5Nd0NRv0DyoIa2+7e0e28zhjd0LEQnquQ6hgii
4poPOAKFMmSOi48wrXc8L/DgpDG2jzy+FbVzyV03vgxhVlOuDexCbTbwOFk41TgEq6ywn0I2wdI6
GxpLp1nVx9gotkOeqUvTAymxvYOsFgXenB6B37/N2rMuoWcWZGCcTG/h5mWUgJj6SJ/SRUsb2bUH
nQOtVM86pHvQU3vKjIYAnojj1jRdBw+MIj+7Hb1tX8J/s7OuPpvuIlUkQMsPhQWFsrQPuI1AlSWe
hSBavWDdRK8Z5ndahqCYGXJ1cdnh8MOfkfjTeR6ILDYItTBJ56ALd1z6mG5duMF4I3RYY57CjN8j
vScnKJmNx1TWIWm87FAIGqo2KclBpdcnp7pxULOOMw68eD5KCDR7jx3Oim1KuFNZgUjFHMojAoRX
FQ3fBuPLmLmEE0UYYLppXSnfeUqWhQfP8SN3gVpFmsrQqf2XcljXrJBzzzs0KDbWIpDWRWRbpaKn
qGPMyC3XcOhG2IpRWrPWmaE8lvv/zdV5LTmOa1n0ixhBb17lbXpbL4xSGXoDEgQJfv0sqm/M3OmH
VnRmqtJIJHBwzt5r+4X8CfXwNLETT7p6NOh/rzj50XbCmgr8fadDLC4TRAbd+x/JOAPk7EkhQaPx
HAiy0yt09740DJwd8DT0lOwG2T44AVmxHbXTrrPcde56r5TUqOn88TJgtExwPO+0mmGUDuVNb+N6
uLUErq8RpuBPc76TAPvPFJeH0C3eOlojK5KmvoYRa41iGziOCCNWikxKSuIFa6KJsTJiyjYbprdJ
CDlIx32RQYQw51ywvNXRaioIsGYqQHyNbWYISLfmhNdEmSTufY5I9dlPC+xmJVszCKq3cf6y8Xxu
i4R4H9dpFD5g4oGmoJLbUejf7egAISjBK7rtRz52JLNPPXpxI98ZIeUEVoAdOBuC28zvDMqFKDB/
lV2PdNNjfUdiARC2Waf2BBlxMgheNL5cuZBA9E/O9kg1BBmbPcftcjqGsMZXaYFiCPcw+bNO/55y
gKOsIF+Tsl0po9kkaXuzfFx4PihF8uEUDZj0qmpadrm/zx3cTL1Iq22XR8Qs+fBSGNzNBOjkk/FI
KGCEZneN/nAVBBUYM0QcK2bVEF8rbPsxriYlEXbJkgSq2cI9TOd/xe716JDpCCdBE3w5cXAaUkR9
SzMoau2fBPBehTbKtURd2RnlLxslfJRctL8wxzVGd8usqRSG4gHZsGS77sx1Gt/AAL/4QfXa+t0B
Xf27pN8A0JImh4g4pLtoMQrwEzXo7Chh4Ytoy6ziktsFzfcvgJubijyfeUZULZEC0Uu0NuTVcTQx
oqO/YH9/9E1VP1dhdEhZCjZ+gT82X7qBprLVvmvT17YjR0HHXndlBMgtISZjo+fuB8URW7byCsDb
0bufmWydVr2H14J/aXlQCx0+xK23zmD6oKvlw/sX7k+5f/jPw514F9A8Xan7/46x2mLh/3l/nn/n
zN2fGDE+/M9z7h9rYWbLKnS+f/TPEzFqEQU1mZd/PvyvH7V867EIE/jaaRwfLGC3+JfzfSsq3or/
/51t2drz9r+/re4Xsi6akPsn77/n/f/++Zf//LD/+i5JZL9irEHle6fj338NEw8+hXyO9Wj5Xe7/
/F+/3399y389518v3L9fmn++z/Jtk6F+j3qaUTq54ldhPivN6uj1vXpkKnxQOeqAMZh+RgRAUqsO
+wn3LNrydD4ZXYBYVtHZR/KKco0V7Z7/hQ1XjU9OSIGfV+NXlZJQVWQ/VVET6kgbtG89mIZy17kF
IZoy/Rjl5HOpD+HWlORjZ+T9bK1JfSZpHV0DgATCHGMcKGnN1kboa1ah56uLtl9Zjnoy5wLQcWxU
xy5OT33Y1peG2bsftBc/rKonJzpOflggzuUIxgEk3cJ4t1a+bf7t0yh5yc1bN6Jkswsg33VHWE0c
udMuPM419bkxzT/h6z0XU7pFBra2TCCwPnpkQbdv44SspgS4XVHcj8fSAvLRjSbcMOe508scAn78
OpwuEopCm5UmYelzsBaatC7Ep8MeGNQ+dX30lyV2Zz2toXXis3VRoIXGEwJiQYuk3tQOqahjGzAg
dw6JZ5A/v+04sa2Txo3XwsDlKrCPb/vYYLo5IEh3scaYrxmt7k03B79CNRCv5kSIxCEE++PR59JZ
BfbvkprNdng1JIYy2KMCrE2ZLEE7V4QTzjqwjWw/1UN3pTFB3aOwZFbGQzWJ6NEIj6Iar/Q1fpqW
2jfmsEkKVE9VzzkoHQkiCOR77sThJY2qXdbx6jmR/m6t6AnJn9x3uUUntzJ2apQDWQbdQm7P4enK
4rnFFbAKkigArqqf3JIF1YWYC2Nnp/zuYay9EsDTyBzL+bQVFixfUYiIoGj4bWmng7u+dJyoH0Pc
hol4CMwYEoJ2PMxd+MimJhT7uHKnU0La2TRriNpBhLmf7mvWTvHa0eY7UW4EJc9Gdpght0GpZ5Lj
k0VUlHpl0XsAc0/mZNfiYdLdcUkfcFImmRr/cUAG9Koa2AO1McAIM6EK3OtF3/AVCncLaDXaaAjt
SXZorew3LJh6VxFfG+s83U96IYZIP3xIkT6RUsnZPC9xPwRZjL+7feJP668V04SaufKDkeMPzYI/
fYnAxYix79nZQFqS5w2HIc23KN7rFjlkbCB9JjbsaGUTlgsurFAk+Wsw/XbN3jzyj1IglhBuqsUy
0/g/FIYl4j5u+fyK2K88YOmlge/0Vx2uW5V12xkNLSLf+afnUknW2fhY1vFbkbi/mSK5XQBvIlgo
U8aJPHN+yaqMDyoIDfgcMCvbBD14FHsO0vuo3bLZfU0DOLdwMZwjswYmJ8Wjk2NjonMEsaEoLrHV
bNOOiYDpBWzEMG5XWnRn223QLs+30KR1Vltbp0LE0GGT2BHq/AkJBT0fdkf2Tfet74vnZTygh3Fi
1/aznZP1b0WfXDzvhhk8pmtqPHUzupa0gp0RLKCOUmMMNM0JrFCiHoFg6XUJgou3trUOQng/YHqx
aLiQFSwPuFiAOn9tjwiHnVZ+AUM5y8BC2ejMv8180fzpV0xw++zvECcWtGL/pIaoB9dr/eUCHNfj
VFJD5O6HFaCVo85HeO6iwzcCvYscG1M4TO/YsbkAkaKkJfncDg1+jsl4CbVFe84uq215o8aYZJKd
MS6dZr/ERSvRzy3D58QmS7qG7sqCAZEcLneRfUSms2ptwhbwUOb7LLeu2Bf2agZt5EZ0UV119HT2
ZsC2WjNTTDaBQLMeGm6174DGgK1viElDpjRv6txu1kblBNuhUm85bQtH5H8rI3wO8YCAsXcn0BTu
NnvpKyF2pei5R3T5XBXVVXu2uWVY4ATWb+k49raX8lIl4jPSWO/yxVo2jNVbS14pmbX4GMCmIdCK
pU8iSbtQPMpd0MzUMyTOdy7NBEtufYsfU+i+eUKxllwN8yEzsXe3PdMJZ/wZI5vAYwtFWg+a0fWc
fOSF+8cWOt71S+tpnn00lZQUcIiCF0emu4CAygkTjCcC59JzB6SdcevBDq7G4Mvoag4suG2vSkJG
97yPwBpOpgAAZIo1bnuSAZG4Jr3xZIqMnFYLEXyxmLhJwCJujtlZGnfD3qjDj3SBAAqz+vYp9IQE
JmgTXoyGhXbZOPlvID4OVozpv+cOLWawQz446yZrXIAvI+fZijlpk08HMwfGXqLzzYb4Z+pitykc
YkmHsrlmg/eDgN98F0nQ7TrY0xT9UpbMziD7//ggATG0pSTzckjM4mjdtzlBWkvKX5hxZZJqCWDL
rsUKQV57qGwyxDlvhJkG8Tb09U4FJzzAyLyRAG8o8wWRnasiK/RlXGAV1tgAexLyxfbpaQi3fOuH
neEbzsph9eSoikC9VN2xzG3r3KXLEa/v7ZNs5Fsbca4P4Wmth9ZDGu8rc5+5VPxsVSezh0eVZ5rz
YEdWTV4HG8NU5cGTyd8Y+TlClWBPKcKyPDLZnnvAFYlcHJd0E1dLh2p04wq8CBunmerzlFeHJlHH
lmRHFwc0C6ePOWRTFwjxgGi8I64u1rVNmjRWjifb1ZASFE1hB/N1Y9LNY/ke8XQDmizId3QQ5aa4
v6bm0PmR3HoVAusCfbRablLw7+WWn4iBBFBXlGT026qVGyaHIk8rXtgcn5GFRyHUmCBg/hD26dEB
oVnRMYYB4UJSq0j+wO0nN6kLwm1ut7glwuIlR56/H6xWbzAozY1T/6YvXgoYc8gsSFthQPsJhOxz
cLEyIo2mOLLE2Vj82zWQ+5lAaIG23sM78ohpCd+LEZy5iX57De5CYjuckyZIAhef/WCMVYopGIgy
mdRfiZXtwlOC8+rAaYdGXd/+qPpp2tpNuwR55g8i8I8doSMEU0Tjrg/g4fnC2YX5QbYqP204uOFd
rkygAZihdVpFB23qlyneo54ztj0R0X7eKY4z2C2zHzjS8CFts1bz8lhDu8Je+FLJSG06Z2gBybsf
IhqxyfYfImWcTezAJ2Zne2fMj4Mbwyux5dVMKUncSl6R8J3NxHnCm8QrMAZwwtJHn9ufnFz/IfcU
eYCeiGEV0u/s+8948CdWtgB7r4sdbWJrFJzHuEYwGchp3no9orXAqtXJSi7NJN+YE+Tr0IgqvNX5
y2w9yY6kWNdC8STg2K5cHW8wVDarAW/qbHQX9IHuVk2KkivC4uz54iE22/RKoM/LYCl6nw39SCbv
lvGIOeC16n15ujtoaN3SlK4zP9nmLd2Ufz45KMbrHeIgO2gYLEHcXFWG0bLFts57YjOjGhLDWPV9
bjORwe0l56beDG4DsxWiS37w02DbLJFO94cgIczCTSmdcokHZHnw47nZpAGQOW8wiRFcHvCfnILZ
dA5wpQC1DmDJGtyWoLTs00igEIEf5E7Jsc/Oo/9OPgtzAqOcv1HnkmEzBAdryapppw4FmtNc4gX2
e38wFgrw/f/YroiMoCG0vn8OxI83ifxU2Hl3khjWT9nyf1hTGKJaYyL3DXQpt9filNCWOhFlyV/4
fx87QxVgPwMNiwXTGc7ekOMYb6VD5wcOODED8IjufG5nxLeykmHyaRdljIp9q/MWJ8LyM2sn7fna
//74jO5bDxUD/CFBoLSs82oV1TMIrNl4dZfQn/6bQTPC9+Xr9ydNBGxsJxtI2+zELNCyN2D2FAvL
pvbWfsv5IwnMdltaBL1AeSa10aUb0SkNMTH18ORk9boWZCaA8hrWtakITKgpK7gC0POby0PRV5gy
H0BKN6fKhU6wmiHFZG2cHSMyDfa0gw7/fHE5v/NGMiicbnPoAEXMwfmeiKZJ7gzYbsew+3lazp/3
h5ytYjPRtlrZS5iSzuC5V6CsUPs+5H6FBrUld5IqDqZQAsN1Wh7wBiKZYVwuD12OVVlqm8QXqu3R
CO1vyKbyGGbFAS03qIAi+Sl8YWydmutXymo3aLxc9wf62RtrCCiVR+KRNAw6OhqguO5fvP9fuXzY
hS2TFBnhXBoYeqYG1E5n6a0Favroy5ZRjgAmtXRw7JSYjeG98R1NKw1AUaG/WQFxkK4QQCGiUSV2
5cBGLgBfERzF36Th07Man8vwXMTmBzwcppmxostrfsyca1dIVp/syfm0bOvDU2TTSKAbwNte4kzt
9DxBLrKHIzXxnyahbv6ReMMXcDAPVR/fmsCbx8AYn1FgfvTg1ZDrvE8+FQhxNjh8+dmWkBtD3ALX
/Yn48nnqfA6brTmt0Swdq7A+GzT51+FIy9y28fICI1CcKLl/XSAnqqJkZFVqgHboC55lDnXLp/7v
oacfxdBhSI+1lqv758tAiL2Rc2Zfvvavp2blcvHdv+X9y+Ygg203uZ//ep6Kljyw+yfvz5t7LwTy
5V6bomIqVFcAwLRTrhk1/MVyc3VL1C4iyr7A8WSbjm5T1S48TyqAVVBF8qQ6cxMa5yqPw3NHeNHW
L0GrgK9YMxd8NvrwMQZZgsgCNIsgjGtMeEMqOHKZil9cZ5mEecYuKUDvO/g2PYcv9SGjDZXBSZtk
G7xyy1nm3wEX4GML6qiexq3XdFeLxePiYzYeCXgJCxKLI5W/wJogJ1RT3NRNkZ/AEZ+nnkBwD6bz
ult6d0lJMpzRyptA5rlvkHzinSJStbGxTYk3jv0BNZ3Yex5YLE+aOxuN8qYiFXjrD9arlYsJl31C
0R2zF4fUGJrteu/4D04H+jIV/dMEDlX0Jpzv2D52XgoUK4SHmIfTIeXIQqmI4jpFZL6nE8lZX1p/
A7DmpwIkU18wScqd/IssBlo07rwN2PP1+GlaoTqBxflpZaXcEZz5qy/Da+D3z3iJnnyZ/Ha92jxD
vN4kCeSlVL2Phb03i97Dr4aN0qT41f1eeqE6cpx9rzqigOeGQZ1V6d9NH34I20l2YhkE9E3wwN3x
nkUpegMrkavKCXehTHHDjl+s9vyJzdF1bM4SafoGx/kp8BA5Me+fS0BMVcF9Jsd2pxpi3NNgHvZI
vv4YvzlnjYQT+m+Wn8AXzKDM4514w3EiT56r5zVo6hQCZvC3bUboGTN+ux7ZWuecmGNWkYEuuINA
UcyvLoeVyrMJjKo+Hd/9FdQAShe29pq5mt4uWmjJNHYK+H2cOFu0VMBpB4ZIA47bfdZVT7R6qXI5
nDvpdjTsw9APl3qam51nQHMyXLV2zeyJOIgfgZM+jYl6yhEDkKE3AJ8kpg1qLYbrSNC6LjaeYW4x
eXPS3IrCP+sWo7zD8KpASWKTWEUDaXpLLIbARDf/NpyZbB5hnGuBOSscrlM1fbuYTlepMz6BqH/u
fHoV0nsxR/WZluqrTlM8y9Mhp2fv5S22Ol39CAP0ZwBdVo7BbeGOzaWp65+8+yQuuckz3K9f1Foz
zPH0aOviwkJvMlf67ffNZfDHP5Pl/hkYybNA/5xKBG29B8cvG57muuqwOPZLJKl9CSp9q/rwL25N
CmIP00xncndaT07/Gw3MTVn+D/sNZFROe4eFchbNL236vPrpnyksaJ7B41sDgHhIK+e7mJdWgM3M
olcfOrInzkQ5YoEw4RaVdCigmCFw/+a6zLa5SWgpBfeDTswPGfrpJkcnTB/e3Inl+6AXgQds4UfV
U3F2wu7VCnE99EwTaZ1Uay+GtYdWZ5EBBtR6QPTM2mZ2i1+gtOeLEzgM6fnFix4+CQyBt1zIdl/P
NaN+cU4H+S1Ls2b0/5mFRYF1mjxliwRLQl+Ai0HhKrp2JQ3vMZ0csbdqmzYoyfQTGnKrHqPNaE0P
jsLUicAg10OxV524+BODDQ7Xj2lis6tDeMY25Ir3jiavn3gXqeldBcuaZXug6uP0aJJo7zOTorXm
/hpNZDh2LjY6tNKNnQzUvubwFvb5y9iPK/iY1tQu8FXy8WqD1i9OHlYrLkD4XrT/KnEwOkIaAVmh
Ez7mY/88OMbPOApfeIWJTJjY29WTTlh6qnZraJCyaXwyBvkIjfzUJN6B6DEODPa2qcYPGkxOYP5F
/FwPEROCoHhpGv2q5PzZjuC+Iqs8wV65QGYcVgZvj/LQP1o0sKzsF8KQonSenQKLSiCjm+WZ/TpT
8F/T0dn1mYmixlPrts76fe00qFx7pCQ/E7R0q0jFP+bRVFsiB6uSuzI1njxYNoSlIqhhXjk4N1oT
59nDouTG7S8oiJ8ufZ287X1OGX/aARla58fMrgIPLn7/kWb+O1MLmmgDHWRoiX/IjmXPtMJnMAb7
QXzHZozFNzAfzMq45hamZpLjJpIqQyaFCOKg3XkzRUP9YZBJuWqi9tcSkKWo/RaKsNipMLZ2PY39
tY44nrr9F8Mkdz3mYXvAqoDNSyl0bbZJ9TDpo22r37Hk/FIM81PnA1SL08rcIJuhWV7/NWmLsrmq
Z5A43JSoCXQucLGmb3P/y8iwHQ1Fx9Ui5dkie3DF5J7+UfVadRbGMYGorUnJE8C0vc6BsugkyK5Z
1H0mNRRnyAVQh+mmrpgl3yyGAgfcTxB3K3jMKWuJazCIQJhQbQycbpvZ4PXMAZ6hBqUFOtvOpZnp
s5oBPG2Vmg/RIqM32/iUhN5DOPnuq9AAPwqUeg3yCgs1HkkSOXMKf8tfie5naS8B3/oVU9Scxdzz
Eo94RYZ43M9DIg4OBzGC7DLwew7pfnGLfL3xOV+SKWMxfu7/FtZ4KCNkTwSdsL7adrsJ0DKu5g5p
VT1U8pQB6ttNYSvg8kdvcVi2rzIvaKG4vdpTbmbbaIDd5ckiO9eefhbM8y6RK4OLnwl7h7eENHTS
6S5WFbWbxLKvkV3eEhXMlxgfxXFiJjZGgbgMy0PYZHI7Wby9ePf8k734TvRUnpuJFrnZzjUQPw6I
RbF0llBLnrpyiHaLDVOXlXWgf/bo56jn7g/hAKvJrjaV8KJ94QX6lPUOmiDa+ok/wrwa2EQtF+rQ
WPT0x9hKHu4Plka5Z0Qozd35KWRwD41hXFyJiD5hwEWXBTy1K/1pCUWFzqVQ/dqicS8TmyE28AFg
RTOBqBt685VaVb0G+JvN+TX0yCAtTc8++0NDjrxk+qXIzHyT1lTtcEVQJea5vQ9zLrlEesaz07wn
Q4Pdf/nATyy9s5YZPvGeK+V6gJlsbq+Na6PoLvp+fkjnlH3Vp5ppTQgJkeTl8e3avaSq/tO7Mts7
dudfyhlnldVlB58J3doX/bw2U8Q/Qew8RMGEbG4gWcEvsEWUdILXbjC6W/C/cm8Dzl/JHKDnqLDc
68hguF5JvptiMDw3TPm1Sc9FRg9TuB+dlvgy29zYuQQKLJh055B9XGU1yPAU4Sijz/fcA7GyLolm
i4M6j5jRNogKKCYDZ97AkSGF7qAH8xAr52hEWIxSyokyt/LzMCk2LJDnkXiRs5PSCLSA5tEzx0TH
EGM2wPN7wyZMqd39AeUd8hi54TZzWVLjgzHlMxep0AhGt1KwM2U9/9gxk53PS7ZvfRrxRktfse9l
uBkV6gvEA5go3RPZsAbtuJ5aMTiRxPoEnOpo0fijgjJADdgfocnZ427oHVo3W5tJD1iIkx/sG/x5
bKBbN8y3lptosla6azKJ4JrmU7mfZffYzu5l7iGlT0H3XSjjd+SOLlpSGJHJIm9poLH2FS8Eeh2O
rnFxLmvMxxSB1SqcWGHm4eZq/TCrGi6kgiAVQckhIZOIJWo4p2HbrDG1ZIGx9bok24aVThYkw98i
JvJV0s1D4jQ9BHl8Xv6bPXbfPIACKCLxmSISY6yZdiPcn9h+a3WmH8PR4PTJ+u+AqJp0+g3S4KXp
jdVkJTFClgKFF8mzbK7w/ZmdwWBiqXYb2BQIoNZQGEC4ymEBeyW3MgeHEjma1oBu5mue/SprLyLw
qKaB6vdglzviUt0aGWYWYyk2fO9a1GIBeGHJTiKaYF1xovEK98/JAaWAK2YFNZmR+Z+4ZPInmYxf
Iqb8SIfhUCcc2OYxv0Q5BFdVucRqDotlGqRgRMnkWxBOksJJqGZkenAmTtZ5RUYmUKudLcb45Pgl
d6VZyhco1Ifc/R0XUUoNjuJ6YrR6jvP0afCUcYyZScvEIhIjq/Eppda5z6dw04QJAqxSVduKHuFy
jZvbwaE1PEeFOGtp7UTNhqGn8JgObXc0MV/lnsuwR83PpVU+paLyDwT4gBQKiGutvdaAjR88sh++
m1P7zS0Eps9A6xnOXXQMlvTohk6ebTcfNlOovT/IW53nJIV72Quq4sVtMl10DpJwyEJOwdQXfT1+
dOS4zP6I6oSZx+TTnPVJSkkB2K79nAnJPP8QqhtoK3qX3sQ+4LacqEgkQZcEWwcrZX7i+sro5bVP
HqzWiVgSchVa3Oe1exxmpDTJc90qF/+4dw7hoXiIlplKeJ8ligjHUyEOE4Whu3Zv1mwZu7oI6aEz
kdhmU7uJI3m7W+Pvr1hVS1K0s8cUY1LcYwud31vvYEL1W7VhcO55aTd11/SbxqVELC3gmQWVFQpz
3J9ZwDy8o0kRukTLRN6zIgdlfbdQ3M1+5ii9s88Fvo69aUkp9eaDh6L/oXVf7s/qZIdCM8LTCqYA
sXdNDaLSHgVUKiLedAISPYkQwQ73wehHe2wYVAV5SDpK32wiAcLErfNrYDI3ESRdtwWRSBHiuGsT
9Q7/FryAFLu7NdNMjFuiqzfO+szM5vTA7OVcWAXFJm6aprilY2IeLJ9mcD9b28LLbrWLiBVJC8D5
xWtvKXc3jgxw6woJU8wdAPiUc+cs6326XYAt62pBCWAAx6SJTM9wPTwLP5x2xOaNbHTbaMB3MQPO
sMY8lwTfJc24NSfMN+Ax2OGdFnKhiI+lwyuOLupUYbRa9ThgBx/NbFa+uWLiRxdYjemZHNxWPQ0O
FRd4b8UoC7Vk3BFaHMXD6v7MgGzXf5bUwhPVOnHj71zFb4nUrHTMkJCvcdodyLkZI+Ovo4BIVwKY
jZqZ0BQYqDusIeiswP0a9K6AvAgcOn1ePFktvTh7rJ2VFfIzCpFv0hQpxGgD68/VJfOcn4HFegQo
/qFJqahN2FiJzTqfMj9Gzsi94D0ao8ubZHsvgotE81uFvfEG0TNat7n+lgNnMfI+2K0y3mwX8Fqq
cwojA5VZ32+WV4ZhJMjAkOKunwCwTSg8aHDuA8SFTlWGm8FKb/f9ZBZL3lR91PmTsr1fcNVQ1Eb8
k3v7jgRMDoTpbaKWnGr1lc68d1ZjQARqauzQiFBgsSyw9UfXcuq9307VOY+g/3QYCPpBTrsq5ZAb
2pTzYTka734qp9NouQdhmg9z7/fXTgzy2jBzh3xcHoOino5LDeyXo3iCKs3BQbvfQzK6T4oy0pzs
DsNfuTUcWz0VcpnwzBtmbfWGbPD8UA/+N5G55fn+YKjhR5oaCTnOrbclBuBiJINJDLpGXm1xCDnD
3vtMR/LAkY3YVz2Z2SGecYKzjr4wbFf72TZfWk/6O9YS7+wM8RkxCvUQ2JqWI/5BhOJHVFr2WvTW
cwq9dSO1sR19NsnlojIXokM6uF8GAQ+bXC6vH+21k6dxprlkzLk0QfkrL1NEGoWMSJDnNDvJYIXA
yTzK8BCIMtrT5CfoD30fjEFzU45mdwT1B5l+kd1ag3LWlg0dYeDdozAgOpEyYVxOanZnJ9ueAYxs
GP1xIyZA1bOvXKEELQLcDNSPz15BfseUYCmbNx3unp4k8sUCxLU0Gg8NlQwSB4qm0i9eXenVyHD+
4LALNz6RyuyGE34vtEP8bq1eNx18ydH/kG3YcQyiXEpQ99S9+OiojNdiYg26L0S0V6A2RU4EuZnt
OC4Nj5v9NtfLaXQIOPtnYL8Fd3/AXILZPcWtWIkJEhzKiGMVMPWns6agsz5WJsiSMdbiYEKJWJJc
Nsp2UXSA7+OnsRoPvfq0DAzXMWUZOZn0vzkekoy0lmV3wvWC2laxqd5fJ9//Mka0aa61JCriGLr/
woDviSai2jLH5H2mENxQurLXw0CxKpJQGaLvUi4BhCnWH8B304Z7cmM0Lm6sAbFEOMYUrRONTFx1
dBS4VzOwTJBVc3oGLFi2xVJTIPeRUg1UPQwdUvKawuBIeCCJem166oL0tpj/ZV/eqpqrCSEtYm/L
AMi82M5D9ZpY8kNzWeFRgqTyn0vQ7Bh653i+Yfq+WYRPsmIVILjXNaxu8UB8NftjeMys9AsXfb+p
R4xoUCEoS3hSI4O9rjyOvnEHPLow/5gY2OmWhRuzY8mPH6qZKO3eH6+0rvU6AAdDEIZceQkiE/QB
/UKh5xXA6mJVL5zjH4wEg2AAB+y+kqt+pxBFoNlnJe81B76Cp7sdJR8GEVqVdn6Len29t9SxkRAD
zykemURDCy7XG8P1L8HSp2Rpn3dxu1AuiuqpDYZrxiKzMqob2YoCGzF/TWtW2xnStHDnQxX36caj
fU6ED+/jP2viMJ4Mqxh30ZjfiImB0+hgliFpKLOVcy5zBBTeGBE+yt0e6kfOJOmDYAq1qujbfiqV
CtwiTbIrAxi7FZ5DcwyXdsbwJ6OhcxBEpT+Fjflnml6TqLF/0KhA8VzP8yVz/fzgOXO3TjCrbwwa
VI0JkrQRzTHz7OHqTOpYKQ5/EWGvVxDCoPdndNYNaT8RCRS4eSGk1Mg30fZzObcgD1YiIPckGcsN
QXPA0I365tUWAI+S+3G5Qjpr+CUj/W7b9RWmwMPYgAOJuyWEin3X7NwjvW8OOYPFWI8+87hcPZ4p
WKSoEs1lJZiigm2WRcUhCY5bijvOTcIfM8SvoMTn7LvF57Iecp+gOgjIk8luaRC/NYV4rmf3S+r0
d1n6h3SsWdVyaGp0NUg2oIUP8PdVUF47Ix1CJ1s6+yXlrrvcRGLiB/UNjb3ZW6yQVfuYtLDIUfwQ
V0HZge+WeFlN881kRY5KSOhlcLhv2DFnW9M+Y5ojaYl80E3OwGPIz+psd+GtNcNj4Ua4A+0jpGfs
WbL9Ffch1ywXlzl4b1PInJw4KvzMdVTpFbnkcAgxs8w1my+5dZSxDFLY/PKbj5l6lczRYbl37byf
dxW/zmSEb5NkuevMvFgZhgRaSK04LOXE5BDoKnArh81j3HIzmDVu6Z5Wt5e4Dw06vNX9N+8ULu3c
1xCujddBuQbjeOxvVBHtHD3YizdYz2wE4ID7lYxY5FK8VlMAhJ7L/w6iut8uCVRJDBJXA+00vUXe
3wQTwjAQQeS1LEvwdrcYNj785dPcD9NKdQ68SnaVBn/tpgL80VjRWmv3Abogr4IbdCxggJEzd673
y+dNjdSK0jXclAqpEJKhLha8ky4TU004WTyQ/87PWp7bs8CBR1o1CYTc+3GnDUx7bTvcSUN2xRG1
dOnZdNKaLIjQkWioaIfUBtMSn8W2HbgoQjxNpd/x5lXsYUNV3uzKOXVFiH1s4WTlWX0oAzqKcOMR
2Pn82XOU662uzl4InypdzvaVAQ+28X55LSeVuGJ/TmlBB2kb7UuDwEYqnw8Fe97oONxx9RNXhmXg
bs0NQapzAS2dQjL3YpL1RM9RvCopEQJyNQLgRwx3MGQYo/MqbC9bIW/z2cW7pV1BtgaccrFsm1wc
DZ70eY9Fw9jOAvcZwH2uuR8N7xz01Oi9x1hjZcYzoNYEKXvE1NSFrYnubh13rrm3YMxvCOV4dcfh
Qy6nrLILzlIRa5MlbNOhybg8HZ9yvN2bcs5uo81N37n+flgorX5BWStwcWBA6g4JEn80ljOSkjmi
Zbxcj+Odj9Qol9/2733txktHo8FCwT41BwVWn7qRt2xynNdQtPlDoN0/ZXUDYzZ9MQY1NVBJr0aI
X6Lpxcl8BE+pT8LqCtzPbrTxSGRaI2soHnN6DxAOW5owfrCkiUXMwJvwlXHOuh5Te8O32GEURh6E
+87iDjq6ebkdo+m9GHS6iboCEY7uGfGbMlvTPASdDfTTHK34f7g7j+bWsS1L/5WOniMb3kRU1AAg
aEUrUm6CkKHgvcev7w/KfK8zb76oVzXtQSqubl6JJAiec/bea31rL0ysWLIxXk0FTRQfftwaZEWZ
pTWtu7o+STzHXWQgZBu1aqOGfbmsxmNNx2tCt2RG3pOVSRVM7WqJDkdfdT6uwamApwEzQgL0jdXU
qpaN0rLH+hyAMDfk4OqzaTmUzQnsEaaWMU4ukoLyJmf5xkhDpqQqt9G+poIncTJdEAWdnQaqxcuE
gLNFT/I70uf//IVRUP/EkH/m2NJCP2h++fY/V/d8DiWv/2P+qX/+q//867f80B+/dAb5/eUb9yfX
/Nzeq/FyrynY/5x6/t/9n38wAK9jQTr6+xcTYrpqTcVA4894QFlhb/qTZ/9vUMHDvf9f6/e0qIOw
uv+Ln/wDLGiIvyE0gy0IC02GqfIHVNCQf9M0U8eEiBCQ2fJM2foDKqhqvymiLmnANuacLU2BKvZH
tLoq/6ZbGp9lhRaKxiRO+d//uAKn39EBv19x/57/8f2fkXHar9AD5Cn8JkBfoMn4GOq/EAZUQR8w
EBkTNhqcu6G+V9C30VMXbuVDsjZ0B9JpaWw9hkkQ/q7Nu/rpX5snvAVZRu915Y3A+xxDeG6KXeut
JN3GCkNdqcEkwpsTLVIBQaEdABwmL2NTeJdkRdbHMnsnqEJRXEIvUtKabtJXuWP52vCR/Lf4ol+B
PD+v0cL2qGlAFCAC/xXsABl1lLD2T2txMp5aSbrQ516VpnKKevWzhX0uCEiyijh81ULp8qcb4l9c
YGLvf8FKzI+u8k4ZGpAtUVN+eXRyv9Fl+cq0Nm9WvxO/80t1pIchvjXL9JtjR4bV+ptsDDjiC3UX
cF5/FJbm3no0DWc6Eq+qniUkFQ/lVn5PD+TAnuN2UR8Ig+nPSP7oVxzGd1O1gVRrj0a0YnCer4fP
/Cl4UE6wjc377EB3Cfp8iu+0tvWT+lovetDuOQ1MW9s39PcMm5Qwu30rb+kNdI2gbLTUTg3XsEjr
IxPPkei3lQ6T3PohfeiX4hfbtbKmqjQh9iJEZcdcVI/lAdExzcSVuVUW6Vt+k0Q7+IyuvJzl8Jx9
TyvhMoVLsgzXOvUIUpJ331zjCjzOJ/VldB/XDJQWjOkZscaF/S3viDqehYKRsBEZpX3QB2+ptBbp
R40eHBzXpnqjaCDArLrRf5t7XDIhmrZ/zXPbunn1KonO4wmvCq4glC/mNT/Hd18lr8cW9vlVWwEF
YhD7nPZXsbcJLeJy4E97yd71ZR87c2/sG3mwsdd1shq3se9mZGz5686kS8UFWaBbYSYesyWPLwgm
FYKqmCYnEpO3syouRzpy5+qt3+kf+ck7NvlBfuwVzhccsdchHavGsS7hCifKFqDxtpvW/knfgR8e
6Vg4teIU78mWRDUaYsE5XyjfkUu3t12iXkCQ0H80kRt32JI4si00x3shWaXIT+EV+L6542hLuxwL
Z+Q2brabVuoyQMnpWGCwGea9Sl/eHr0XPIkXerbWIj3iHH4L9vIejCWjhYKCwaFJhfrKwye4Mh4G
TLSAlXbmM7bCjPELh7t7dWbkPRxQnatH8ZVEae3ik0NhBzDBwUARsEO/8EoFCnU/bhxyJMrGpkH9
3m4qJz3KF4nYmJv/oR9gKzeCHT57N/M8oUQ6jCQvNQtypJSNfkiP/YYjUao8GGc2RyFxi3X20S+J
Z4rW5Tp5sRasJzj6SIvZWyfraSoRX66QEA9u46R8Ouzk3pERbbc7ObrSoSyP+UY/1pCKyBltYXja
RrztcX7ypqmcVonLQ722SFyyz9ec9CnwXcYnxPkJTr60zhq2MzvY14WDoELrN5Kr4mb8JCNjfoFE
nLrGhhO7P3EhkWGukPiuQcqr0Kac6pCmTrsBGgGETmUNVJoFhif6D57ooMPufNcXbekrudH2XCPN
4Ai3wiC7BrKOTmBFDAryoVvzNi7W4zq4qYBeCgB4jn8EZoQuSLt67wQEwxaubEq7bjM+E1/jovSz
zmhehsEWIMVuIKAMK4K1GCOZR6W9Wedu37wGW4w/xut4EZ/FRUqeni1epCMgsv96ffwVKWaakqyp
JrYPUH8K5KK/rs0ycBFtzoRe135D1TOt5NR4NmkU/dcP87dFeH4YzZINbB+6Kf8Kr6oqgdGDJ5Vr
Teqv80NY47AZfbpONRyRMW2QN5Zs8f8EDP+LpV8GefPr2m9SNIsA23XVMLHRzXDQP6HgFL9U9cGq
a0yXCKHQjbjakMEfH9AmZboivEnUFImV0GB4iohoB+zzniugeTwczZ0h6EDqx2vued16Mmn5Jgnd
uZacsCZUSIFoh+Pg418pgSIuJWXUnJBsMNccZHNZySSYTxPYzLisDw2YM4LJIPzm6k5Ukoj0M6V8
UHt6weB3trG+BL5ZP8lUOYDOwpIxEpVKkuUoTc3pwtAP70jBRu+PaxgmxHDkt0Yz2kdfq5moJ9mO
rCVk6rFB8IDq42NvaqbRWbhCVGw4aLhfrS7f+NoxQWC8TLRPOrBOmbXUoLoA7xrxSZ4uSa/cimks
UUhPG6Pl/KoDaMDviwdf91BCVBU8AMqXvgdei9D8FGa8BN72huUAhqNFeUPzapuLQOnNwHqGwEMo
Nd7mBdPm77ZqaC73FRO5XHyMdU/dhx0974z0LhYqGUE9Fq/YJFmorJBohfC6YX4NYcm8UKNeASzz
LV8DyWNNzWjIccsR/JFwoNd8SbFlAQ6HSkG6RMa8FOSY/gUqqX1TG3saX/jpxJ6Nz1CPeBIZ+Qrq
BxWECiZwToRNCZAzknXXyYItNlq9iRnSDH10UnLh05J5Zpk2XbU5aZbxd26mXxW2ybVW6OxnpFJH
XbMPBC1FXEdkpBzqTy3hsa7KxJZWJiIM7H34eDmjVerE/Ex/RJ/yKBa0VWPpIBJhJIzaSRq+aChd
pkJABEm/adCLp2JI3gPSXrCPk/F8ARTxGHn+VQ7rL6STRI1zA08q3WStfp7/TECx1DOwm0L88Fqq
LPxhksjoEniJsbpG101bpgWERIiEzPCVyPHWRSitQOrwD0Gh3UJ5onUgto5q8U4TIMJASVgBZhXW
VV7RCge7oMToNKq2f8qKlE5lnxOGB8ZfGO4jt7ooJNeBSGIU3VsSq7AwWHFKgBWwvHak7dRWbBT6
SUQoakMMTIis4R0YPUbQXJ0EZcZYLIoCpEH/WACaaVBtmSiripbgDjKYMkrK+T0TPWE5JKC3SF6h
PlYCbdEz5q+gFzVmuVZPepGxg87sggnpa+kQC4jlg6gcALL9YNhRtSFCGPsBPWvpjfmsYyDhA3Nj
Z9o9Ct4nXC2dtqBTdzPr/sFSgo1pkFaLZNKIJ2aSI3Ai9skh1HepUek7xfcBmKXpcQwQzyJRM2TX
JC/I1qtWwU0ARwQR/WFS6FCN/UZrVA8Po9YtRowxG1nPRgT77bqOPRVwizS0KCGri4Aem5gpnw52
HFVOrgUSptNJ2hasfHahmPQuO9lfjx32jxbcXgwUwilmWxWTkS24w6VRC/L254s+yvI2CSvObKQZ
BKuyMU9e0yHdFzSGchJpOZhcC9w3Yrwb1D7eGjoxduSuIiTjr0LzOUMrvc3DNNn9/M2Mffn9T538
ySciQi+AY8AAMcW0Te1cv0KVGjQJy+dgJd42aOV76cvCEhFX6J5o9o22eJwuZAhwXOQIgAlgUe/z
M0KwcAXJmyOj9yrfprX8GjH+W1T7ZD/spXd6U/WuBgpmLazThGSkduJXVCe0Ch4Gpprf1QpyFCeE
B+Vgvtrg9kxbfCUzQj0G7/UD6qY9KZveIf9AjX5iyjp7uF94j/QXc1c/khy2CBFZYLc2j8xRaLux
0oM6SomwkkB8L3oVCpVjHMQTzULSd/x4UelbjrPEb+HIot0vnVEDk94G6+dVIqTIQA2FTnZhcEBk
Ym5rH+bJ/MIGfQ+7VyBncbQAF6G2/GD3TRiT9tQ/YF7NEHxbThZz6nHiZpEcoG0+5VcO8v4JvcWT
sTJW4jEE/k7HfkFEvXVWvpO3KVrRR/6Y3qLJNpBfu0iPaI2O7E1sefqi2YFOLClVlrRKBySM26Rj
AbXIeSJtdFFpK13a9bFLz3zs14O5RK0u965S7yR1A8KXjJqqAZDmiPt5VIX1DPidivDOZlAUks1h
zufzeYh20rCo8vLOJWvTLnV7NzSX9C9neQV+18ypMmcoF0hO/cL1n5NmVdBBtE28IsyIOITSiK1e
5GKlSMsMdR62aoLHSE7EmXCUtyYyrK25nzWs9P89GwU/nUF90b9wjekPjeMK83ClrGWuh/4wtEvw
TKSgpZ2LBbqBGOCGZ8ClZMTmdw3zdrWrPphR8faUdj3AoEG1aydHoHkxHg1/rWeXvtsM1qtwYAmz
Dpq21V8Fkq/W3BapsOESG76d+o/GQf1CHyXGLiVZQ+QFjSwSRGeOtXk1DgRr1dHBDHf6l+YK5+nJ
O1I/1a9VStV+aa5kU/HY/htH35fsodh0X9RkqL/Vu7IMD/o+fW9zR1Ts5rm/hTgBdMc68LEBuJyv
zd5h3JbfimX1iF2HYTUUfdNWPlKKNbSXEv1p3jTKTae8lb5L4u0hvmkcVeeUvJ0ekWbseovqmYgh
v18XPP8tz1ds90wo+UxyhKLzTZStaF+r2ClL2yhX5Y1m5+hveJn86q475RIeLCcjmtp88LVFGNPi
ZDRmGxSSh7hytAeJWMadtzWpQE3qGt6pJb+jjElVskkw857a+MmfVvgn9HiVtDvhAwRvePGldYuI
21qRjEfM0HFMXdwS6bAfNt1DDLPSX3LnEpMIMXdV7QiWHLbNNt5H/oKTTfI1Wk70IloPyYNHzDvq
as+ZDdrZJv+oYJpQzWGzcdA5GC/cV8jwB8Z4BC2QfbuWWTPaj8hV1xgn6odgneEDxzf7kqwaQBT7
uQBDzPZEoml8bOAE0BZeMFchmoGwsFkNTegvEwhqBt3FXklBni2mvcVdQ4lKX8BN3ioUhz1GaCc4
U5Fn2zi+ditOedbVBCr1nHPCGVamo2xqR3qRlvJKv2Gx2FmvBFpNbB+bZI8v/ZbRV3CNhx3u9umx
T93hBF+GgfyZeuaVMJMNYn91H7OMkWe2sFi4v4LQ9tfpQeX3di/qynzjNZypdM1sHWw7vNy2X/Cq
EwTWrrXJ88VwZDg4Vo5oLLN8KR68C3blxmESSwnYE11jN5f6KLyWO+0Ri2jzYp7xfb0FG0J5aaRw
TDh7A3JSim1n6B6jcUk0Jov+Bt30h+ymT2yhzQnpmvQwLPODf6g+JwWDMdUVidRwJBQAiK56Kz6Y
O+xZYdWrcghv8Q5qqbzFIKsCOwJrOdqjSFT1Q9FsCvGkn9W98Zg/pbioiEoAkgE9iLtOW1dflAYB
DZVqI70YeBGOlHQHdhhaIdSI4QfjF6IELN8N+LDOdg1UsU6akhm65bozTHopd+B1CtWtXiC8Kgq3
gXnQ4OwQpiys4MkHwnogjbxAt7zkteTxWRwecnWDbZMiFbGh1y6hncDfzTksPFBVSl91+cGpwiIT
t3lQz8GVcE9CpZbmWV5Zj2jekWTnuu3D0yRjInRCFyFWtaGFrrT28BCuQ04E1qE8kKwkqodSdyQ+
ld9wP5UNt53/TKQmKDKWOdX1t+kb3ZUeUcBb6q85FlnueEpX+TY+++FWkT4CBOPm2e/34VvPwYsQ
v9n/SCAboq2WE++exZ+ZoR/vvP6KF8HxhW+7w6SOrTM6sf5YGAfJE2B6+Ti6waf0LJAezuvdJ690
IJQX6UgDpEOAc0w207I8MwuLOM+d/Tf2JRYDRXm3umW77475JQRo+tksUd+kzyIScAuSsGNxAXp8
xwdeXONTCvpI+Vzyzoubb3IKd2JtZbG35Es2FYnV7jV6awwnPsqcS8/Di+c9Qu6KOYBuFO5YEvq0
atG6E/lQb2hDQfiCiSg+yhupzd6D+lSEl+hkFjtLW2vr6HU+eIKrex+QEdD2xypG8PQ2wgCzntgo
nqV1sYTahJkA/ZyD3mHVbChPmXPHi6BaIaFu7zPgNiPfcOGXtshM89V8FKeD9wjN2/Ve2ztBzAWn
gCvjNeaxCnnoDCcPopveDDIDT/lZdfxL8ZBOTvyuAyD+VpbtG6MW/3vcpu+yck5D5kpIU7nsZIKR
jcshnImOHZ4Z3p1wwWtoGLahO76p7aK8saorKcuk49MbOwD9esR3xy6irM0nnTYltoYjDaV3EgDv
fCNpq95Hz7Qg0lEdVh5ArBIDqeNdZbqXO+1S0CwJlgHIhrsycYp107tm4Gk8k1IVS0sBJRnqmgNh
At2p0zce2+Iovqm0WxL1o5swBwMuUf2XSYdSE7NBqS7OopyPXkhh26usdD1mlLYiq3OCcFJRqLsG
jp0al220kmRb3Y8U6C9Z5nj7Svmuq8+KYLETr2lkj0IQsfHvnGGyI7PH8Iz4CYcbXglsxo0LbsaK
neI1ajnj2urd423MgG5SftgtTjNCXmziuB66L+Ozf2N8H/sOOYt3qkYLyWHleN+1vhzYaHpq5i29
ZO2ZcSx7Ftmf0go4835cpA/pKuV0uUC82R9ijhlI4DJ1lQtLCYQaYz+7PITuJOIuWKpf4oYjYkhE
gOPv1H25puHH8lK6/iF5zTbRKsCm8UFEJz6O4FrugAslCB/34dFclQfT3Imr4d7dzQN3JaTn9Ep6
0T77tK7+sdmTxqZ+WJvwqSKPlvg9u4Retxyzb2k6jcBbEiJuMFqQNka023L4NMxVwZhiTpVGBMCN
LhAzEmITQuQrO+owirtJVrnOQ6kRHUAVG2iGuOv9RNpBNON/SGKz79JGWIn1yIBvtim28//9+fLz
737+9PNjRu/Pdti4ZlFupZ01hBIo2flf58ZUbIEAJX6zJvcuOEOrWhAaqkBfIvwxYJ1pylpdmGIl
I1DhehWMxcE6E7hCWChneXPGKh39YOCDnaJkSCHuMMOMz5gBdzoTZrexGjq3aiouO4EdhAxNixi5
Ul3gsMOU3MUYhjWZxUPPlzjEOVEJBvEqoziHjCPcr0SaUZbGS/aI3Wyi5lWK9cAt27p/lMC9QzTD
dSrTYRctDtwNg61F6UUDlXD1WNcKImLPfJcB9XKsxm4xKgu0ImQiYTNdIJKq3D4hnWCA0wysZgie
wnCplSoT3gggY+g3ldMpXrUsNbA6JbbBBUqV5lJyOoK+ubCsyLSrwadYG2AXi3W/U1v29SKeaKSY
/S4g0E7wysnpROauQa286uiN0IQX26iNZ88unUxViC54GKGwGzui1Nj7SvCrmKenpOH8yAm5z71z
EnpvqhLX24a8zS4fKJ8j1j9ke8skXvazcxuowCb2oWnLp6YQk4WsTrTE5TSec7qpREYOFWmjbojw
uQWpEThRCEKsM7e14T94xfDCDFzedD1KvrTRT15EOmuFa9+S7mqRUJZ15uB2YxQRRUlqEQ2QqFWT
V9WkWCFIZlY8FAKYlaZyBW+4TP45zTLtJW1fagFd+yA2rxmhBI7Uoxb1rqX2LeFysjGvP3WIZvi8
48btK+u7zIydVA8VmhGPzknGc0hHyS0H1e1lKEdDOj0LDQ6jZiDAFK3u9+QxyJ51BaafLIK+C9Ye
vbyynW6loZrrNhKAbgsmvW+9Z8Lg98/j/GDkFfmxBKLSwiQwgAZCj014ctAsVcmC6RPJInoeeQ2c
bEA1b62mWZIVZzBLKnnXTs99KTx3WXDQ2UM79MI4//PnpqEY+/nZNNK+Z6HNLKEukBHV9NNCY6Dk
T8xjooszDVK8NqL6kg3xui1dgpEFleM9ZisO19YTq3JApKzPMzA+Ja9+zrUePAEFMS43VKx5c8tK
gIaZSuCP0Vsf1YBIwvtQdY7GWON2Rs6BuUiZIBA4YKmvaDlfqpaOY6wywGrC3on78SHv2lnGWDlE
P3CyQuSN7jhZSVXqby6BxlApH6noQDUAbggpZnBKyqVxtkbjSYh6yiYC1lxDfI2L/iMa2GkADhL4
TD8obTZaiM1fbjMGPfDF1ehW6tAeIoUlJUET4UJpgFkRTm6TKlhiR7lZmyFqIwt8xraT2AAM/9pi
MFhhhO6oS6Omw4ssiKAO2mVNgJUjhFcviN5JkcroPhmxazbNRk6UeKXUKAMTgiQcpaNvgS4v29Ql
Hb2QCSJLpKsQuWZXaHNEhXmb3wLhtrJz2Fc3qRznNhnZwyNWzkBqLtBVEWWJ/S1V0TCFsk4lY4DA
kWvGFl7jRH3OOFk0/DX4F83XhWUh5WeFS8vdKWdrKHjxWasQLSH2fcbHxnkkYRbDGp4+WOWTYlKi
SVn0ir2R8VXkjQcMHdAKzWuHFWPSa5Kq1HhpZuIqz6mlhy6QXcB1yBvjUT4WzAEFMe+WuoVJK4Gj
FFt4/lSI1xFMMoylFvF1VK55kN4GpJxhx3ulWEo1i3Ixm8TlAeryqmm8O0y2hdK1zxD1IzSLKrFg
SRS5BUAcDsrDtu62Zi2/kT57bYvmVdR3vlSg8CJGxoBybTb1HZLorUTILdZ4x4Rsn48KvZnU3zuX
3NQ24KkeRcs8DAUJp73OpK0R+01aVV9FsrVG8d33sd7SlYeEFU5zOlpCs8lIXmNhWc+h8Tjm9wnc
JNqjMA2QXtrj6zsaNUgtJQd7kv8cAks4nQnyA7JyuBwoppm69pcQkqwdR+EZyLWjJVq6VkrGvgOm
0Sm3Hv0qSpdJO7KxxkQJ1NOm0butF1XiLq8Est7F5DJ0zWsHqwn6GvIhRO4Uy5yJ0qw7oyB/H7rW
HQPl6HfZDunEsR8sn3ejRcoXUUoihzUFyGbExOuOqvGtnsrV2ovFVWBQE2e+X3OOSoxFbqU3/H78
VUFbDdrfLgn8m2gMAONRD9aatCr7JGG0CpVE7Ag8YDWzITPS7oBOLU3yU9KNOuSmuLWnZKvhfH9H
6L6T/AnDjCidU5MzaNIUN+BoFNF68zgodHC93ji3syh9VFngZWulqED9oPxTNzFr9VXKqg4vbO0V
y5jkJy8s1ooirMKCRp+SkE4eStlGSYpdB/lX4PU/oVrC5R6/xAYYBiMJOC2ykUmZEjNt68WNioJX
tDDzyUpKCzlSWKcqFYdrQWGPn58C09PZ9oU234CtXrQTeBXRh5vjZV13jAdyFCLTgM4P48iXLSJ+
e2mpMNf53UAbypSGIG3Jacf8P6SJkxfxhsyYdZqbKKia1jUFAmKCllSFDBaSPg2LHsXGosfrHE9y
7dS4J0hsgQYdUJdJiFgcLxJOo9qA9yxUOAEm2OoWsmGZG9kq6uXvvuxo4yaY3a6dIGoucSlOOUaU
DnW7r4lbZrIbuBMRBaPZPAJrpq/ZVBuvNVHvgSQxKu3cp2y5xdRuwsFCzsxzCImrLHQU2MBFw4ih
VZKEj+VY84mptWd5wDQsxukr2JMbPOBxpcFRa0Lr2RAx1srdsASh4TmhVacbEoteVBAzCBGFhSYp
MUOazLBJN1zydoPXkuSXpvPJgNDpCZhzz1qTk8skCDtoGY/I11ROuqqmulLBxzjFGk9ipobIV/pq
UyCXalSv6OPjiVIL3D5ec/Fr4gGMD10OxUU9J7+n43eUk0Nv6p1pe1yhXFXdFqiTLc08vFANZEev
IU8DzkCJ/2mUJTubzi0R1B4U6QGHbryU0rh05A7GGxSoG0Zg/6FrKRRU1BH57N4BG/4Yk/K8ZEDT
4iNAFVQyyo47JBBkCyYeFD8mGmNPX8NvjD3R1SgwpAK/EQEJrXX2vDp3mnGaVmHWHYnxgIrDXD5o
ldVUZeq2TnuIgPOffvl2SIj1DbDZ+2X8ETIZciE8aNveJHjj/335+TsMvJYbitBmIi/d/nwpOz4B
LFiSmxac2jxJfhXbXIHxkn1quVgvLWhyi04UwCSXPoiMoKPDF8CU9SUKWbge2WLoBGxfGDvVhMrN
L5pt5/vAOeg6aaDWaOImf3xpx+I8IwZJShf0bR2NhJ/LWm5s5UDBhjx/Ab4mbZtXSxoM1OT/+BIi
L1AnrdxENSSsZP6SygNPBxfM0tDES9qbdMUULTuJXi+vulaLHxK0uqufaff/r9o+csxUdGL/nOf/
Tdu3fw+zv2j6/viJPzR9uv6bpegM9hWZtCVFs4gc+4euT/pNJN4IwZ+hy4jOZvHeP3R9xm8qSjDZ
ZCBNYPEs3vunro8cYc3gDTFEySIlCeXh/0DX97eopR/NGylV6NEUS0d6+FflQWNEotAMAqGzo63Z
HMgiyZbxgLW2/Cltq7f2Kmz8BVu8tun9f6PpkGZZw59ji0wDsSPaRgn9InHJ0i8PnmdaXhKhNeFR
HWxg61OzS/oDCzRW61ltQpdBv0v/Tkrybx921pr8SW0B307rqpCHrV5aTprpsRVWZIU6I0b3eqeR
RJb+m1f6N1nJLy/0F/UKaS+VZ3Y8Ipy0djpLhh3Wrg/ZNlw00dOfbr9/ISeBMfS3hzORkarwtDjQ
wsiTf7mudSIUoATLH7E080t0yoaqzBg8DlyZWeJMiQNXyU2ONhZymhEz1d5KaQAFBnI+qCAwqGEl
RYJnQinigJ6NdEH6ssidqUo11Cd0aJVabMk+F589o5MY0xFJOtKabrETo7G3B954hgpGhl85hnqt
pM2KIpZytCRWMeqPHgZGxPs9inrEWOFURwvI+NlC/+HUd90CziRQdo4euXxp4T4zhEI9NoyQoCcc
QYqeHjyQeFsPYB8R8M+xhR5fCIebYmLdEkbjcTAS73HfhjL+oSJc9/0kuh67LPmknLhxtq716r0e
B+48BUk1R9U8G28aB4c+axlrJhqrOANd/K17A9UA0qFtFrSbXm4+lRyTgzdBLsiUu5bSBi3KN0WG
2IQaoK7rvaBRyspE2xvN3FqLIHXUmA1jCdRNjxler9FSTdA7E/2DTHKUYSOV4tSpJWTP/jbUCMqL
onoT2ZUAXjCTCoXlODKPSXMyrXSSnRZKvi7jT3g1d0Xg53qFd0ImnUCX+VWyTy/YNFNHyqZzLuWr
ok9Geuy953LZ1kKJeFHY6mDDSDyeoMOg3kwTdHuhxCg0D11Vzd8MnN4RQzCjHe/xNNwCXaF8YnJX
DbexDwMngcPUZfAeY2O6K0p684uvLK3f27pMQNvQm7UiRHCt4IxxlLpGX7x5lNmCoS/lDGKHonc3
rUjvYp+7YdMki/n3pMpwE0ftOOYnvcTsEtcqJq/JCQsNTyqGBAg3F19juSooq6dM4J/kuavK9cMU
epkDQr1ftALFHdEYDF4VXJdpzVUzCXHpdTjokCjtzWDCf0xz9S6QqbYC/OrQEIvtWCCfrJdQIYbf
9WzZSGsgDIHQPMTKLBJQJsbKSfWCJXiAnFd/WTk8RCEwBpfT6TZFDmELk3IXE+Zpic89J9O9txjt
SlJOzLrJE0Hw5TlTNqFHQb8XiZG8T2B/g+yjq1jynI06O1tSdSEFkA6uJD3kEWUKkeiJq4gU6YkQ
bIAauZym8EGX3D9l3PSM8fF7YQ78SVkO4rLiluEHGGT8vNGWyaJTeu/E2p34XeSDNqzxHhejJ/O6
wMjPozcLKej32F/ORPv8fvtmiC9ITs8/pUjvABcmZ8LIInQD9UQT27zEBFXAm+bVeQIizXyiWlY0
ZmKGHm/m+2YYs2uc9odR1nwsvs2bVOpICaHN5TnnYdWwSByyqtHuZJI2BuZw5BvfqcBbewzENUfF
JR/fnSEb0aYVUfcWiu52cYWuayDUqq33ZtHchKwi3qXl8v3ceWIcL1h3M9pKBV43PoZJWKarKPLc
sPJ8V5s/cTmsVQc5QhksrQ5MMyhyBsyqHK07LJKtXBDtQc1iNtSSU8xRm1zZeyo1j3IfHWKZ2ThJ
ZQgz+aLAlHbqljVeraqlpfe3zuAa11r1ZszpM4bVnquRki2yxpWZ0STk4zw63ZPX0cltNciqKSG0
mM4H1WH9dCQfBrrXppv5djJz8iKRw1DSNuHCKMJbojxVpaxyYqZnq6X6WaPLHul8IIMYakw+4oVl
eOBRbbgYEAlWY8n/WY4g/NA5AfwM3bXV2thukwBZq8eLshjd6DxI5Kv3pmah6kbekcRk8R96Mp69
i4kf1Y54U9VJvlekJdGnsNaTol+CWavGE2sG/jKz8nOokhLW9au2ym6o3Kol9myIvmH18/PD1Cw1
I3+25P5WduOtsmZvuXcEmkEkSwjAyo+G24ytAGj02E6ly6LKGKsHUp3zPOFXssZU6VsVarcyczu/
MOCaKWQX4inUuBtZy6BPKOdeTc6SmJ5Tq/y2JmPRabQ75PlzrPKOTgOXqxbipdrlrS2CF6FNkWKB
N8aVKqRbb6pR3nAp0oF3p4WuEHBZoUai9WG2UxCNyWUNQNfNIkS/1+e8z9FwqnHYVwkVIRxjpLWV
fAdhwtoZhdekOZIzV044ZuP10LF+ChYvzTejGgbHuKmt6m2+JGPJFiODoUAbjNIeEj9hbNPPC5QE
uqJliwB3vuG1onkDKE5iC9IfC+Exj+mMEvtomGtogZpXdmQmJHLgVnS4gdaOnivW6dlQ6z1b+1ug
+C9VHBCsaajENEzxw9x+aw3CwawQj+cQJItGVty2Sj4mSUdKPa9qYEoYB0kxFV+FijqhxWyHfeh6
c1nX9/HZ7KtxnRfAe5rCo7Q36nM0ZggVrEpyzUpfSYFGcAHSbCmoRjrQ6bnK+FDIQ39S84BEu3pf
Zppg9xgZk3nnQ5q1B5NyVoUcZWAePLJH73gLvUXU5XjsYC2a/a0ggWepavJEbZZn0NCs78bPVilB
AgugVMg8MzrIJi+BYEyanBqINDTGjsAnFn0OvT29GW/W3IsnusVllRVWRZGS1RgGFL0g0sd6V/XX
CWiYaKA4kKmFE71kLDiYL1XJELeVGdcGIIVLg0mhRKKFgRfKafw6cUWNX8Wm+lUjvCxS9QRNSWID
HB5i/ssbqKqj16wLuZOfIaL9X57Oa7lxY4uiX4Qq5PBKAgSYgyhS0gtKYYScM77+LshV98Gu8djW
MDS6+5yz99q2qWVu2nOt8eNuP9AO2ccMMLVK2/RwZQ6zQDqj2mGviCJi0wbtXTdYylUx8EeN8scg
gdAt6JyEZYNRnm5Fr1dOMQTWea7HKzAmkk86SKho60C5Bfka3SQa/zQHn6DwpsLc5ONM9YxMQYQd
M2IjGdgvFJj0SyjoX5n6zFkBrJYWDaXuFJLkVKnkMxWZgug0oP6WeUUkX2zjKlfWFnQXmBvXTqcn
PqVobFrhQ2iRAoTCxKcx9fTjkbPg6xgpTVdsfDehN7e1hY0+lkE7AF8DjDduDHIRWWtBaWc1YGax
m01PUOuDPFdnZdDzfTMjyBHYfHpwTY4y0yqFoqH1omdaEnGQEvLNPIL3Zygi1zIfgreEwl+iFYd9
Y/iejTLfxXRizV5jmKAxGmz7uwn+B53ngurEhdGGornir92kcKbX6oBXsvlht8PQ0Y8HfD2S046I
SWhu3GMJFVSk+Z/Etoyr/14EyuF1P2meOp0RBx8YB34AIouWJBgiapSUeL4w5G5QMAJVSPSCdR9s
YkF8CgHt7agtPZ1saUb1oO4tESXpiP5Ejlv4qBShDAjU+6RENyU0MtugZUTfn3FG3RJWqVh+bksF
15+yV2p3HM2Tirc3j3CscvbGFX7IKAYIoBlbIsC+fFMleVLIZJeATGkef3qDh8oP6cVEcbplA+ZS
0PotsFH482FQil4rF7c8ZdovVM13w6OJcfMHAB2miD78VomtYKhiTKs4FZfgstm2uPHa8dT6DpCc
RBt/ZrFH45yniyKpYN+eE54WttxKoB+f4sL9b0WxUUSGGfG8+McIh75tjRvfqGGis3sE00EaSoYC
HfNzU6XtzyeBooIQQYYIZK3GAaEpo+BfUu0nSPmyG72IHVjCR2ilqQOJGv0B/PKx0NAYmH7lKFH0
lbR96oxZRAUSo+WxdPzeGsNEiltuNmbiM1ltaWJVer0xgoaTXoLtI8jia8RcqgvkxEmpvtZWWhFH
NmifWdbbXLa2s1n3lyya2AYQa2vIan2O8A0dHG5XQ/s71hzEw5h8URWBi5RpAZaVyl04QwavoMtH
lcyJjhaMZYxjSSlzSh9tk4vyY4EUrlsJJEsdAMGQihPpkQKqZCzb0R+sIExupYicY3HPk3oVupZU
IdCB18dUpSKWJmY/auW1FSbsilmPn0xTDmoEuycHBVDN286Qca4slvxRVU96of10FKz0CAGLgLJZ
wDsc+qrxkwXyb67OhN9pXG2ZazA7lPledbWx3FGvttDfEhq8zDtwHz9Tvb8ZJfpWqTAWOmi4DUx8
hKnst1caqsy8pMEJjRjWQ/er1SN2irKhsJ3iV0VMQ/T2w7DljnrSGFLLKTrcyERWI8l9tW+4WgCw
EkSUCCMCZoc7pQ6RsCFepukoNphrhjrSbiqFjT4BtAwMf6PUIx3MxnxrE0mza1V4iUrjJpc9swwh
w1ymLBw6I9jAkeLWzFABghuX2KlskJl4Vq9FR0XzX/wj6DDt1hB8DECIVjyI/DhWYdjStGWSy/+L
MCQuDI0knTbf8k9fxtyGtiRgQ7PAUAWAj22wPOw2PXOBJ8PuFiys9QKbu91ys4LNMepITv0l+9wy
2MIH7cBFOHP7kefaGqzzMDPCiWgZhN1ACHqD2DVRTHNDDAeuApUcpPFLrVM0weBnujQ4xYQWbHO6
zX6qDwgRxi/ClC02RZ4zCa6WM/goDkcT5AWfLsu9HVBV4UQz1MDatgMRJ6bK6LPVR6q4pj0w8uJx
i+sB/59uzxmdZ3nBjFBtsjwtnFBYYzaDoSFOG5aVlqqM5TXRVSok7Jq2GUIqxlqyMIezW+KBpuce
CcoODN92Frjrk2I9bfiqwiKw6UB4uSkujhakxQ39hjxxhL5gr4kNcnlEbK9msi+G8timqL8tfXJl
MCBGRBxgqM6IXsMNg2jRpgv/nkulU0skOfZZ+mUI4ceA9S76rsV5p3KrQUBffRYqapVmxCcoqbtK
JAeXGMbZHEmQrAx6JNl18Rkl00QAJJ+hVRPIE8bixP7P+qVf6OlN/i5OhPUUubSdivJaRMJniWcG
vAzFVyZWHCcqUzZUCjrXHBgp1q0NwbKdpUIHAsQwTxwwOuTlwqHNseNi59nM5PmRED1a66K4dRqV
rN8WSECL5CtWEKyIuTowdoJqyx/zkqt0DpMll8d3etMECNsp0sE3AIkzB+21h4C1x511RFO+lJ1k
kxZYBEWUMOjUyfIIDXG1LjrIKWrZ/cua8tZn4YuR+48/kIieItLFnY5IMGVTNYS9Imp4OkO1BkpS
PMtWk21ieIuNbzpMernwDJBAQJ2sQS3M+5Jo8jTgFfDpHsZauTaRelT0mlxFEfV0XEqbLlXGrary
alLd9BiUHKwZLhpsg6Pg00lhsLh4PJRLSe7CBpvLwrDIEAcI+HeoUGwDpUyWVq9iTv9kBNzmL6BG
CODM4crsoi94IolukjOVlHc4Fyy742JPJBmboF/Crqz6S6uMNd2hBcEh6g+dS9KGLLp1hh5gjVcE
p4YpbqFYiygrprAlcSzufvVQr2y8lgvyJi/hrshNwB1pocngllsGfRgw6wxmSCX5uxTQ2Qr+aZol
uaczol7TfX4FhmhtlvoOIFntTNVTXuZrOtSAMGd7IynVJc/ZgiLHO6gYIhs8juGUhocUhclqUhcH
lXxLh+bNyFsSsCZUJH02nRKjtthQCGFTIiyI+E82oaaC/0I7z6h+sqeILWxJkU9yDJRKmDCjHfvj
2I5w36MQ/i8tQW/KlgxyqRg9QanXMBYZeaWl8uxi49AhxdiQBZK7KjjPfZGMMElna6WIpbDttfhG
CEe2LWTtqlSKskfSnSx2uSgRjZ3oF9h/4oZnDokqPBiJQTqdXxwxGXIU2MiKOEIwnJWvsKnvQ1Oe
ZQMIPJIjgJ3TBOV2qDeygXaj1KwjKDC8OUO67WX5nFaFtsdmZatBNbhlxuma4ddESU/DCRo15OX/
zmq9s9L1QJkWh1RNlsWBrTUhV13fsGiniaE9zNWzmBHUdaQvm8DzSG6jhJcW9JGso0A3DP9iKQUU
ZxzAfyyqUk5hNNPJJOPtPA7D048Ja9VlEUz/FO7KxRRXGEq9rYa/fTF+7ZcXb0lwIfWGrmtdBC5B
DO0al1Pq1Cqt1kp7+sWsODI+nVpHBJAJ7ynphZDuRwIyEHQyqLfgfvEByoApJLD2XCjNTckwN0gm
FZ5dZLm5gR2oZ++VQl8jYcp6mFojrDSVzzQHCutoZrLJzBoRm7pLpxqlWnYNBbqGjcWJOYx4oloE
z3Ta+GTyzR/rjFWzkqYE48DCGFRFQV+HCLKnvmtsdVlfbadErqgyugVwCYiDlZMK0E2m5htbH+06
TX5AND5Gae40QRTaSR1QGr3rtTQcAhSqE67Xut4WGXFV7UDzET49z4qU/v5BaJKQmaWmcS0nyhUC
o8SaZ3GPezq+P1pX0RRMeWW1oB5TRTj3cb3Rx/GQ59LC8ZOTi1oKXzmckSAxUKiUn1YtEumBEM7j
KMI69aELv/IM9IWcQjjiQCAR4IaWq8UBNnKM4LjrKYFkNwX9dUQZ5BEEEK15K9yyuuFKYvZBUCkg
rFnS1pWV/OQj+/tkVRhIXot5dKCu+eteE+tVZVSIQkdubAmpICNsj7WysMEaIztoVkh7TmP9mYJO
tMCCsZFz4W4s0LNIGbR1K4ZMy32gD0YN1r3W6QRZSCGYew50aeFDLj9ZbM17Y07gkys+Xjn5HobR
hgOWXaPpc26s2KWLctQF6MEhXJ/lFI1IBlpbpIkI+MhWWYdWWTaWJuBMb7wYqjPiM/j5IHpxxxWv
Q6syI64ZBxCe9wSxttytZX1TS/p5EGhAt+IWFvY667O78KP5IGNnlNQArYw1Vjgyt6NNWyrgzQR1
o/XhpirLbadWn5W2nWpUsWFFSd5o/pfuI3CAgMnlamOpxANaAKSMSAIKo5tPZVT2OsoYlEp49Frp
IOi0sYlBzxqe94F3YRb1Z1KjkowttlN6o90K11ONbUampRxJ6UlPsG8nARf3uJmc4jbqB0WfwOfJ
o+C0WsYV0eDMa0lUKPXmEJSoes1OugslunqTgGHiC/kgBckWtfAakCGg1YVEZwARt5goTx+QnlpV
n6aMpGrshCs31M8SxwyZcE/kTQfmBNdGYrMbhF0ZQYSZ5fpzTDDcD2Xh6RFvrR6LTxqDz2hU7rOg
3oeEUMl2OArMHPEnWoi8yxhqo5R9EmTwogr5u1rzG4lQ762mE+1JE7hrYd/RhfKWluSDNxyWyaxB
DwYqRR/r7Y+cVUbWIWMtgDQrvhUBUF5bs5/98f2mRyZJH8Sl87GossNUkypxoVAZBTt5h6a8qqAj
kR74HyIJKg1QbmOdUl+JEL6x48Y4EzO0OsEYHhewkkRZS+7haGcA1dYa6A1dtV4UvyVegSIQAh6q
YuwpY2Mmbl1y59YYs+hxrQMjkFHQbyceybWFL9sVxdpcDSbmpRJu7bXoK4/AkA85BuIVKeeG/pIT
qyZJszq+fQvFraLBDMzoNck6fhfAwlNjPGdNfxN11PlyxtUpDIvBIeQ4XKBIfwzXPqZyR0fCpZPc
4z90UrjQpf6KvBQrtaT2XOnEGNlt9FUn03hqNLb9iLQb/F8xrwFQ3TzB2moNA7uHVbxIvWKCaqSj
hxM+Br01lVss0NVG91sL/YsrZv+G3vrKQaUIMo+5ZlXv6N8Iyaqpdsy7UI/8eTEq0NRCrKgF0Li4
GM10plOMRRGrXoknespLYdsqnrYI5yUeq1TBK21kVzNt+QpjNsgxLHZmAm/P6riWGJJx76XgBsqT
Bmo/kCCDcnq5sFQVLSJp6NO9JlybHEWSUBmXMc6LA7So8qqLW5S8j2wgma2pRX2njdEz7qoAyUTa
EJqIfKQQw33BrG4l1vqrVg2qBzqbtgBydV/393gREkQzq6oqZa/OkhuopOqkm922gOzozk0Qu6rk
xiZo76RQ7uE0/jQC0iSBpv+ey16916CwC2NmgVRiBONTzXfjzGnSFBy6AV+E7OvsVHxmplFA/err
e629ZkIUbAFEBZ7wrAgrg/e8nWtzB3AWA8FyT/07CwOBHxDLN7gznAajfgo0jmyTCG1FoAEMxFFw
Uu1YKSaEfo08KqE07n9EwnoM8SmSAhH5uC3mkTGiyJf3t9GjWEDIOfjXVsPjWEHT+1u6hC9S4osp
jsqkWm6gIW2/QfhNpcW1rVgHMTMvIgRarP/9iThxWOyQ0QzQayu97D8WMJzZA7j7e86pV36Vmu8d
gl296OLTqvztgtAxfX4sicYEjJcFwjbs1X+roceZYy2vsViuW1Uy261J66IqKC3YtNZVjO2rQDe2
CicaoZDJ9JJxL8INb4wAklkLlC0kUQLOL+QEILpI5DR5J8fWpzUwJoUC5pQpfv844QYQG0jcRalb
NqIYA6tKvyPt/Wunvig0Fsn4mWnQpQ7bD3S3FLw/3WFYPqZjzZzKc9Mx+q4HSnbhF4f6tJNIALPz
fLZ1w+AZVLKZ+wkvUqbekIl891q0qNaCAaP2IupZxGoyir+RREKdFVrGrjd2Uqv/zE1o7ZRm4YHI
qmKHRjue/n7VNb1ks1Ax3uljtLF8Epc6pGDo4wFmihwRbdAPnqqQAzJwO17j085tYSpfCUxItlLi
GeNVFnhm4zbTVkHY4PEbp2I3mezWgfSUI3/PvDLdST2O5TikTQFFWjqXogL5deiDNb0GO4ReAUNf
srxaGC8acS40LLLo3Irpv1TllBmxntNSgPDqy+lbFStuLaJvTNX3IgnH66xNlJLRJaQzswnm+CcX
0TpLiAcR2ii22vmLLx6jHS9/XWYf04C9pB9Sbo3GMQ9tUPPWStDb+GQtiOtqxhgSRNUzT3y6URRT
xGeSsgmNOX6beOU8k4AZtZrargws3KAUrRzah0KjsyBXCmy/qsTHXOjfAwN4tHc8syVh2RopL/kQ
p+9GUV2G5UADjKiUyFStJsahocS9wxgM2Es0/XZtv49bMgHQRVx66oiVFhF4l1curf8fv4yOQptL
dqogS5dDWH2ZxVwjCmaqw8B/Bq0gfBj9xgAMQwV0LyoQOqOBype5vI2+3lTp95atgaKfcC3Uyz0X
ZEarthpHYAANjbxIed6JSYFBMqLcz2mdS1F1KPOQIVLWN9uqTE5ZWZG+K1cQCRJcS0iQXcnvP0mi
ze9jRysWVaxLX+sVPWGxHSKgidxY19D0SY21mH8CI9n5DRJkGmMnI5kW4mgwudxuli742B/UUg3J
uSW8WfVfZcozwOoaBunwLqm1b3PwmVwDJ3Xr81dR5yem4ztfx+Y4GLG1C3LzSGZJuy8z3PZtRwcv
TSV3YDXiO+EuBwhxdgqjr91MYPip5slBSaZfmYEISs9p3sn0llw1yd9gdixcvpHmEFP+TTiijdSH
PbzUbRMUvqtrLbcjWXbHWGDxzXPDnKhImdgisY2FTkRtEsUsmkU7IQGMNGiUTjmECBEdv65xhHKx
gXLIrA+sWnUzVCfsKpCHhXUZZBqdCFwpwk04+YKSbNoYEa06AFGYM3NNx9XJZ59mCvVQUGEfl1Lj
XMIwoOywwmb397eCUxzrI6HuUGfn//9SFllgUkPsPf1hVd9UeXP6739lfsi/+vtvq7aelbe/nxCJ
99hHyY1Ygcoiynet2oOL5HukH8+PjbMW427sv4pBqZEhf7znkVmf0wE2lJQHiktlk63JaLRQoMzW
1eIJWCulNOFRLy1PsjaJAI1ojIOzFdbC502fC2zmYNNP06JXz+WvvDX+JdcpEKRt1KbZppz8c4mn
Jwmt+cJ7iHZiCWM91hzDjAAyiL11FuWyJFsjcKZAjq6EPGLl68IEAcw/TWMfy0TVQNiWMN/nz3uR
ONBnSKb+sFKS1DqAQt/mWlts4rJ8T8KkpZMwvMeZtM5Gvz+KhG64g6lmqAMiPKiWcgxqtd1MKd+h
Ard/LAfEoD2tU6WLkn2Wja4V8YlkJcRIOdP6Y1UQZUv0tVcW1HoyV6YszjeRpezryE+4WZPYmhX1
RkiK11FGmLFITmd0X+zNizY7654tRk49KV+mRGBMK7cXvYafN+gDmpOm3tOTIix3hhTVpr22E2SE
9qGUqFsF3d9aE8elwsK/D8IhMYpfWotc0rX0aeGVyCJjM2g+dqhsR7AundJqVZBjImbLk64iz7OU
MbqR5nTqB8NYhXQOHSlorB1T/G0lMl0GPr9pQeowsMfDnhF/EYg6kj5sGSFw0tUQDebGMJTm1M3c
oIKmPSmiTOrvbNVLG42IEMZqdB+07hWVDhyxedqEkVxuaQASkiBa3gA7hYp0VwjTv4mk6ieCChwu
0q4nQHqbN2g/opBpc5UDop80enl5T8QC7L9uk+QsdtRaqyolJKxrMLGOJdw2kqTkVSfw/Cdl+TOH
iG3L0LyV5UBnomSKW02MpuNFhtTDTdmrI0avDJDGJGPrjJrhV46HdUeYFTUeiV1z8Rsr2kMbpu8u
rJAVRepBM7Q9szebxhDNSKTFS2fpiSwvdIIuv7OItZM6wX1p65SEk3BWX/SLKUTdtYuIQpMDGpai
FNvgj3LcBj56eGkwtjk+Y8HIiEFnukWAp6LxqPTG0bfUwdWMlKYZBblXt5m5JxIk2oaNYO16UtC2
ldKEu0HjbbD8s21g6cq+EIuGGsSSD3rnz+6YyMox9sFvJEqvnQqfCXscHptK9U/ooUDrybF4MSQ/
d/JKyb2ZaQ8KF3C2LWEuN4k+pK1JWn+jA9vZg6AJNwXrVS9wnTeDbHxpVUbrtdBG90oVsPrVlXjv
rGoiKcHIXpHsQE4wCi7AIcg7i0H5VvIpqFSeMNARfv0YKGNIfUjqB+l2rHAtKh8B6bw43Lr8gWkS
++uopw8YmwmdAubCYl2mWEqb+IHdI13LUx0+/sIZJCkJHv7EfKnlkvo65ogI0tgyX9mYaMg3pfGK
vKpYS71aX8hPcch+kelwI48yAQ+hEOAf43CWTxqpJs4YvXWpruM1Y7buWwKjxUq4hLGmbSO9GU5+
oPanFtfXachL5dCFzDGX32+roXVKK+uZUxnasZHaPaB8T+p089Em5ms7oIvM5y8CizErJMt4AYK4
k5nBezy3cO1DbDRqgOlfH8li1vMYIsEQ1U7TZfTWe74IYSwkG63bN/PKaRPVNW6EXledqmA2WovS
dJS5l9AYSRQnabNPYZoPoigVl1iPye8qT8OgFC5SceMy84qFWD/kQbyz4iq9ZRrbMRNgEB++xX7W
5+iieP1+Uhv7ZJB9DiImgmqJUkIlBmYRObaEmdU0wAWnjkJc763RHzW1Z3oy+OYO0Q7057q7tUG8
b+sCQmcD8kXQkgs5kF5XD/FuXDRf/swm3/fMk0cFV2gBXqSdd35l6PCQI252XKc4BNqPXCxmjyFb
42RT/YPjhoYb8K9l1w5SbJM6Pgm7y0lHK2vIaf5S1zIlWROerrG5s4kQdnOoao4GPayY+unuHCDE
QggGEUaW6fKECqTkKNEx70PqslJMcq1hElyo6fox5rJJ0UQ6mDJ1e0kdsG/TAj4bBb6yrN+T7U3m
rG8Wm9KMYPin9eix/PB8ZGehHytErEQQ9BHNc2OCtjIRrawaZBpraah5HUzPWB1xLk7cQwATUznE
DBYx+zW6VF2CaST5j6YY2/bsKkUF9hg+WRA95rmfbwFtBAD3aFtyRfSPTTiEa4WYlc4SrR2SOLw4
isrsP2UrCWqs6xXx0CM9Ad7kTJhvO1+MWZLp1B1NUUpOjanD5unUQxr13PMMw9ypvR5B1g6hcooT
yGJhqcvkM1NBhKqK8hTi8t+U1q8hQmZWFtj7kmH5iBtm4SWDHGz6ftWwa3lpoNG0LOjVdnV8EP2G
pkAMdmO0hjNCixHLNdoIPdtx9vvOpIdYlKb+WYzMRyYRc1rUAYwhtBy3sE/pIRvnVu0KuwkZ2HSl
nO2EsBfZ9bvDiLwMdngPsMEsFkCedApmH74D643RerJWxLC4U9ZJqI30fT1a464d1ZrefU/kmdrh
bmy7DZUJvi9DwO48ocQrgndBtJC90zJ2p666TGPG0VATW8IZ+ibLlEEh3mmaP15t1CdLJkBEbdJ4
k1dm6vrg5x3LR1zV6sGuMyGrVGV9bRQq4J4LgZ11uFfJRVXseRyZxfrigZsNWZFGfzDwd2Mzqwnb
1c9/hSOf5KrOdMENq9kzUtKFUw0FQQ8LdQz0q6DXhI90Wup0vJ9NKhtHzUCOm+a97iQidXQlyijD
heA0Z3J5aGbKC0GBe5PpKm0dH2gJKnxjPWToxvs4fiiBn+6SOd/qoqzvLb0l0UlrPTWOL1ox0SVJ
AzgaFbgpIjiohdrFLR8s7vm5Zz5IrDGN0OX3/v7WL7/yZwtZmlZPNKuzRrMznazQWm+8QMO6j4wN
0zLY843qV9lWWSz+0fIv/n4l407D/aYtHfGWdPujCVb72reuJq9nDOes0100r1CJmtf+bUDufg/s
ahvZ0iV/Mz/6b+uAY00Nif/YCDR+ybe01QflgnqtWAhYpq/Q5/2FcNwO16ZyLbSEwmppqxDfC4LV
WknvQb8p3diDA+Pmjv7Nb5yLFyA8V2T0EvUGJI2HDHr9NL+DLV1ItJx7lxzjLO3rV+MQbeDjiRvB
e0ACKghn4IJ/zmI4q4wIxS9jyymlrJWX5Es3Nmphg3iBqWCDM8p/YHXQaKuORnnuQ1u/Bg8185rq
qy+PbAhLehfnCKPMHE+4MwH0kO2O8AnAH0eU0YAIaFuzzCwT5yEVQ7qJCSR0kcLIt+qrICXKy9Kj
adwFqIW0E1ys/vCf10h76DENP9UWYUnLKPKT2PPxpCLTguq4K90quWcv3LpV4oNIp0KuyN5xxUPS
bfNH/BA+kBLQSsL24BRupznKQ/1K5b0sgiBaz+G/9qi8WrsFRuB1GdpjL2CYuOr3ZLpiLq1W8Uf/
mfUr5Rra5oU3N63V79EdnuW4I4ro3j2kTa2skdoeBUKLyMl84VRDQuRScUoOchHYscaqJAkXFcYq
fxULGzWJcI/JlwNF1Tugav32NJ+bwSbGLWeew8CHduWCCBvw9O5AH3nYX4oNwx4hdphu7SFg8N1M
u/yQPSQAPzjZVf3ayR5ADP+o7siE7bsdgAvrRbwad5yR4McWHDLrurLfOvzaq5necLwWDtnePNI4
ppC8x9t0XFZAQMUxecGTgV2/yf/Vx+pduI67FIW+m22hFe1fEU464THjzTzxPiKooZv83XDl/axt
en8n6Qd2BkpUQA92cq454z6wQzzZgDNlW5SOFLmD6qLEaDlUT9Y2RHyNh3ILu0NUtvGrCc6WSnbc
GTSZeVThiFeb/EQdjpZgWgviLnyki67a5htpGLHUdnOQV/EueBlfQR6cNDfaGq91foECowNHCuyn
dJUv/pa7KQivHP//KvlX7zOwoFjs7aW3ugkIaEQJ+g7h5K3e+7QBn90GYPQtWvg9/B+tF4ZQB1bh
aQSxXB+NS+l+wutrDopbOqhyoTTa4zP5wBDyAnA45Adh6acXjZ8vgVXhwONof+NfQuUQT0CbQ4R4
EpULMLs9TZ/hg61M+WLOtwjqUYC7dL/hQisnhQ8GpaaXv1hfYFqIXHgV1oxMCBO8wy0akDt40lfz
Aa2NQavlCMdqCwkTFai1HtfmW7U14Syth28goHbtdufsZXH0IMWdga4nL+ngCQtuOW75SmkHiXey
176bt/iTBDsoZ652nSEQP0vS2V+oE+ffBY2VetlBfFGu1jWMt7TB/O1MA/nEJ0SxHgNFBb8tABIB
ZhjmDmMifRfuirP+NmyMD/9Q7wM398rfZhP66/irWiZNKyvbG0xP+OFAqFYdlMPCY06374xbeiW5
NgJTskpf6du/iVjnzzHwNy5NOG08AlAQIyOtG34D8QgxPYYFytTnBx3nBHfPPA1Ia4iGYQe641mo
OGtYNKD3phUJ3EgfNe6e0LuULZ/8qnyEnwJEdXHdfFOxAoSeVksWqkfhFzqNJ11C1MdunNj6vjtE
NV82iwlb63I0LdoH4MjlVQReVxDux2xnLwwuweoIoJHX6U6z81+BhKrTWqxvCCLH+SK8yMwdb/Er
em6BVvAqzVyw1RIMaIx3qsfMFNzIV/8dnMxjCdLBFp32ILyMF+swnwWGqNwYjha4uqP/byAC+ADH
iQ4wE9E7JyJRUvmbdjcuxnvwwpHwbmyVH+HQeDx/mOQRUzLy4oEOvfpR7xADRShF1+LZcjAzrMN3
/TfYIxMPGL6u5HewkSoEDJYqM1JPIgwY6CWDXGvXBOgU1giARQX+imO+1ECOfsXAEXbxh8hXepO2
0rnqPuND9sS7u8DJ0CsPkNeo2pDJEFUHWb09p2xlk+9V7Ifi4KpAIexgm02b+NdqH8IMQV4D9NWq
x5HXsthGgOPYPFlgqwiYe8/gkXuMlNBUGKzzrXBkBIvKerIVxDIMQLz5GuauKK9yJ7DbYR06BtLs
qwJxbdM+rKMEDX+PCVIzIPGNB921eEyks/CGb9/j6i5fon/BMS5s80fstzp76mWSVmgXOtvIXHTC
XILU79xr98w4sThHgKhILhzW0BzHPTLf0ClO+bv1xh0dXj9USWPNGFD4pM+PHNf/gWtISPsFZkEN
Tp0ypf2yRHR6CIyPtc+2YBOx+xL0V33czfvUbtxmHWAAcqtjsOq/8qd8n96gH5lftH7CnbnPT5nq
NO/ho5yc5ptHjkDNdq98CTc+3Y2080PwGlBKznwQwDci8sHuSehZ1jWGoy/B69hrwD0EviWe6ZXy
hNOqm864xSMM9MyTwN85zVvrtSh3zRVgB/3HJz4VEsJaF/e+aBvH/rclF5fel0wvyM0fDYLBdf8q
vM980r0zUIydTVKTmTc5+XQjSDrf+55F7Q8eNfTUL9W6duRYo2yZ1mT8fftbRQCatuluAIyEYdO8
QkzDv9gSs4dniw9vj0FxcqBiBKU3nLXuoIcubgz5YPwWrG2Q/doKYD9hq+AUKIJeJu4b0Vp71NcB
mfwXWFjSdXB6XIRNgKQGZa2BMpnMZIcHk/wK1/QyEm3nMyusuWTlVsrtUFwzsEL+0O3T1jaxIuU7
+cZ/bwiwvNd0n6bb2O8N0EBoKzHA45kk3SoEhrAxtR01e6RfuSnExauuHtvWbsw7haTQHbmwlf/q
W2u9tLHncw39iDPAq2xQyJ/k6JWmYA63MDrneCp3AxCtl+6ZVC5hyTwxjGtWAckZJheX8ls01iGH
/kM7j7CUpw1VMcoA3QsK8pl2C0CSR8ICrB98mh/ykU0i/Rdf+w+D3p3XO8pHcai24a7bt+/qrUzd
iYkwmtIXBTM89BI8UOHshRAGncrwrI82c00URdm+UNZTfiYJAgtgSGbYOZhfip/yY0mYw72J5sHk
av4v0BzsHvkv3q4MUBne3De8i9iwUp18QrTzWBjX3Bmxrp9rYs52tEnvuRt1cHCZdvpPQVjNx/m3
OOgvxVtsrn3PvAdcv3b5Aw/qWmnXI968Y6nZJV8W1hHADzysfEsstmslrWsUKOv0lXtcm38G4aqg
NXoc6es9eZ2YQzEPcHztAIJg0DFvTNz88qn1V+GSveCUGQHx8phRdSAV/ULsOf/jYKswRgBjWdGj
9PfiE93KS0PVsRNIR2XWfjK9BsE0fUVAodf/kXZey22zaba+la7/HD3IwDc13QcUAxhEixIVT1Cy
JCPnjKvfD9S9Z2yKJc6ufdCu321bDPji+671LOMaHX34MCzBceo/GfgSwWkbzq0YfmA/XqUvQTEv
P5pdNVeYMmxPqOoQ5D+kLNUb1+HcMk8O0RbMnrHMNvGSlL1re5fjBbM5BV+R4PyDk4P3wpyJSZLY
5Fhg9Ak8m9+Z4yYPl5PfNkLBvigJVMcaw2gzNsbegsi0pa5OnUIn6Rop/5KMLjqe+R3tX+9FYcHi
RAW9i3V2G9mr+MFV5mP2/iy95P2LnB3aeF48UXX2iBhecoIKVkgUEFJzPOvLY6+DXbwF+jYhtg81
mTycfSA6vvMw2FUjjvFcaNZQSa+TY39vB7P2RVjzckNmJ1X2d4gXxhFDC91JRZ+PN5AopGXxKDs8
RvfWRVLUsd9tfQ5+6hSRYauOf88EzVCOL0l5PXgrRLYgqexNvI532Wtrz7xtfPT2oO8yqI+PhGyE
HxQCbvWf9Ge4iHJgtRfYZMQOxTKsRcTim+AmveVtKzfyi3zQjhQzeFncUdwRnvH6wMzkLA62Zs7D
lbbxC7U7LgrxR+VuEZBMXfaj985qnEgbFFX13n7EsPsz/FU6IS29NYEvb+7OxqzpcufjjDzLrsUt
Xkbqevmu2yTVFUnFC/89gdHMHgWTaxYwj8pNuGCPYrw0T5QK2K+bJ0ofdQF+hzARde790G+l52Qp
v8nDEjxWxVS9AbiKSQr8yXX9GlJfeit/sWt1xRw2EWGE3dpv59rCfXO31aNXbkPEvGt1J82tTYLN
zZ8XRHHZa3lZPAuTlYgZypf9Cwm9ZMzEBh+IhVZi7sI+WYlDeajvEXM+2sR24X9E+MlcRRG6HHb+
K6fq8BernxLPTZI2fg4U+LzZR5ujslxybEKfzS5fPzYHX9vF78YTo/M2eHVXiSNceH5zsbX2QHTk
d3oLiC7Iu/EpYC4sDSn8TH+RdrIDxV9bCOLJ5qz+5pbWydy/Zlj11SJcVxsfC/yNcjctNpNIjDsc
5OybfLrEwn9OV9TzvP1wrzw9FQpt+TllH5q2eM7ZGIuXGC37Vb/U9wwcHpJ/ULf+B/ZX+5ZU7uBX
eGzf2ASkO8jRz+lxAGLKPnFwV/3aumONYlJY73Tddtpu2JDeZz1HoBtgGd7xw0DkerB31no0oUiH
8MpfcyJ2P1COc11Hext+QBcjE4Z2I3uPf429Sr5llQdYhd3iOsQDc8z22StydLGb6psSXZ+Fe+uB
F4ep7j7GH4zh9okj9LBBjykfgh8sRyBIJSxnM9pd1WP1aDxXjyyP/q28xUhwUyy7R+6u+nW6gye7
JZoIquVTyWwrEJRmSxZPFktiZm78+/alc+jGPOb3CNSk+YCOdNNylF4OT1zYidmpdjk6SdjbS5mW
H82+B7FhNP0sD4VEWeYqQhRGJu/Rfhp6oqLavfvW9Y9htZSSlQGcS+duOUPV74BzpvTPtMHhwyWu
w8Y4k5+nCdQTqrnNf7lLQ3VGfZlwAgBLUzjeir+YrYztsM9/sAqiORSbgTdbrspbY9Ov+Abknbao
aAje4zH2ZxH1oPShN/ACrQM2Sppb++n4jJfwZ8qxzF8A634v7BUYSBbwR4mFfBIuzHLHus5fqyfs
FCoXT+Ug3Qdge4y6ZSo1+spCBN1NdHqJ1szm879Ii29xoOZiXo1yOLdKpjTifQxNL94nEF+LupFC
Q6AEW7yyn3T8z/8/QoSVRHXBUAGNXymtvQhL9nE8Ty48QAxT2hg/SbFWLa3a4HObE55fNlL+07Oj
DY5DOn4h7pKAsxcqZRSiXXMTyWGxilPej5+3WJ0HJkM3/RIiu7lq6Gzg8YYuSz7kTlcIDyDW9N+/
9HZ53ei5uYIpGW/6LqVFOWUPxGVcbMSH+Mgq0e7EZ0ABci6KsOgT4O9I3FQ+fzHH+5gMkhXNBYqY
CIzzRV0GHB98+xGRJYkO+cQeKmDAWhSedbynKDko0Q7ju2yERym68ahYdMCAEA0oWJ/Lfaer72pE
kkQacpkz7YPL590EZGCgZWrgT3LncqckCoG7u/CGDy13r93ahWSoew3msafQVCumioz/mAfR6KqD
XhlwaUfmxdgfrKqJViNWCyozNM6meIzqcZjSMqb/DuweVl1QvUtheBRxflf21W0tjRFrpH4FdvK1
I4ADPcXjkJPIUeuyQ2V9qQzWTTSAvZPUvcbFU7Tubarod5bL5chSjVk0hX2UJaz52D24NHcWXW0/
5A34yshDDeT2431HaAiPgwPMlCOC/u/dlmDrWm0zL+X+zZ4iR4Tr4+gD76iVuyrtq3WDy4p1Jo7X
5RSdYfVOJw/+vpQwnWDGGFZu0axaGUbnlNMJM8O6tmPRb9uUQ6ZoKQZO+SjKlJQihPo2UDRe2FOM
SjAFqnhTtAoM6Mb4pXclgSvk6c4i0JLGFMbSyM0GA/s+LHxuw4p99df/IH7OMFaUL1FxNuIlyzCF
jjuTFz0Buph9rKatZJdOp8OHyASYgpb9QnWDdZWAqE9AuOvhJtdUNuNyuP/+5b/yXaZXF4om2yYd
Iv2E72L1Rl/DfCodOep+ub0Oxs+jdBBSxZAmgZJbmlS7ZLzS37+u8jWnSEVMpVnCNmhu6er0xn4j
58iVmfdqr5R0WuD/lTjFSvB1VnczmHjhRxk1fVJeY8O7NglOmtFO5mabaYCsus2FtzJ9xj/YQTwB
RbVUTdeF4B2dPAElMuQBeShgPhksQlhIYCGkDz+DyCn98H94hJuFExCG4UuAhtveGxPtVXASbr3h
wnAg7PHLe1EVtKiarRuqOH0vRuAqqpQF9MqLFENVyAY/YQXiIX/18aK5kq1feBLauQGoYvGwsJjI
pn6axxjRsRvzXCpJdqDcZ3UQtDUDnSQnrWaEUj19/ZZSv+S5CzAmXVU4UYueoz1yAFwm8UaLQQtq
FNFkrLRE7HHW1w3+kRstsd3iuCrLBxsNSD6gTK0THm/e0AIvIEdwIUIcRiJGffj+oZ57pip5lVhk
7Yl6dTKuB0/P2ZW8yrETNkITPMzMLLoLk+dzkJ6OHE1l7hgy/C3LUv8cxD1O56EWIB3b0jjCpjm0
ibXtLIrfNTMmpwRrdelhzFtwDPBGx85e96Fxjf+DLMMuPpg+Iyqu8ptu5+r2jme/ym39Q9QTsyR/
iYvyehwAaORmAQfavZEb/1dWJuXy+y9L/ULPYgZoqmmokDgVUrenIfLbZBSG3iueqnEdEBxNPSuD
VkDqcEOrZUh4pmMZJE5iaese2pM8lZXtZVrGD55CzLofQRgx+w9PqB92VJLhC3NB86AVjJ134yZ2
eWGOnF07NJ3GHZuXpZqff/7b29UqYWZWwNtlZF01ClQbDFdX44SdUpL2PqKlPnn6X3pjGwK5xEDB
18zxM7bl+tJ7OTd7NBZuWUdRjzD0ZAh4CEsUyR5KJzLonlhFNMwn2sjgUxMq1GLlGcynGiSu6dHG
6Pzk/ftnd3b6ToGuugznzWQgnjw7/Cb/GoM9gqJ5qRD1ELUBItHh3ib5GsomQQ3TzMOXRZbLRInR
WhVULHWlCSfTY5PDxt5/uBMQZUTsf1WHykdtRRRcves8zmH3gB4tCLnRxHBsffcnnIgtNkoKpmG7
mShL9YSh+v6Dnd0YNTJULXZjFb70yQ4RoUFlAMmlU2Vbo6HEbsLL1lGtLXtQM3WIlnhUxJpEJxS5
2eP3r35uX2SETcQzGeCedrIn6L2rN3rCnjBMnB6J0kQ30k1tO9D5nnUfGkTRll194TOfW7V0GWKS
Dt8Hkt0JTi7qm7Qd4q50xp5nieDmxbSzl+8/2aXXOPlkgVGr+EQZsIj8rkezXOl2cmHxPTsmmQwK
j49RaX0ZkyDTu1KtmRQFZNaOFsDAKiJ6BpiRpYf+ExOkBwuIkdf4ZQ6YmmjGox+O413sFtugbK9b
GX+orUL/H2K6VBYVA3/wX4BqLuspJrzVGMmNNNzDIaEyOgGjPOs2h4s9AcdsF5XG91+cMk3lP1d7
TZYNWyMxWxZI9k/2FN3IG00CFuR4iNNnNds48RbJQkUEdRUmTDOriu9xd9NyAHfjSQVdk5yjby7S
+fdvRZx7JwQyc1g1VMU6XXQK05LtIdfIOEh/SR7Ndl+lfm3VCn1c8jvK2t1qACt8bfv96349naCa
tBHWWaZNSv3nN/Tbwis8pR7LKC6ccQTtqzInK75s+LotfjQW3dK9dB6aRvzJd87nsw0L47yh6aen
Y1GB8B5IfnTYC+BHoMzmKPuUl+HD95/s7OvoqqzwgFnN9emT//bJTO5wmigtoqOo3YyuupI6zAyF
e+GsaX899mqK9dvrnCxqkhabLsKRzAFJUUvEb6L55pZvzqQeWYCS6fQVb+MgW2dV2LNu5896uLaK
8MjHp9bQNu1SEpPmSksWGnosRfPlZchJaDb6Ce94iqbUKUHpHQq2Qgdw03jUjHQSH6kqy+kKfijR
VQYI5hS6TyNsRBWud+cl+MBUl2t+SBBzUXnLsV1miU/ysk6HTmmt7EoQ8deFWU3KxPiGz1xad1wo
8Ux2yCPp5efNW2vLyAsiHxx5keLa6aPXzppzPaXV5vU1ejX7WbFQSoB9zDE3dfU8WyNDUo74GDe2
5z93iSkjXIWuY/T6wcv9XzJMvHnk0sG2DJsa5qhYy9IwnuSlGo43XJqLlUuFNSOkcNaa2G3CCPGA
PQU9jOPRC358P1KUMxsTB0rLYDGQUYYZp6elOB4ljWtaRiAGQADV7+7aOD1onXpnl+In1Yh2Jg/R
ATvPo0jCm0r4OpCmDqv/LguMzZDqd5jXnwzSvxQ/vx+l+EUxCQpUtbqcZbG6Ggefwk5hzsEDP5St
mfJwSSLFlLjqXfm9rPBXk8CBrY0ule4/ZC2tUwkgqCZ+xl13Z9RiP9bNnRpRcm3dpR6Shy4lYl8W
ZDFjI6x1/kEYky3QNyQp4OUMD4mq7/CSHNS6vcMy55Xv4QDZW1PeB09ZuZK1hwcTzbRSfW1SZZX3
tB4DvnbXpYsVBDGlpkVRjogr8CxcTe9T1btoXhHY6pvK++e/a81dlVUH1LfzqoVQoSLnq2Ox6TUi
RWkLNqX8WoWt4/asaYr+pKkpYRcjqY3p9eirN56h//AI8DP98l4as2vcLjB3fP/e76LnEkz1rvZh
8riedFun1bXeWO/CMKnm2+Vjhh3xhgALvFvpDda47JY7KGPKxXB1YYSc2ShUAtgVik8GqkzrZDFx
E6ilajmgjgZDlnnlsKkhl16ZgjpkUhrLIBHvAQJ2JBklchaZxx5VPU1QV+ucC+9l2s5PFlBNtXRw
EwKWhzi9olBladsuTzIHHAjy9E0kScFkVEsWNnq5xlTaDcL7Kce5e+2t+k0hpLYqUdb4vk2kUJvT
TbQlb93V/YVNTPl669C4ocmmqSo2VMzTtb30hlbyGzN1PCwD1LtyG6ksjRfE5QSc9OWzm4zQCS01
dioLzpYvdeuG7IELm9oERz79iuDbsp/ZtsH/Tu+K9RDZZNU24GXte4gAyQr/XyIRug4IA1PHrA/7
YZvGiBO1bF1ONI168pzrrUBWHIc4Gs03I9nG2Akoy/c38P7G68yVkD9hLCHK4UoVKGfdsp6PpnSj
tSSm+UFNpgOg8F4nX9ltTGIFqZhfePhfLyca9yMNJINBbUNVT+4GVVTncYSnCkJrs69VQeu9fIVB
NWvj8lh06ZH4A6Q/2ggsJnv9/sW/nqD1aTdViPuhwGQYJ+fMqM1xNykhdhSbdhN+pXk/DKQ6kt5o
FrtOTUDLIx76/kXPjClO7eCuLYuDkSabJ584r7Ks8domdrIIySdawjyqXkezAfoR/jBcdNIpHrn+
NQmtAyrq9+9f/vMI+Ods02WNj60qumKaxunBzAviPNXjInZGo9bpLbaMDpMIUQxSlFZ/hLF5aDEH
0N4mcDWVQFt0VCeKljBl2X4kKvfYTH9sB9GPgdCAWd7bVEyy12G41ZprMH6bkBDcmVVeelpflwne
OJcODu2GwduflrTfzj+FQd3abBLeOKZ7X8MNPNrvISZ8EJQXbgfnBoZG0c/ka+IkZJy8lI9U2LVr
ETlRBNfAwuHhWavEaK4tdN5YxrhR1uLx+wfz9cDMx4OYrgE5nxab02OXngPWlOwIJRA/XuSv2aAc
QTLM5Vy5//zKIzdZ6Kp1YTx+PVbqMldyTZ4O67zwySQwKooYtWtFjtQ0myFuHV2PfgSmvPv+4ynn
vlNDptyl2ZAF1dMyLseuPgj42Y6XGgez5Q6fMdEouLFVZs+FpO0iXV2GsrG0YQvoFatsqeG0aoZ1
gCgQSJUBB260HiX30sg6c1ziO1Bkzu+2KpvcCP8cWr2kEkAfYvst8QGNgX+nGT1rgLurg3rbtM+K
S9qpGcKIUi4NNWPaaU/n47T0WQaQMHaak9dmA6kFlKPIEQZwCR2jHxUQWAuylbGuZ926huk2w6AJ
rgESSap57NKkRKiJ98PHBD/rWne8Aj54/Qm8tRWMgDaTWlPwHvdJBLGGncAj7zLVKZgpajnHGYco
JG/SpVult7GOibyfCDKf0LE61zHQ4ybBJxZPjrbjJ8tAIhvY6IAXff51gHgCdhLQJ0zklFrBwXXd
S10Zm7IFyTBm8mSK95a+rRVXsI9BcgQ/qeuhfOuB+0lZ6wDiEleqUrwCeF7m0zXgwoCbJumXL9YW
U2lGsYV+OuDGEIarr7PQDZ304obo5XxjYRKtWKJGKwCiuEazyVJIJJim3nHnLLS8uvn+TZydXIK5
JRQy77/cRhO94PDgZbGDpxNJFR9bjpSjbdUXLm1n6o2MYGFy72VRN6n1/TmCcbtpaV6ksdNpNJ3Q
JtoNyA7W6apoNxyhjjAP0IPzbGrNOPiNuivddtfZ46U38vWkMlXoFdpENsVPvv0/38gYytiIQbM6
SgX3ouGXeV+uKu81SoYnY7JyVlVMhq+xn4zwif3z//0L51vQ2dB1W5ZPK3JMA7ONSC6iKOa+T993
ib4sKd0Li7X69ZJMEYyVkT4D5Xv1dNb2VZQqY8aKYUa0GASc/1mcx6izrEM0KFAeWLNCrXaC1hSz
rmaUQ56ftWhM1BKKeIThgZuDMwqOvFP7LtDFYwIzR3WnOFjkgZWCwOnyMnxutSGGQueGL86UZWyz
tEH4tRHKzmYjdfVGyvNXvkpyatTdIF9c9c9+T6oG6w7shf2lcxPzJVkm1S9n6H9ISgMSOcpfG8qm
ICFtlDVx8LOJf+qAXzoJXFXHidQsNkGKAOb7gWFNM+B0OeBB0eTVFY1wkpN9TjQqgCeviBxMxrh0
AP3bgB8gUJLwFgVovzBJZXV143Oa4EhwEHa1ku1ny9aPCdqa7KP3sK4ESetUHJdCNkhQ02RAjfzS
CjKxu964NoR7PdTq0e4pZuQMBlnLX/U6ehBafZfk2avo5V0OqJ44P7xM5XNpG4vCk1DXcl6iVE0J
UhxHpbjVoDXlIpjAwx9BRrPdtxONiHhzh8f4ttVAwORWuSXvB7yFTDJVMnctC+Cp+ZgGXHMZ9jKK
014Ga6nufIbDLDICWDsvn/9tmcni81vOCyoqfvYzlC/tqvrZZ29RYWX9w9t3erQv3WoqKSTsbEW5
IT3tYEftpqPJOZ8mRNkRKVj4g2MoTckF5qfJNx0K5RiW6WvolW+NXxGJpR+lgFNm3bFgF2VxB4vj
ZtRLcqupfkWl/xb+VATIkcZHlGAONzi8nAwWWTRxpqzYRBktme8tg8vOjYoYTXSP01qsWfyRDAEf
vFSOW6fFSZB5t3VFP8uSLmwD5w4YiqxzjcTgLaZr3J+rYmw1fRgAEHGkWpkpfXrr9e5GDheKV9xn
5fAq52h13Jjg7eHCHUc9swUpLIbToZlmrXZ63lcVZrWOfdsZXeUdXNsTsP8HSyG9VKR3Yf7SKJqj
OcOHORnLSEwK/Cc5s3aZq73abX2XFgD17JyuXz5VqlZVj4BCddMl9R4sVaK+88t4/f1cPbe6UtNS
TM77nMe+XLtbaKt96WWZ04Uo2qx0XTTUd5KOiK90PebRRu6spebj0EKlOaS8OXQks05u7uIadYTl
Y53xf8TW+Bb2+lNiy+8jLLjQvleS4TWq5At3qrOPV1FoS9KL4U53uvvqkgiD0q4yBzsd0d1diWjo
wavzrSwHB4/DVhr3iyH0VoNtXMwVOnOw5rWnyrOqGIK1+s+xxZLX1ZVeMLYIT7lSGc1Kr++YNSsj
mxtSeIezfuOPMmmG8jt16iXEtlXauXtDbe6w5s+i2kbGDHxak9Pr75/kucsub47rjMYZjJvbyaqb
uKUOcJ4nOdbZE7ix5TAaT6HBcun5BBWaxk5OqS15hrE3PbHRe+/hwjs4c6/iychCs00uWPbpMTC3
9KBOUqpLxdDeTc+nM4XjTeFp9ZMu2jtZjh6yxNz1kb0P8JOh88hC7Smsxvfa8g5Sqj+lQPYlHdes
pVyYnWe2Y0VDVSM0nT3pS3e+hW+ZjtShUUI33KuzD8MojnHFAAq84mA36aVm8LnBohGzpRqKiqTk
dCFiZLiZWo2pQ3VgWXqo4eGZzCCvznPTvwv9gf+zvzCdp2d8svPSr5cNTaMDratiWqF+u7jnY9eX
skvxCsfy44iOsccbbtXXXpZeKnxb55727691Mt6EFEahrk+FMgEfqwpcDKYKpC5uOErwWvQZADYb
WaOurXy52I95RghpbW/tQTBpzTmW9eNE9E3IHPTo55X5sJYz/RFQPYGgQC9BDqvxuMqVJgDDI68r
KT9iifVB6Gs1xVooEltrmzfl8ZN8jEQzof0Imy//0FPFGTTOhUYLdiUc15WvrMkYXqRZ+2MI3j3V
WogqRUlnbWw82JRc1D5z6mxYyYXY5mW7FwnQF2lYlWO1l7riGAHwaSSsphhA4/Y6aYe11uBSK5pf
YVgf24p36aX7PoVgkrjjnRHTKVEFkUYZJu2rwAJhE/fjLP9pr/2I61mmk5eZuPITUTbPUWU6JNLO
pEEbrgBpi55kP0JyNIg0ywI/2ifhUvBRljoqSdx4+sZEE2SRCL1MepTScvKaI82isliRg1VvR2+I
YaGm7CNmQZJPxggEL7DStVEFiuQFG2YwTlBaLavQ6xBu1h1sOkBR3RASENFEt03CIVETOmCQmFju
Lpuo+8gSYSUYe7+3/BVkISTjVLBnhDA8uQU661Boq5RYIFvKD2D08Ogw6kc7PYA6n2s55zFyFddV
ylZoQI2L8Au3ZAeJ6ENgDyL88mi79tawy482yA5emR6kqkZL4aJ50rG0Z2+VrTyqMb7FNMoewn4N
y3BmmeBuaRw8WsCR3ByTN5Bi4Tu+wc+K3GuZUKsGcIDmG8taWk9DojeLKc14a5sDJlLe5LQOAElf
oW9daRHcQ9ffdUHzROpuP0+bYfX9cnl2/iiWpbA4aMhWpkv1b3PVLKqiHkwWJLVy56XJiux3N0NO
4gUqIX0wF80otnzEC+vguUMK9Q9ur4gp0CqdvKzhDzBUvAEXGe0fRRb7NEqo56cXVqKz25HBCZMO
JyVnwDd/fjwdcRDwepE63SCcpmvwREGCT3DrUk3JkNPN8sA/iFK9DojFKZTLJ4VzKz6bqmXyHVOF
Pb04ijwpkrwz6Cjg4YgLFKcN+vdOMnf833uEAlz67Jnrjbcs/gvSqKM5SMSdXAJItik+NgTy1HV5
E6lEatnm1k1UOlgGsGSXIJoOcuYsIXzaCivX8eL0PfPq28b3NnDFt2JogSmQNtUaJQ6FlGq+R1CI
h4E46Zr5kJlHrQEDF7FcNsPUI4ylK5WwYmQNk9NJHl61dHTSkcAd37pShLVPfBkh/7taRQhzWgz4
5HrNLC24LfJDaWdo2HVMA3I9vk5PM4MMhv+rJ743NB+4SkWJCbRhAJ8VHkp4S5B7OYm8uFKHcGHq
2BGqutDg6M0Vj9Rsrw2vbQ6pZBWE4BSoQlWJVc/VsPWoMoBxVEAIx26wIvKDFAIE6nWcf2CkAkwq
w+buW7D8CCM6TyfSoNaPed8VywHNv5XXHngHgUNbgUNB79FqSRyVMVHGpTdrejy2bfgwRjn0jWQS
ieP5JPp2Vk9Ywe/n4Ln90tS4ogv0bgzVaY7+NgcDuTKSNGqJ4dXpMan3iRlvh05eRQpxNf9fL3V6
RWtzeMMZyEfHtyAppvCFU2rsYBKvulq68LHOnpJN7lXoUpCjcZ3783PJhZpnhV7yuSKn8knT89KF
32fL6dweKsOzQiLriJMd3PCFj3nu1EOVhpIURy3uYSdHZLNEVpDGLC89bV8I6EmC5aWu95YvtkrO
8+X333+x51/RoJI/BZt+qTYAp0bdAsfQKcMSA1h5hCrzqrjDYxaXHzV7CFSnxfcv+bl0nJ6zJn0s
tU7Uytap+Gescqj+JCg4YR/7Vzohhy0aR8yWgqBRuZyNtXlXwWYiC66L72z7SN4tgpiBM0LZTa2+
DI95fZDYqCrMrvhMk5oTaTCuxIC0wZAyqBMkj1iJsY0QvVHocjHFjWszt8yrsRxXnpvXV5bNfOtw
pZE1QG1728LRnTNXtkEAX4rmbXWluHdljDGuhgmXCM3JEvW+F8VNKqXDzKUSi6B57tc+NGEhRXOV
/ARqsx2u48l9XlRAkxAAEhKWXXH7TK/g+D+HNtQJAzje99/q2VHLmNVoBdGaRoP656jtepesNF8k
TlfkH/HwIKCNRO64Bl+3V/VF3cxD/I7jpULmuQEED4hCJgVd/cvNoGqlwc9VM3EgVH+EI49PjNXr
ENevyaTB6Mv8APfn+P2HPbf703lC8S5Pv3yern9beWRRRgiSIR9GbCEZuJorgU5r2vrLzNiEtvIj
zorjdD75/nXPrXi/ve7p/Tkc9bjNDDnB2Nyv7JgxFtrVvlOVxzJr99+/ljhToSaF2EQkxrWUVeGk
VF53NoEehDI5Whre9n3bzQNk6x7VWLWMa2Jc8l8GYW50n8bVIPt42W2YGdQNFR40sdvWzKgczXuP
M+hHptn/CD3tAKuyT1wAp+TMY/RU3j0TL1alA8tzjecQjeRCVZHl9cTuVTAG/RBwjjHe1w1IkzG6
Y22E3Qt5aumna8602KJxm1S4tUlue/w0l5h2KBP7hO2O5PUMN1Ihcd9QwF/PuHlRMM4460vpkZiN
CksIdWdXWXmtQcZdXZGmRzAkUqpFanTP7ah3hMBx7VFqY4Xca++aHiTnDvglmSZswTWMiejKU2EI
R1p/0GN/M52bi1J7tDkR9xVjg0iFhef3j7o3EoNVH8Os2RP3kC+sSNr2kbHowM8Gkv9LGsthYfj1
hozZem+UPmlRmF9J6L2wxZybNGIKoKbxwGw9FXXGcV6hu8ypq+fcrjLtsQVHUcv6o5EbWxq+jzUR
ZRdWevXc4BVoMnBDWLSKT8cT90uP3EIWCDO29irAe2S3rjpXqqsCEm4wpUMpUwuuCoRjuiGRhom7
74MwdLwwuSsb2pq5Sts3IbVDDX+lbv6E3p5wq3ac0BLRFhYvvIQGoDrYrEXcYgFWDGgQ38+LM04B
HY8FOg+V5YZa5cm88KQhRlMZwzxykyX6KRzuMhXvvlT2esKnIn8rnwWY+qQB/nok+YTtCYEwe8io
kHsYESVRr9qGVbhO70jVQ7+F1WlFagFOXPjtRHrEDyTVu6YGPD6HeFlLBFDE8hQNLZP7GrS+8/2H
+pr4DfoR0YAyHaZsyj/TiPltRRPmYCe1qsVOr4aLgqI6KDX7WGdme1Wq/VIRbj7PEtDhiaocffgK
3OFT7L0e2SB1Gq2CiGsA1Erbty+sQ+eEGIi2aR1NpwTrS2HW640xd1sW29z2d00Qv0pxcfAzjNGG
jhG5JuOkhONdGf0R+OMPv6+vDVpfs9bl5llX1kO3TPz0o454UFDqkbklHwNpBVbHj2hSe0toDWof
Xfp14TuVz6ygaCOQCiBwo7FzqsSQQ9czKRsl6LNLgpQi/H7NwLLhyhuSn9GI8O32YxasO38jOtAD
WRiN10KG3dD57/JQqD9ooNHdjiEGae6Uz9kUqN6U4dUbmS5D/JN8yHTRpfUP6KhwT0hWFDk1jtRk
thhBK81DuKrkdjLZBqjjhh3cslgBqEwzy4kjoZO2m3KXsrVNppKQo/nUhafOF9wUfwNADUhfTIGi
bSeuqfuBT/H2sSo0H62hkBZykaM8lbRb2wgeU2RIM63RlVmXc1ayJXsXiTerYwk2w+bdM+S5a3Ca
SVsHIdu8MF8gln54rrfpPdhPXmjMPS07TPtJa90Tg/kyHQrrWHusyvKoNM27Sq+PvvljG6gK3X9+
sCbXR58zf9e1a5HXNMj9LdT6du4F3a9rV9b2gt3A08NoRbUQS3pZEJkirANxyFwfIQKyxLYwv/La
GeOJOzrIL2k2vF0YC+eGAoI0TUa0wqX2tKs20EyIq1pLnD7MYrCQ2gy8723iVf2K+xzfTyAOrS4R
4jmtX/hsokS5oCw5c2jBIGijMzemHf20wEvcdVEk0wFNZDy+Ls4fTAvEcCsKvhvkpI4YisWIj3QW
wFq+NIvPrP6USujpUMblhHhafU/psTddEqRO1BAimaeho2cwzCxA93OtwF6VYUba2cadwRxYJq4P
PLRy3Dwj99mv7ZWahnu3KdS1NkwRgK0AQkgul2ys26Z3r6FlzglMOgY2waGcLVacajgTluW/drH/
eOv/0/vIbv51Taj++V/8/i3LCV71/Prkt/9cfWT71+Sj+q/pX/333/rnn7/lH/37h85f69c/frNI
kcMMh+ajHG4/qiauP1+Ol5/+5v/2D//28flTjkP+8Y+/Xt/55oAI41Z+q//69x+t3//xl0Z5mv3p
P35/hX//8fQR/vHXXdbU/t+uXssM4S3FqH/91N/+6cdrVf/jL6LO/04/WLYQTcgKPUoKU93H55/Y
2t81gwOiPhlAuThOkos0K2ufVzf+Tgd4Egtpmqmr/K2//lZNL8gfqX+nm8aSjppwuucyGv/ve/zj
IfzPQ/lb2iQ3WZDW1T/+olF+OrrRBSHP0ic1g4nn8vRI0wRqlJZhgFA3q72JQE+NpWiOCXbVK6t/
LLu2um0rrN1kMrbE8ynGLhy2bCvurGENX+HcF9lSJ0pibxUH15LcuYASucokZaNl3MyIjXIX7rAf
yhyToCzewjC2SHSPQiC6oKo0He1TEFQFpO0+m0PlSuLwTkTyQi5T7X5wiS9Iek1aKiOBa73JYjxE
OLJlj+6TZxPEVZIOoJfQRDDbjwvZojKKwDN01AwgXd6LpZV6xhb/2MzkPhrheFoovNEZzyJbCI5z
68wNNrTUe/zXXQGRlViFNA8WZG2J/8PdmS1Hymxp9lX6BShjHm4jiFmhkEKzbjBlSok74MzgwNPX
iqxzrE+fsrayvu2b/+ZXagjAcd/722ttkz5Nbhbq+84dtx1n4KfAKtqVGh1/jxpjL8mNxo20aMZR
/nEaBhyRjHqE4qeXSND5KousvTO83TCF8sTEr48sSncfhsPQWdc6u5SRjq1RSPc+6bMbOY1Sia/L
b3Qy5apkvDIeKxsrez4whWVRXiB0bW9c2b0X4AhuAeLX/nYozyAkOLJxdoSPDjRogtNQBZSrtPOr
7ZjiDrumPFgptE/Le44a4B6VhKdgt+62vE050DLeD4mdgnnBL5FsFGiorwUYr3JevMiLTkz+WFTa
9dUxM7bABQk6H+XMORgpnAWgQHx1TXrACvDT3YueXdhhEaSnXCTuOkkBgXqDcWJCvjjSRZf32RjB
a4jql9EX/dahIhiTjfPuipqpGtjdxTAmd4BWeavDkQ8dobdt6baP5GLeSmRVFC2D16kK+rXj5ZQX
EzO46ryPixEsFePw88GvfI3bZsw2s8YI7PfIw2XivVITZXgJRh0ikas7S2fb3ELMTU3XWpUP5k1I
4/gNTR1b5vEs/OU05+xOGRR/bAMnv/KBxkbk7xfd6efawDzXsf3YGIUg1zai4lxqLMt5Xmn4gamz
ZZTA4s9d0YoOHtw8i1CdfOBVqL8YRcwY+Bqp+I83doLZ3XaOo/8mpEd7GodxSXEproLiEvhQm/Kp
TrnvgVOEzXxWgixBNz77qVmfxKSuYWlv5NA/kc5ZjuC3N6FIxam2/LuoS5yjNLS3bwInuDUm9jUZ
PyBb6X5wm/ZOTuzrnN51DmKxDlnRDJueY8l6Yvlk7mToTvARHuFY58SK8ua0fGdGtRwD6oncQOrJ
n3rA5XJ+rNLkW8HLjW1OUFxXXIEdHPataKIEbix8YkuCckKZh6fUxqlRl6ATqWaf7ORkId+Yo+dG
ts0FCbnKGm/HhRJ6COM5Q6AVddhOrQ7CywAeP2/zF1NBN0ewczcX5YVCXH1ktObCaH1xKXfpfRD4
p8qfstNEin/N0IGJC9U+DjSUN5HRjXRMar2lOnVMpnrY5WMGmXCyW8StE/WJZhs5pXhu7VfUtWsV
0lMpTesGeQngEqGOniwjeEiobbMEBQ9aD39E5+BdLhP0iJWqNr6afdrQVAHHGhDOAF9dUETcZQ2A
lzBnDtzym/splaQi+ijZFaEBIJxYPefkwTi74XBFFqKP6EWo0esZ52M6OBsjaxwMTZHk87E/CWS5
a7Dh0c4Uw3fn5zDWUma40iInKAZ1qHfbH/aGuJV1bsW9aYiNZgL2IZ7HPDzp1ngpEFNspQMzliSR
jEvfArMzU/AXqfGw4AHcLJMAWeeEf9woeW0doda1xYyTNHx3V2ELGOT9HEK/QXINRDWcUFDU5Pxn
dW3KH4VD5KUdLJBzzHy5kbc33QySBw09C6XFdEOKp9nIeAG4HCOxCVx4Jh3BEYii5iUgwr6Ig/kn
QS++65pgWrWWWJiEbN5o+OdrObZ+bPI1UVm+tzmGhTAghtW400sZwIKapz5g3De5E1Znr7VZ/l7C
5jhUIIWMUv9WFrJKGzMFe9txE8xYkSoGHuj04H/Fe0L9Dgm9Y3Dkbhjst3qOUClxu1nyUArztZ4n
qE600Ihs5cQPgFVs+dX3UyQOTZgHd66LpCe0KD5r+nCtbx6HgK5HubBwOK3XbqYU0jcSSBj0rgIt
aLy5Mn2Zu4kpUZDuh5nuQT3rX96kprXv4LeN/A4e7dJ82OnyC3VQ8ohaETT9eO3AgM6598ioh3xI
pWXFUT92K9fnsDBX/BGdK7E7S5Y4xj62rUKmMSxMfOQ4XRMQO3BDoi3Ufri7jrVGmhIdC4tAf+RG
eD4L1cemeUbhvlz6gCprSht2H5bZr2XxyNpZHsQ4d2Ow0u3I6tLJhISedt4NnUj/tVdqoW+Mi1L5
tn0MQEPzykY4Mou5P/rIRZLAnfdRzuDI4rRvdL7F3u7lrVoly02myy8izeupj7LDsuSQTv3Fi21v
4i7hBqPtxQIbdBEtzgffz9KXCcS3mtimi3TZd4v7PQeBOC+ZcLCdwzu0+j+zYgSv7PZmpd6tQNdX
NaZvVbP8Lh0K2kvPPaNmGXuV110AGxQGkF25ixIDyOjQfoR+ziwqTrg4qjXCcQ/pTNAF4C6DRT0x
aHzIE5CfkvV723gJHF3+AKcNrceIGcasNOT7nB+yibYajYZ8Y9Pe27olMS7PT/u3fHSfQjkhX7ME
uCgLOAK9vTobPDrHxgvLEjAK0b8FVvot3BGiTp53SMiHFoQ5rae0r2DUNj7At34onlypiQQWjOM0
Jmue2TgKb2qXvE/+/GnPtC4sWbpxlN35qe1+wZUJY4254dT71n0Im+ckOD1iQe6DL0+E70mdfAlz
0QfTVe4z8l7OJSmCDNEu7vMYtG+ja/K84PPZhmGTXmHBUAAVQu2XGThvLxFU1MGUHwdvurpqHM8O
spfYXowaAtweGLz4aQyoUoyyZU95UsC6IQ10SAbHu2QUcteeW/mEa2yxdxpxqHPt/kE7zNJYMGgz
/4jQvEM5Wx+aSUAwN63t0tSoWQX1l1xaya6drRJb3cKTP/R3fnlF+85ckKiPEdGN56jnJvYiZ/w9
VT5WweYqw85cN4nZHUgrbIqqeuKjMtdzJ7Fb9s6Az29Rdw7dvVPYZF8ypYeRNeHARfHiqrWa2Juk
ePazh9s+C20sTorE3wUCTmakmhfevVu/TXNGX7GZDaYHw697sPUhqdrwM6TvyX53iZ6WoHNu46jl
WbJdZa2GIVfAMHIlVQde/mu3r4y4Lp0lNm43Tt6GGLQrKgfUAQIeO+dP1mmPdojr71VpPoSM6C3d
m6u99puwx0eCguvdFEmIArvmBQctGJekJh8HSS2tXqcQ02OZ1vbaNDy56RQsV2pP4iN5KB15TqgX
/dBvgRAolo+5c56MwPuF9qO6ls54gMh0Zj1iBQmdYle4UMN1KC8WtyWcMN3vfP3uaStcIflJ10zg
1ptqsdqfpOc6Bp30L+Honpj8pahi/KHYI05NCH05MzOIZ/6kNxD40fkEuYulywUKbuseJRfaM9+N
VSqN15BYCfs4zvZhbV6YWhMHOBHfdcgAQqeteV8l01tTdSibjRnv1BJ95GN7Tij3HbIgMPe3AYpJ
uq9JGNKeMu0/WkEqZ9/Tx8EtfO3IvNxyTPh2oIbmvj2ccOnA2aylAuAqX8ebB4qjB3zdalSxd/s3
f/+hdtvhKFyQaZXia9mhP9Xa6KA/5tGKM1ZWLKfOFK9INxC3jNM35aRhk9lMdhQN2BkdJq/Y7WAr
1g4x/TTV//Uf1ueDMOtHo7dNyPtLdhQScRZ3nJ3595U1jjs2YOfJHtJNUgNzdIdJH//+R0dyOmKb
+LAquH6utFLkDLhXmTwC+dFuRr/Sxzz1scuPNk5eCm5INNIlNoO+KXjmg+aYaDR/6IAcevPZmwUY
YcvI8L3RBXJH5bnEyJW6a2YJ6aR3wykNBuiLwgXt6jER7JjDfEToOh81e8uNo/Rt2+z/6hscrgqX
NXraBYpl0j8305zF6Hs50+FITG2QgGoOxrifoZJSbtpCLwshpl8XTCPVOGwC8YvAfX7XfwsGijk/
ZBfGsmCsS9LAidWdIIOlh8SggjKNjDFLuua9Hx1S6mdnC7XatswzJt/C7BIGQCdxpW1SBu1Wt6bY
eVyKV0yxxAtyV15zXeysBrkpE+jEtfPsaqlgR6rrJzKF+WRkCXi5zMg3ONmBcVHZj+UyfhjaUGtv
KU2AYuF7aRPhZogcqpe3GjSPZJehHsrKW6SZTPiSRdHaSMOPjKTX3FIAN8sCeU7AUL2/62vrLtDi
l/Cw8OTKfTPas3CxZfYRB9HGQr+X8dJiAOgy9PNHn0fbxcQGoIuU44fhxKmfMLLOyibMeRXBb+Zg
csrLjE7MfSG9VaKqU1PgrIQvtdOciunNMGyFQmQ/GPaum8PkmPDOWqkFeNLAGXDV5pm/xwOIbMcH
FEzA3PWn4Jh4d6PS7tEZmq8xg/U8SO9qdDrjx9bmxktUfpLYhnT45U/OA8/uQznkb4lT+8eoV0dr
Mu9dPwCu2F7+fqNqmaw9oLt9kzAd3dW8OGoHOCOdUC9Y3uwUwEtS8RwLRho2zQiMT1d1juiL22/I
leYURPlARMUpAVJxSFrgh0rNu1k5e+Yf/WMLSHCX51iq9YRYq3QP0awAwaumWqU2f1M3Qo2zChth
LNMAsTkPTyw8j3Jw2OMoNpEqwXs7ooWYNo5eEtDiF+nmMN/RrM+XesqsQ905xnFo0vTUemlyMPpv
Y+DQ20YB0/LDYHAIbO/DaQ63Mg+meFaIfP/+/YpxCU494TMnK+/oOg0NWDZvx4jI/87j+9U1YxuQ
t4o1eB8FBYnPIhr0k7uoj8LvLzh9+vWgNVhRg30Ue5lnq6kUychAb7HX9atEpFA8dcu+nvkwV3hg
wr0XOt70nUbjWoL8tYYrzdQcFRJglDGALR8W9+bSL5sU2Mya1+ur6c8Cy6Q4p0HxrcICOPhYulvD
3Bkme2U7LwbOBwLYsJvXx3yYdu5IgMY0k5dAYyAfrPlHlx9dM6kn2/7xl+hVTTLd2jkV47EhjjQ4
DPXPIc5vcVGzhjxH5jmejOqAOQYdz2SdsqD/ZTXWvhRsmRY72PV2+JClFvH2uCsH7+AO5kdPDfBY
hTSo5iVY9USp9tAUlwRvtMicIXasr4iKxMpr+l3fzd4mzTnbtHMz0Qn9qY0mOt8j4o0+bzitkP7e
oJDaUBlLw/Tkd8yzRN08wlTqt5U3M7IB4ytOeyZ8ckdfejyzyEcze+sl4W6SKrujdcakdtulG7Ng
Bmjs6mPlbjyypO6MkXz2rG8kNYIS2u0MQGWE+5LIFzyVlczCcVM5FlRlvirzqhez7rPN4mN4U94S
d1NFrCwfp3VBTgvUcSouQQfjP3RAHoyDPcSIoeQqryrkHnLuVhEn4Ibbet8SVscX+5CXzaGfqp+G
s+5qEuleBhgpjWK6gCsN+p3G2aEE9jHDbWGxFWAkio4256ctDLj4XoF2d8mhiCIP61nQKkohGMJ4
roGu1Uc1qZ+653awnQYDERYYr9VngeSJ5yqPJ5weC6ihlVuXXyZer6bxnxqTzJqANA5sw4Q7B8fN
c4evuZz2I5NaWPq6e5t3CYEeQPO+hxh7OTOIzXuhYs8CYhp/zkq632EmvqkbRiJ7mlI1bHLH4QK1
7zmxV+3fSsQHl8jlymrqrRsMO6ahH0XKH8x841clrPM4IcsoJ2DSCeo8YRyCnsCdWX6HbXOYqqnc
FL13TEqIsxliCJed8kqZNMZGdOxun9R3HKpOZmY81FUC96S7pG32LMf6KRQwzVjht+CjaLT7V56R
Pq2ROo4/vg20u7P8t3Sc7ivG+4hTrZGLXykwHaVt/JKJ4zNV5W7rPDuaIW4Jl2U+7VPIgZvOatSW
Rc1YEUd/aHu/W0cTK+7oCnatb7Tafi/aJW3SvShmRZd02kBJeu0Sfx+V0288jU1stfPZkMD0p+Zp
0Wo9ZvJ7NK1rsOjYjMbDkpcfY2EpiO7Uj7y8jIeh+JoQtOMHnL6xNxPwQSwQch04qNy7NmVTjgmH
SPoVsmzrhf7+Ya7zQyornieQJHX/UTXes+YUoKtsW7CYFxURstGF4Xajyhg7pQL0vzBlKMpBLzdw
tzmCm7tG4GCYzncoopjq6LLqA0kCsS9ePb/id0y6a8ApxBwb/ldoNIhT6SiG9S/KwA/QhNV31UDb
bNuz02perEhj4Y9hVyzcGUx886u3yeh5ZHU1gx3ZVEK/hTHdW2Swc/ZlvXmLVRY/CFxLA/IQkjJO
N3RwZnc3WeF3m+gPd2TQPrPYP1Zgtf26vDRLfTKch4J0kdG8lvztoAIeIu6pFHZtI+OEqFOzkLEC
dUv3F3xKCr6md6jj2iOh1k46GwKoFUNtBUNWbdcR8WdvLTzjCUGqCULHfc3RD+XhMfKof1T884Ua
dI+am2Lo9Kd2c45RefTCBPq8UuHywfwZwN3EIa5M5zHDjsgFFX/ITN/3XkCXnKr2wNSp3Q+YGkVp
ovz8mamD+WW9kY4ggD2Ext4frs2iXEQ9K0GNY+2pfN64+nZFhmsXTUCKiV4fyIack7wTnMqLbbEg
WTSkvKgRgcmtmFM2st5Kg6X3NhC7ckq9a0e0OpYYW9hI0680F58ldKtWilMgJDSfhKKKpfQ6nNsj
nXbYu7QmMC3UzQiXNQH2iEEHa5bcGYwe0XLmqTMGrL5mNqyWiDde2HHGbAXEejkPlKqSar4zeKzs
ogljqRpqshbqk6B2D4wgYlNRAxtP1eEgy758kerDZDaYGInZG9z6K28CLxkGnlzZ0rsNoOwcWAqL
bZBv99DBKXDiCAKaW9N5GL2XFBFQo+/JAHyVxe8mGZ2XUNAhaLuBiSwzO8HQI0EZePqQVWm5LVKC
CwYOIWsYUYxKmz2GRV3SQb5bstMqx8zZdrZE14D2DdJTf0gbip+NHDmpp8ZGJERqW6/et2M73HuX
Zfht1o67Bqwc8pab2TYKFNsGjl89js8z7MaVYVwXsF98DJQkmItGokTnNb+F5mxLEy0GDC7rfNrx
XkT2Mg1GzHxkF0ceuWQnKV9nqnBtmjL8iCCGmNRb3pPYZfT8MrJoRVZj76QfPZiN+8yIbL6yQyHP
fitsovIF0wSjd627rD3MgnDBkI+/WpE+9/4NAdSlrDt41XVltxuz657Cog9ZDcDpB3HRYOGy5kM/
YxsIqQCtspo3RE2hftsuPJ1ES8ERuiZ7EUdED27ZbT2L3dqcwoXnPrgNZo6btLf3eU+MkVTonzKL
FM5ApoQX4gxj4+9FU80bmb21TB0+uKm/suDQF7B3NkMhuw294o0Yq7WMzFc2uBiv6yA/2tRE2IEU
v4fKwORjv0CjQRcG7GrtRcq5mOnySWbY576+CWpFu1VF86KSoNs6HjoJD2AfWto6NlTyBeu4oADI
dOToRCNVqWJnF3zbHAtm3IyvVPvRlQ4/WTcfJ0d9ayDczFEQ7zb8D9cvL0uKNbbCSzbCk8vG5b3s
cjrXTBNOAb+U+RgGJEknqvqtp9kPf9qBfgpLShjgHc1NDUajSokEGXi3t5wqGmZ9FaLS2B00H3WK
GKqdidaZcpu5TLRbU7cHyMWDD83R7ZHPzMm6a58SSjpyYuEOMg5wpt0flU4ejSR46pzkwraA0v9C
Qq0EG29mThzwjEedrTlrEr6LcgoK9CGuc+vmMekGWOtm8SX44txN/6j525vbc2Deklw1bT9H1ldb
bqwoY/Pt7tSc3deq/Wx1zx1bfHhsd/1pupMoxKn/rmujhlPvByDUnPEBtPhKO8uG7cy5V2/+ROdQ
5D57LrP5WQrk6EJxSqHc5exyc3i0J/1Gd3GjOidu7eBoRMOfhY9k9NyfcCpamCB8F53uFfeedL6c
pNvYufpWVjylERkQf1pbdr0OIn3HgCXdV4TvavQfWw+FAV7YKEXU7afnRnafXYAmuupe2eW5WzmE
98MUnA3YfGnLqXVlWgXWrP699pLj7Xu1Xn4uK/fEjnXXO+9N1K7pWHDYmo4W71aJezeR5SlVlyYo
3yN7ftCmf43AS/SIxJcRr2Nwx5WMdAFwotx5yIA6JqRcyerjbGbAXTZLJBF/ApCVtylYpNr+dj4x
F9hjC0edej47NUulVNZTOC/PsivfocOuewfYAHJH5dcnR1cvhfvMpxbzlB6kCfKcfgjDHxdPD5fb
9YJScMhUduFH3pv52qzwDvTdp66pai3ZOK78gbP2pFfomBcAm/tE670zQxSzi5ZXi+LNCLdsXTtt
Q5m+eSQK8tbctIltxxvAvkI0hnnmrTJ/efCzdtM61ZZ29kfmOR2ZqOaxix5Ly79vZnFow3kL/n1X
si1e6cZ7lYO9haV6ZHDu3LSES+rceJ7KtueTe8wyKlUG1IkV9thsVxTZ62RM33QV14UiHs00w4PD
sJQZllh4gbpMfXtyC/oGHUQZkSdMp4/upbHTbTaI76qg4SqaOqRM9krtWbASMiES2L29xk558e8T
95PC1qmYRzsuJ4rWY7Y3I9xm2t5XnJLVEmuWR3d4SP0Jt1l+NlDpStfayUwchkw82xkbb8PZwoKF
/1/vk8TYejkjdT5dl7o8JvVEVwkrRshcceENTwlF4N7gTBuVOxBU9G0i884GnElm5Ol24/dG9lUV
VD14pxET1nPFeDeSGCd4L3Jxao3oviCF2vXhC432d51XceZNJ07YLFeN+Wbp0AOD96d0mPuZVPc4
88ivLD/l4owMmWmrPLH1uGtG92Cb7U51FhT95Nmm+lCzfyG1To5T3pdZ/UX7+qObwr2V9fTG0XoH
+nfplgg1ozvXWOKWjYvBihr2xq/F6r4H5b7MdvgCBoBTV+F/l73/POf+xjDsg983r/QxP28uzyH5
NL3k0V26P3kjXsoy3+Ze/kjP+aDVss5nGq3kK6Iyu5gjvqfm2RdDTJMK22jxyzbpA/vOU5nKjfSG
35RhmMSN5yH/ag3z2hbdh+KpN8oaCXP2btf6g8GPgGCZE495wHyOQnM8Ysql953aLVN/vIBUtQ5V
dBSYC3nHHEI/fbEd66HimpDA/OZ3RTCByZIhvkq9MAN19Hl/NpZ6yKZn+ks/yRzeN6l93xX5Z4Em
JA2yPbiYO7lM9yF+bMcApue4p9apf+SYr9t8PHnG8O7wUPk+HajZQsRIzzQ3H4tOfgD7PaLkpp7H
AXdgMeEBe/MM786TMjYpNtZBsxKyvhdBtHdGmilmjyR3qS/abhH7OveGsig/874M02OX5HeDpZ8p
Lj21vFOQhKXXChlgii6gr7i1WT09C7tRyOOp7Ieh5vx0JVhtYHdLFaVIf+hPfnU7fbXtpjiaS3Dx
Zuj4o0f4JSrhG95ulsRWD0n6YCUt/IYQFR31K9YZg1JJ1xbrpKRohbkmUQ6uo6TeVm1brhDWjMU+
6stnwpmbkclMJOFgXapm05v1pejnzRA8OZk+eLNDOIEKf2q/e3Pp7NRECSiYnwL/Vo3RYBe89rKM
7jmb7YfIaH45kwBYXe+EWu4SuqjdstyrvPtUg7xW6jkSIgGcELzN4WcSzYfJm35XRk0nxbLv+y6/
MpG2TC8aqI8etmPb3emuexfu/BEM1kbl0auAb8fIyKpwu/73bMuzSxWctsiuNiu6mDbbKaetDlNv
x9JI93nAxEja09kgF0Ok7aQjanGKZnRendGN4wBmj8SKsfEdLpNGJRJMTH2RubE3g1VuG7ZZa2CW
ljGn8RhYL3S3zhHCL9IBR844e+kWry6oYXq+Kd99OZmUH2oHuL3VcvtRePLcB/a8PzP/P7HCDbqL
7WRd/EY9M8qzI/o/LfKNDOaTzxRBxDaC7gDlcgFyVnCuq7eGIShQe9HGt9w/t5+bz/4jHMSTaAT5
PurCrU1U5/YDlWs9MV0jYymiOzA610iUR44d+0TIF1sh7Bur12DdWsuZEXqMgpPLOUSMu4IsvyHo
P9++CIvy2xCkHPfkj92JnoEd/5kU7OMgtgFCax0XVfkUEilxhyXOVfSLYU+knI53NZeFN3kULxzg
sFJmVIaZfOv85dVZhl3mdVuGC3adDNe+S1HEaClys9kB52JTYO5y46wtxRjRzOtg0vs2GC8R5orE
dA+J7i6zEZzn1DkQTtxli3Nw38eBIjbEbiiKk5z3YThcXPmR3kqZuvrJdPiLauvBL+mBCpMsbfCr
iV5o0eyRJ/8kbnhOBArg2Uf+aULRS/xrorKNHsQhLKngYGbjB+DO6op4XlgigejuKOGthzn4LOmm
xR4d8qLAnZVrPsp8cDcLb611UAbonGirrrNeEV0gNkAHqly7DhWASdkftyWTlOu7rxp8tUr6a6O7
+CGEU4K5zTEHn2uzPJKaOHuz2PfsJ47lP+ba/n9NbeI4CJmH/b+nNs9f7Vx8leA3/nde8x//6J95
TY98JT074pquyUNiksf9R2AziP6DaSkP0Lxn3lBbRDn/mdeM/oOZX2YAiHE6PvIAUsz/zGsG/0Fr
h5CID785MAPT+X/Ja1r/Pt0b3ZBTN9ECwAmmN0l//q9/HTcozSFrlSB1WC+Dvs12k8R3O8ARCC1n
+kLVxLRuzkjQrVzircdJJ8ciD0JKYTRZZv+bg8CdW/aU64Psf5gP/G/Dz/xyJMcIp5LrYoz+36cg
odgKEmJ4j41uONrkkVbOiCTL41UIs4haompfZ5dhfDXuaHWBdvTZp/7L9fxHwvX/SLRyFep/HVLk
lwiZo3OYUWR84L9Ny/TwBsfGE9N+7htJ4Y0yeVNreOQ1H0qQPNcUw1Tq3GN1+fmVVdSOvJEpFOPN
zPkVKbauIBQ8VQF21qx31yZz/uvaLD6L/tM16oQTHr+zIcL/CVR6S5P/t18dIo0NW88Nbe60fx8e
H4Y5lOMc9HvPCbDdDm9jUNQb26GdlLAKZpPvsS+S1JsyM8YK4MWojkd/+ZAmf2VvFA+siax2t896
yUeTU2lLK6NnusR29zm9nthBbTJa5vNki/YoI3/BZP/Bh+QAcu5P5GQV82nysY9Gva9HKkcTIffU
HDhBD/a8tptQ7iUTyauFI3PrrtQ02BumeObVDNSEkwAZ9JCDLMy8deJa+dZfXBoomd7MgdFzLCxo
32LhI58Qlvl5ki0NN0Vm5m/1bEQ5F9rZup0TBhE8FtihfkoJnxlTihv6FlsqFKdau8TvlXsElCXF
EA7zXDcCMFNRfwbEgPvJa+JgVLtMmUDqFy+PPZQ5/iDYP3q3T/L21S3DbYQv6ogQRL8McpcZKUNj
dUuJzaWUSvbpVAfOxjJMnFsdglaneE/LQCKwZkkuEpoSo53+idIqY6s8qhV9NLGzk+Ez1e57FUKc
aG43eEKvekWK3FwZ5EdYvutPLSs+u/wEuux3YVIfcLKQnKmRkt/wLvxz9viuN64bu9FYcGcKDbIk
8sUMn8xe3eF2Kg8M/K+39kXl3AUZabluqR8ahnFvLyOUmLR3y2hhdxfRR+s+LTgUIrwQQls1TTfv
ev23Yh6uvZqdZ96natXVdMcCA9yqgR0MuQGmLEI+f59SYzT/wD5ZdSE/hMchDb3nxqUNEwb6rfOz
T68U93UZUubLP1smaZzGCdaJip6Z92O7zhalDujgt8gX59Tcz3yT1Uw2RmPVkjfQ++Rkb5OXf/79
P+oWxhu13k6e+wQGnErGgMtzYfixyxf84yGKKGqxeE0M7Iu6eyE4qwmIuq+3zXPjU9W9zcvkbknO
KS8RMvLZUeziV1nEn6BO75jwf8G5sfINj6PEUBUrP4xgKLZym5MMXWybkXz0ydqgJx2weLSMGpJl
bu4TixuxJN+ryW3GvQtjpChNytacmXVlsSzXRNZvfwGRToJQ5fzkahCWacSdmrVYPc0RUtrturM5
/qN9mKitvmNL/awXRUnVIgufcukqauRLx3hfzbLUGmyASaeLZKI1KYJDSdQ0TlB1lw4HgdCpH2hx
2huGfil2JudR8h3mkDOimzebobrdGGOQbqKFokOQKkbsGG6IPb18ZONNp2zehMpivCw0o1fdxNdT
NJyXZmcHXr1NGoKvkTFfbiEG8pbwUAiW2xY+4GaeSZuq6qUlIMvK8YMSrt78V0JO69dy9sgtGp6F
xNZj8AgTXJbcaJUOd6+MoCIDlHtBikSykrrHRpXzvjXIcTZdxCUNSY38XcYrk9ksOoz51sRet+51
dQc6kUjdyK3EZQ6ogK/+Ln4NIIo1CdJLaryCWfw9eGAf4Iretc3IQDe7rx6zWTS8DhYrW5gBnv97
beqB+6OKis95MZmIDHcVbvKms5lyG3hItCS3TagW0KdPwM2qrbNpub9aojnrvJjtDZNbq2GuW5Zq
HufsMkLOYn/H69fNebT/XpGhZ2HWWpClNX68SVzbiTViJvQVuvzWU5GxHdyHVg0lIeWvK4GvlvbY
s7rx3YXO6UUlsSi5RhXTnFX99zalEARkFwB9hak5aOOpelkYhXOpXy86/7Scpt78/UHsUniip6M3
OPam4WbfFaZ87cLm4iASxJbLZefdYG9SnV4Xu5NEpXg0xs5bWdFXxsBd1aTvf2+RRbOaFWb6p6vo
GhVsn/+TsPPabhvZ0vATYS3kcMscJcoKtniDZckWUMiFDDz9fAWfnj7Ts+bMRbsVKBIEgaq9958E
JBvf6On9xDdkbv7Kq4p7kNWEMxvpl6mzAVUNm0eXIH0wGCjSd2WPjoPDRU8IcRORNklrhnmei2VK
vUnL4DFMezR1+BSBbm4wJR8YMk+b1jA/I8QsgEoM3dS1b4XkcGI8XfIeOKG+PvLLtiOH0v7eZGT/
tGN4XC5MhgNcaVH6BV1H32iAp5OFbLqcm49WhKifcbCVffe8XEUWdPMNAuSfVpw+1rW/9UJ2Cd3k
45SKAtqQeYQVQn6ZTBqNTsbpykW94HczbJCaa7tOWAc0t7ybGSqBMUp3de++KyFuYLKo5GqJLut5
k+dosXXSrYHjfI6B31U5dIZIfhZMFXCXgw9OYCHxlHLr5yzFMy4qugqG0Fr1RD1oVCHeXPXKk2r0
u/Qxt4p7ZSirp3BilB6+oL/xV04OVlzCCGNvYEnWcYRnkeeDxyyU/JkZam7EvpPIZENe4KNhF9Ua
OfEvrIG4iCv52nBuQ98CPehSIqkdvm3NCEu/7u7G1YaBN3E3I/RIAfKx7NgGxsybLoh/QzLdASWo
FhHPIie3dnbovPa8+03v5/elDtBGrvtRZ5vkM1nNucl6XzxMUdmtIRNSxIzfW8mmksB6WE1N+pVW
3Xtle7fc0dZOiel52cMsYXWZk/SrGF8QbjJAleFdG7m4Jq9SpfOlB7PfstUCHLv7HG7dqqtYyMw5
PxYkvMZULRt1ziw9+tkLUvpU6aFV21TCAsw0diGY21DYav+TREsRdGhLOLsg3KxJprn3WG1WVcPJ
/VOCGAKGi8wZ2SlFdsNl0fo1BH43QM33WFlMr01rF8fc5tEgn/t2fgtcVP/2Cjbcg5UWW4FVIWNq
j0J2JE0WBeLBRhLQMIHc1DUXUhdqW6YGOA+n19p6mKT2i6YE8XHGrdKFbYq2wDxXdqDyMsfvEdKp
TaWWVZzPAZQrzk5dVvcgYrWTWLevzQe3AZqxYmyC1LloOj3dVDnckRLP6rXmDasop76yHA4hGU/4
Y/Xr5ZY1mWuhTIXrnXIvaxFPZnvTr8jHn821WUhBYHNGK76aXWi/Axv7Wrg7h3QG7OxDVequ9Rn1
kGlAF4ls7a0csi/PZ2sFkxo2pdByio0v+o0d7Ph4U7MFT4X5o60PZCnlKx1zvSYGi6BSnvazquNH
u9nlbfZSadm8sybeZFFGB+UA3pisyhqMQPKwy1072Ycg53ymCgDsJwH0nuLf5MLoM3MumKLJP5uu
+2ZKBL8SCf6GEIJzlTjfldNqb82kODCuZR3C9fssfMXOHPHS6oY3yEZYEvVfYcatgzVfhGtyd+YW
hHdito8thd4qzOIvX71+3sPzTPEx1Idhm7n5rauzO7P5W6V9ZCO0RjNUboLLPlre2ijWDx4ZQbbL
2LNDMlGU7ENaDXKVxBrZkboJQdI+T8Jb6/ao7yKDa7WxcpjcJSViWt6Xyy/obXTh2iYv+y1k/J/5
HG25KUGruNOXeq4cmSyqMkiY7xnEifWyGCeG/7LUIMsinjRsrkaiP4VWy5+lDDT1tEa7jA8uH2XX
Na9BDXpdGNwiVuG/VLm4jUVzTwCiXHPfe+PDGL9albGJZsqMIGJ3znWVyNmkn0vt67lESIQae7il
nWGNA90oo0rWA7KjRfYFM5C7m4I7a9L3gPZmZfSUkK4enkQnvoSR3mPF25vc/ElCbhjIAi/tkzHV
N38Od2U3sf/5dNpJ0qD+StE/qBJ1Vsv/nGI1L92CIHdVbfh4pnjGe9izBNR1f4gb5w6FHKHe5D5n
QfpUJJzrXmR3r4Ep4dZrAovo3Y21PvgvnQjAXizWyNY9t5NzX3bHWaNxNd3uIR/ESVKC01CIFpDh
ZtvZXTRUNWAjvyhQNp6q4rMc8AB90/LexyG+BFF/61XdEOQ29SexlX6ZfP1x1WPfc2w4hhNvCCkq
j0nLC5MPigB5qRuXKBaK/0g4P83iN2RLVuLSJQPEvKX7Skt/L9e+5w5iL0IRrJZHZIJ0bi+E0koV
U3TNc058o1eo/SWdKVrED1UvkNPykvk03b2gHrbcFJUX58Yf5qtgRAtvof8o23sq2TCXj3mOn9IO
PX6QRAC4TnyLDP+AlddliFl7ZFfczYZjrc1kL6zKY36IJLVqPjF+MCZhsFgnX6pFwu1CLWjPw8xq
t1zHah+Wtn3QJw4LzdomT/NbP/iXwXiaCBSgOKREmszuN6XmHVOLDn6Ttcud7AvcNVz1/bSdatXn
DjFuABExvrR8yOzGb0gLbCzmLiA54lpV6Vmr+CDs0t9Jd9YOmibfLeG8trr/Mw6CBy8rb5nL/YW2
DZK6m/0qHK/fo35Pd4+pzhIj+xeh6HdpPPR7+6ip5k9XXYooFeNmWMOQMp12CygN48NjCh6EWPkH
kLxUUalmAEZDu146uFTZRvSn6SyjnYu6nTKPgtCoxFvqhD88mCedVfUbX6O0wAnu1WWDXAWeNtJ/
sUlCmFEwjdhL21qXUDX2lTAuXRV0Gz1k2CwNLTjEkfVYZMFXH3rTCrbzJgFZ2jENLuE/hj13TReF
u7HXESF1xYXN+hL5VGLNnB1NZc4YwItYhTCpCCkeMaDAv0Gv+ZDUde55/VH2Cph3q2CFCcczN2N5
cgJRnVqvymAUZmW4KRHLr3QmsXw/ewB08MZ5HxkRGFZSn4ZbkcWlvu0R/+wC4g9cUZWgSX/9U1F4
nvQCp//VYM7GqooQxrE08MMhWtu55xyQXsc7W/avlnrp5SBCk2LlgP9HeVp+iKoW0hgUgK2Jr9Ip
68Ujyn13p09df1qo+Z4D2y+yIM2k8xRSu2myOC3/6AaCzsyP4Uv/9aM/D/HBgWCnZP6/Hqg1MX+o
IyfQIqbtqRz//WmWv/77wX8/WT/NxWlU/yw/W75dvvr7Z8HyzH//8O/H/J8/+8ezirxgUsWk5l9v
L1/eZO/Abl/9/TrL4TWeF27aNsUY5r+PLNRRDCdTydRQq5vz8uRpG9j5v5+U4FeJNOFolSjNDB0T
NsvVUtiRuY0Ndm0VM9TKiA+kH8LmnPoWigv1PeT1p67y5S408oLY7cbcD9m4l23RnfT43rVeu+Nc
DuDkaOGQZ8HNiyF3d2Sh43jkt+6J43ZOyw+Xf6QkN9iKEg22IdxspmARXVyKp2ED5zvKEv+0fMVy
6p1Epa9BpYyDYzS3tgrtXTlF5kmrK/MUM5A5hVP/ZE4BmXcuHWZTy8+U0rcKaTiOUR+A83V0XxCn
XQNuuZGBjgx6sue+VZISWpFcQx8REjFVBqSKxZiEuEWKWhLa68oL7NdMc4Nf3bRNJutUw0XeRHhj
raOwVwyPfOu4uYteVlz7klb+GDgznDI9TPfSxIYtxNzdJLYKjSzUmfjBaQhIjgvNYo82T9yrFje9
oIBo6Dp7AoLT/qnq8cQ1muJB87NmXdTBQ6iXW0+8Rnp0GjJ8AVHxQP0eUBCjcAoPyHbBTuNr6g4X
gZJ9g4/QJyCqws0gOPlGBytrpqVBlk/eW7HunJk6PIweR108WV10gxzbwM/sDnNnPndoA85DJiI2
Or/YEUP925zsT7/wkBFLwOl+yH8FTQciI9tPiX/n2I/bUWY2FWK1L0V7c5LuoakQJZX5eMHGl3YF
X4JROgMJgLZ/BCa4Fu2w6ZuSptQaRghPvzJjQpfZoNay7FCju/O2GDjhCswF4WceKiMjA/Ic4Jgl
xaqGavU45p5kqaYCnCLvkNcIIJFspIdceRu5iHoxLEmZ7XhI5er425i7LkVLCnnGqaF3ZxC9I7vr
YEJCIxn8Z0eZ+QQEZZgxTkVFb1XgBPDlSApez/jsIiy2mfnm00OPPODgJRPOL+SXSlJ00ZGBe/vR
u5SkftlNfw4C9PQlCPERA8JNU+HDyfQWA4P+bsAIYgLTQ9p4NgVjaGz5z+bQG8xth0vVWj4GTb6O
nFMeKsvHPQwW57oK218cAf2KAVkptaqzk0bQCOEhSxHCIB1iCC/T3tZjEoyIgIniuuUwEigbJOFG
Ao+wwCwf0tm79O0GpysqfLxkmcfBKFVott46x0B6G0vJObqm+qQ1PCBdu9tsjXvEIy+Y8ejbLkwr
2hhmiEnNS0mxZZwa7zChOse67z/0zK65gPADrXXyZ6TYmXp/cNx54w2lvXMaxcl3jLvvIJSpI/tR
H8Jd0Wgt1z3U5dYa3tw2vjFGeHXh6ncWi4Uby1vpBtfc8F7CkJFIrYgqhnhstGF60Rr9g8aVkYqb
nDut/G7EHe6FXnermpFZljFAGa76dSl6/1gEkhDE5GAMQbyaJwspsHQfPNSy63QgiKCtIcthw02n
8sFo6COek2tvWGctI0lHFA/ugx0nHVQ5cBJjEGzG+MI04UXLStYZsiyKUXtq8vSn0REG1DQRly3A
vWs8FCNmqK3LuCpykbMVOr4N1OWHWnrfpxEPA9Pxd2o6V7hzAy1Y/s6DfNurnnc2p0taMEXI53Eb
BsiaknmsN0CuN2ga9UGSRDGZ8Utb5dcgGZPV1KnZY2A8wg29TsnQnbCa3qO1q9cMvrlRs3DlJP7R
R/4whxXEjWEWW7gUa8XsnpktHGOnAeLX9QseHfHVHCYEuJo4tnl6G9oUQj0amW1J1OL5yept5xmO
MBwQt9+BCt/0lsiILkIj3k7um2M7ryjX/JDupWz6rdYRIm0Ob9MU3KjkELy47ko4zrQq/P0smp8h
GHuevJBOuGepexHDsO5nZn8lds6Ae2vS3b63PfNe6Rxa1zoFfXnKzXFt9RpqOwoSNJwEJFnyuUIf
WAEFhdMB588d9CUQDnpEZeoRCxjGVf9CuPRmNj2sLWhxUjYx3xmhtsSflt1vRVg+TFiU+t20Qt6V
SQiG0sg2qQFZ18/2A7nEut19JvHIbAIyNwLu4NJJ5wMVPzMRJoyM1kFKtE2bbkHJHubGvFZlBS/W
AAY3H8G23BWah7DPPwIQQkdd0kaU7C69r8WXtoRihSH0EIXs0vmlrUp2S2KxcCvA4EJU9SN50ddY
pi+TxrIRlNAz+o3dmx+xSRlsyvqAKcPbEJlPnit3UctHj98zYy1HrmyDshxD2Iexkec0icABuoPd
tyd1zvOaVIXZ/GGM1c3IoosphkfTZX7geAza59JEMdNuRJY/eXp2qaP+5CExGJJ1lKRyBe0W8nHM
mMpO0MRk3jeLngshU3fLZgg3MQqHun5DInDOmUcUtv2mPhr1VMIbDpKVzWcyZtbXxP9hQ9emY8cE
r+7fQ9/9HKX3QvxVAD97HL3XjI+jG6v3iXtowCPZN16dMP5wcFEP/GgTZg6IF6oEI/OO0eyeKi0/
BUa3MdJMWd8MV2bwKxtffp8ReDe2R228jxPuNRaj08yX2BhE8DGin8xTvk3fpiijZ9SR+zLxtEMb
1hyux/EcfIPMJCH6QWPMMkmrep7h2m4GTjxE4DdXeE+Nn/8s5ujUljefoU7W1Pi9yruWkKRixdrP
hpWsTZgskbxtb2YDKy+Q+6uFTU59bUfzMmgpe2ACJ9WQ6bfRmX4zE/tOqbKRVfVZi7OfcBkWbFdr
5gdHLJbTrZ2fxxynMNyF9aA5z7MMd64BsyJI/aeJAYc3OMjBWrSHtW1hdZBIxEv4sUyFvu5oJRmK
5peQqGGmI87ZZbxmBJD5uZkH+9wmPk762QN1dbSZ3GbeOCK8y1H+rjB+cNsmgDcT4UBhbGWuOedx
0g9JVbAaFJDAXa3atP740aTyw23Y9Qubi1BPgVgdhsrVJTfGrTL38bFqi8lHGZvhK+5xQ8Qocd04
JhqeAspv6kTvg8a1NsxQGRHTrtFSbgcNg+rcR5ald2297ry4wU1JHjUvebWwCEGyZcLOsmkv4gKa
9khLldcwkwbLO7tokFaJ9o0J95OrWdZa+TM5KKcRq6R88tNwMhLj20SRpCYv6Qb+AwNl2kE8usup
Gw6Jpp+TMbX3rH6fhhG+OZEmEJf27x1xcjvmS6jcxu5eAqDG2PUZ4laW87s+FsOqLdjTq6m/2Jhf
OBo7tm1DMyy/9ybXyJDk37uAwWmKamdXCCQ/LuM2NterOWFZEQ7d+xTHu05HSOehSF7PEB/WhdBe
o8zmnMBT1/rp6or4NdeRY5vYhkwz9mbt0J0T09kPrvJ1MPGaYW4CIacCwhNbYBAIwXP/RaRhtto4
YF2r0o9fpBPchtx/hRblWumHPSvtinV1PaZSU04vnObiKSGOeQjtg21W7333aLRrxzc+5Azyyn8T
vAjqdZSTJgjcAAeXjBDQd0Jwhh12qSswXqZismDY5diMYe2VPqRb9Wc+e7f5r9+J0VzblPc1xkXs
coDP+brhAtF5CZenV88msBeRlbHv4581loZ//akZV6xGkEXUQxAQpCPkSV6udIKDeooO8XAahuvJ
67YTT0clr741rWJjideZwGmeN5JIEPi/enDIa3Sx7+GKkrISclSjVeBl3q1F+uKX0KwZzDE7CyCX
GmxIVexuKr62MLJbvla/478qwIWYK4foQFJkeQxFqoENUZ0wsNA/4HuVSMusePl/BbxLVwEdZ18r
Fq8G8ZG/Vw+piMdWX6vbMeB5kiK41j2muhiVNWfTfmQdWhtM7NDKfakDKwjABaJkzCuGpyoxmc31
O/xSoNueA77t84ARDgzbcV/ZDrYbJka5ePnjDhGXxUYdq9PIbIsr2t3ChlW9eFV32+UNAFxb6Yh+
73GUBZYa5lodl3pZTb0d7G+W985zYHUU0W2pv8av4hHzB3IDmJjw0HoI1+r0qLenTuFfbzXgqMyR
ao65mYS/7mKvLwDW8NjZsn7vZMLVxs8aELDJyzfqa/WYErwfzbxO22LjfKTz0Cb983Ackva6CNch
T5fi2OSb7dpgjsWEQsbeTv0o4telog3ykKoVm7mjQ0E4bRvZp3oqXWN2bXA0DN3RH38MJaZa/I16
TFA+ZPOjeoQ6pqL8HT/8dVARP1QHHJXOUb0UL3EdMO8qaJ6TxlheTj2dO3SYMT5YdYo2Y/oWzIch
Rj/TJWjBykte/9BLQCxfhVybDBZr4rNbC1SPDM5V0dVy05sgHZElvvAcfrG4q5JBM1YIUKCmRrrG
dj/dFgAfyesX2+2LNnK55o4klSp/iRJihPVcP3Qg5uZgAgcnWCy0zKL1gksRH9prEobjHjrCVxU0
h3EEzZ5LBCdFGq7cwZFYRuB/K5OLjH4mDPTYbMwnuoWPvB9zAHfvcaFB2JILtc+xxKMp6hQoYssX
u2wwxc29ZlM3UNKF3RRHUhNiM4+PVlQ8lz0ezbMPW4csMEmNw7ghOzVl/6T+ywNpbnGhYxhKedhA
GjKJItr1O3yOQLDYRNZDTOJ82Jc74X1iuYsm1Zm+t2Hdg9QwotYFk++Zis2xoBtYtfeK4OXdKjxI
m7ImqFP5srJDVPfJaZ/TiHpodhiyuyZokzWxZ9g9bZx+9MYCJabasOpEBTYhDl67FbWnH+kvy7gb
+3IeWQpvo23qPMf8i4+TjC3Odg5gUtvgMcI64OshDkFdxmtmrFzeDIWnfLq1XQpBNiuvERnPK1dB
ZtCykY4V6addo4Yiu+IcmAPHX/wu/RKw1sre4U/gJNJSMQHuH4faOOg5AJIplIQj3Mq2wnzOKC4D
Nm6bECltbdm72QBoaf0OXV+nP+OTD0pmZvewxNholhigKZACXzRxkBa9zgJOUjsfCo/ZQYGHADEY
FOBtaO3nsAWJRWmGc4OF0f20t9yy2Jljf9arzD5WtX6uA4YR0yCs9aDATMcsL8sIPzvmJYe5MK9K
qGIrvRrg//U7MWIrrofMsg0FQ6M8qLCseY5CitTlQve9eNx0hbutIQxv7THsdjmdzOT1Yl80gH5F
XjVUWODOnbrkK81z6cedZOfg2DI5uFNpfKodAu4hpW7UfP9QONNwxb13A6ziPOreKSi1N8STn8Kf
ja0Ikt3y0nKEf+GmmtiOZhGvezsqjjr1tVOooB7s6JIR1dkvWkHVVyqzCG5WaG6KDlYU12QWw6aJ
iFQSXBdogd4yMjjWFRI0NG/Org+oW2bxiJxr2ouJv/QSBxcHKioYYS+WYmYMrNGJ2LWjRjgRTIY9
7kovOXpS3HpRM5tTeLJsE1lbf8w6Plvx3QlLJIpMN1xsq3eYMhXI1T+pOEty2CZzD6fh3BLEGY7m
D90AnIiH7EIf6KynUdmdDMXNistP8O4YarMZbGO7OnWhvHVNfDHc5MvPrkFAaSSz2sbdmqmzuhfC
jmtby8dXuC7dunJZAwzCrlBYU5bp7SUwcHhkTjjGsLfywlmRDgvLYoFTFaC4sKTykuOhyFs3s7i7
g3U1qPe9DIpIO1AetQnVYMOlxNgmDmIdTSWlkY0l5RoI6pxk4tT5+CUDFy2gQZ2By1F+3FMKpjXp
CiBIfKfb5c2ZnW85DELAHoAbbuCugsjfWW9OQgNXaHv0zve0Ly+9K1GPjzs9ccF8hi7dhR6IQNmh
wSh3aXgb9Y4BLv7EWFQwPbCoytSLDCDRRWh8xzLy3mTOcxrDA1IsL7YOqkfAsrlF5ia4gXOXyyzz
s12Y678VfrYQc+aedZgXPTsWvAlmxddoCsFp6dHsmBgZcaH3YIqk+lwc+gworf5ZJundRG1iVVwL
RRDjyQKdvQHUNrGf2WWDx/08kkfVwf8O2fDbOeguTUsHqo/f46h5j9UYyOlh8mB4Wa98xZGBhPJi
zMyICt5hPVYjPYmVYsuFoZ4bQawkvuoXBDELUJX4hIgRmYbdypoK3N+49XAYugwnHJkFl1zzd5Vj
Xuy0/0Z0hGB0yAXi9rwJoT4kO4QqbuT1tlS2Rn5pPVdNAKm8w2Km7MaVa8D0KBMnOwau/WiVzj1x
zc+qaz70BAzZmqkBCr2Ft85HEOA6JaO14Xl/YEbMkk9xiG4i7vAohtODZiUlA4WEbk6kgpm6mu7B
7vydByaVA87VUfOWjgECAM5c7YFpey3iVv/lD3lqaH4W1Zc2PInyWNjdOcWIf7tAfplwr7NpnHRF
62wU05Nw3g1GccxNqh5CTVNDGomKu0LsXAWyj4A322kSXwoUdP3qDcXmc2oEDGvoN/qJq5dBMPkI
lfvEdfOtqLWVriH1XbAzLJNXVRn8qIf5xzCyAJUJ2KcMYhZhA2POngCu/0xoXhyu/yeh2XANYmWh
VpNyCO8c1vC/OczXJjcaHNgWT2c4FFO3gKIgv76PiRI76PMMOfSQN4wRbQ1/zTnAPoxbPek4Scjt
/1AD9ZaFb2RjV1wliYkMFmTlTVMQPgYFDG0D77h854SjutyzO+dEnuLIxci2da+TRYejV6ck6+jf
euDIQAF4spMnGtBvc8R5+89v3Pmn9Xeg/3nblucYvPdAOWP/2xuHxlXmVSLbA23aIWPhGGfjGniQ
RzW25tVcX9Pqq5zw/CO30llJ37BWPBOcizLhhqCTgxVAuVLCv5sUzSeGCbAFWfqiCPkpG1WAzcGH
L3sIJ/6uczh7yy7KgG2dQijoM7Y1M86f+zrkRoCCHGriS5VNsbpOyZZiTbD4PP5w7RXBoSgYBWE1
cqPKeh9qVmy1wmFySEsU92hIpDggHax+SzE/1lpm/z8nzfpfds6cNN6oabk+wdHBP0+a7+E02Wvo
i/DQgABXhS/o9Q/E57KWKSx3rJ9bE1hsIVMu9AhQl2NpM45TWwsNy8UrA5c1SHvtC+0hkuZuIccs
tKZ5ZvHw3KmkjcvOadtw5lwuoViPnxiTvv9hs9nWa2+C4860SIrcEA3iMKf1U9uPbKpIUUuiDxlK
qzvwP18z3v++ZvDUhrWr3j4Cg39KEKIO/WAgIlwc9QYv02yjhX609jCvY5YbgW/1AuY2a4Vu4jqN
M9h5IelpFh+lQIW2TxSbPJzQd1fzxZLelsXvMLssdXl/bCoolkvBMMrpaYRpUKpNJbLz++RzZhBj
vhRZzgsajFvgQLD+aCSoDWBEARImVbg6SQxljrYiq1Bm5kOzHbwSI38fJlUywvDAMhTnsEMyTwsP
KRlseXKa6uj6pGe5am+zEXXtHWEfS0XE8qO+WhsZMJDF+EjQgu+DGvZnetdDuEfR9JpCTZi9Bksk
tbsCV1UU5KmET84nbibBBh43AzD7KGFibf7zJ2Lq3j8d7IlKt0xEKxbCDCLR9H9EZDjEHFTZNNSH
pCSGu6dY3bd+Mm5MbPvzAr+J2UVe2HpspbI7ua40N3Uff7EnVx3EZrPFA1Vx6irFsypkccaL/0rO
rUugMn+kieJ7bSrVI/jVn0WpMY62262aXiZbzTB/4qz3yxPRHe7ZbmjEixlkX37KwpFrzww+2FBr
TJMUqyytXX3dlN41sbv7nFfVdpIhn4f7LhWPk3BTscWnWWxjjHRzT3vFhhBxctUNj4GHLnluz5ps
sWZDxuzXhXMujME5O9Bd09TKDzUwScxTY2U2nsKgr/lJgYvlgBwxl48Ns7oDEfYphVdD9lXZ6LDJ
4c5uqoFxY6bnW5Y2xBvlXXHwPfwexowFTzHDFjqb1cJAd7CjgRBbZ9RIqkhz6+wrC6Jd67M2OTZb
w8KkWn5vUshZtfak99FXkWcrLSFkwGx+LQVllFc3VwPBrIsOlyx1ZyjiVu05L3NYX1RfHGEN6WGG
EZThKyvlXbWmdNHWelKzIYyUfgyB8yNEJJ86HZTeHk87bID2jCEvcqbiCjRqhBnxNVlb74oYRMW/
tsl+2cFh/MLS8Enm+dnUY5cmEQ69sKjC5+AXJhpvUZ0dFqZqG/8so+5DM9VzxfQQxHN4BZIIJ8cp
t7S1LVpjyPa4Ya70rsSWlk5UyOJSu95LqsHgVawuVXE2WWMqMki2hlR+8TNkfhH2QSRhKLJxp/qO
ouem0/OOPrKWBwGH1GeIsHjAKAKdjQvvKiUOFe9W+JMNvp5gT3Dv7eqlM+Dzy6aHi8MBUMluG4iR
u6aznsiK/4G1EpKDmRfXW/kmpPljucHjGqsYpxif4qSHAVBFCGCkeasSvGHJEzDAVRRd2yGMpP7u
R8PNsTQWG/oeXE1wk6An9zUytMl2pXkOaIsMT/82yvJbJcrbpHQTrfKHpj0OGjZ/PcyIrEKHrjE8
34RYvtSWDP603a3G4KQ3GAXMlPeGoj+WGn9IIGkshksX/WTSr2nLZRvHZ8Oo2T3AjDLLP1cuDP+k
tcS55iTbcwVJAqdmVOZb6SNkSweAa5Dx1y4tjTPOjo6Dj/swpOKWmMNxmvzhUJoBgx70puhp+3CH
II2RBT4EZdGzn+iBs7fn+ObQWx611M02VagDAPrDZZjmDyedzOd0Zpac9hctRgs2I2JpPeVyw3JU
5zrCACZOAr6nHueb2sPDrmoLBrKtwCQ/xgJ4MK1+S4fub3CeAlrP9m6rOcD/Xb4pg1FNSVs6VRvg
rq3w3ISkWRy8Bqs3xU7CBAG3eVTkDjl5ThyeYJWdrLSSu1QrTvMs3E096hYRLfPVZGq+j3sNIktR
HPN2Mk9zMF/jwsYtbzZvWmdUPF01r5UJ2mzPOoSuH9UkJZu3jHaD03yNJj91NGYMJAhYJyhp1snz
mn99BWxopGF+0kz9aTZccwd97VDplrmJXevFDTB3D9q3QQqX+RJUlGGSTk4Fz5eYX2ddK/ZlnI7w
FaV2Nr36DOVhxE5x1s7CS7xTPX8t3zTqJ8tXKOoAQWsbmm0xJVv2ccwrLP86Q14/2LYXnMNuTvZ+
YX0XMkiRKI9kGsw5zi65AzQ16WeSta8d/Q/OevND5ClhP7ZIKEc66OaZzM+ZVmjrshfEpJWOc457
8waJztkvR7kchYVPHayM5qsM4bCEZYGlUyCAVPzJWIe0oetysJx97vd7M8I6w80y8B2ZYtOfBGtH
8HJ6Kc6FrpMYnDE4NwAPt5YBj7eBIXj28zfZQa8zneiYerV7rlQREhpEsvgjwTWIzZ7sqG0Pg+Pv
PUM5wlB3ArSMb2h7d7OYMKczf1lDkm6TzsRYQ+KuMcbGp4ScvsvHsjvH1YjroZ9Hu9JVoQC9cfTs
AjCHKeF5MPFiTSJgQ9bi5zDy31LRY0kT6tBZQkRHubsmgIvQISs5D9OT004PRcPtEgfGzVSGD0xM
4A9qTXIYn6NiNk6+OM0cQDfj+5QnBL9Bcur3jZGdom5q93ru0iVLOTcnR/MaJhnWqp8BUdbJZNwK
GE4nCPYJvlEh3GOUC8wIjbQ90RamiExOPis1G0/ibZbniKDyEqFrjWvTw0wjE/GDgCFOscIIlGZM
ENIIGNcYp4UBnDYoUcqyhZmlYVfXRIzVvfiwSLjKtmUCnPZfkQtfB8LaZVm1CqXNgF79C5fRVzuf
X5fqgnzrkrARez+YwHlR2/zoI9iOPnAfTO7s7pPuls4j3udKz+CUDNoTG3F6uF2o0dk4in2MoGpy
SB2t048JG82Fnl2YmYsduEkPxhC/NBGtDa72AD9qtxzlQphWI6I5zG9jvIHUeDJi48GwMdkFVFnP
XQD81bwsdVI9sX0MUb6PE+hWWYhFjtbRnbFFGQy8104xP6ntc+GQI36B1V+z9vMuMPdLvs1462/y
Jr0PihqsQzunTK9fZpnfFR9Wsc9dCwY6wiagxHHTIAkQiCDDcsa4lKn5EE0bdn1KaZdnqgaoOYQz
YeOHKgsRooWRyLqS61Rmp4S54qrreJ0W6nMqIZ1pnaS14ieLSGaOKn11X7j9PY5owhM7L2NGkKfD
3uiGl7kV/bHIif/F4+1aZ0O5I29i0WwtBGFieXHd0elFe3j2W0+iLINI+WVVEZyShjlnbtHfynHG
z+e/uDuz3bqRbE0/ERMkgwwyGo2+2PPWbA3btm4I2ZI4zzOf/nxBJ/o4swpZ6L48QAGVmba0uUlG
xFr/+geJD2yH8jUptQZV2afJqO8aUz2H7sKs0n6gu0UbIsdnF+ZunsWfS52xVhlB9cZzOoGbSYl2
oJlfScmrN51Z7+25fqg951TMEqGJe1obaE+zjfvWu4ctcT9is3QYWlhcndecsxVN03pAZZyboHkw
dXxWHs5IIiToannVqmq3ZOKJLA1Yc1pdYyTgMWatrseop2gRN64Nb4pOf2hRvvD/MSauu5nICSKV
p21i1umhJvcM1PhKBCJlIIOKKgw+BnI0NusbsUQCLJIycpPY1R1F9LhZwZYpoD/xhuyrR9heEjff
kKadQ+Yr6IpTLBgT7FETLro95z10FWeieipC6iIC2neiXzAfz/PX1jAObWZ8XT8gdAkA0mxl7K+7
DSYPz1q047A/sNvWX3XtueIHAaGRXU18gK7P27p5ShldI5Kh9s0BbZKEth7nz5u4wXTDH73HbBZ3
tdHdxh4s6KCB6dw26tkk5X0gFoPRILdOmRXCmeTO1WZJ+tJMLPNHfBK34fTVtOBD2+T5MA7m8YRu
bMND4C9aoM9bc/beAbfg849aBJaX+gnJD3/A93eQsbrptBQ11lIkAtO4NIc53doiGvwKRcCAP4Tv
RnhbojkHrX4xRfBZGUsKbzI9lsh3cJMqqcnH5WEsuNZgTvBVxvoUL+/yPmPeyu6D1GXK9rER/rAK
7qGuUjmw9xKDiWWsX0/lrL6bef5p2YgF9LrtrOiLxAJy6KqPNEjPlgZAcpBfdL3mOZ2b9wHkVOhr
xMvkufLwU0zU0nGJuEAnBd1HvpTB1dJU51zY0MWkY9JonEaDpaMCx90ZBvGeg0Dc2NfO0cW7GhVL
8rkiIj5Mh9Ag+8QDCNw5DN3X/2xEJO8O+Gml/ps/qTswqL2ulyJct83BDzTXijug1X5l+Fq4DgpJ
3PUA9a5T3bD/2stCHjQena9qSt9w2vsgTboGja5QUmPgFmDBhnnKYY7o5CGJsx226CZmpqFipKgW
x6rsaXC05q4lsG071N5Bi1Z0P65bEnemvaYm40PSaFvDn5nLmVZB6+sT8UZYI4JBrfBY+6Mq4tQO
owrxTJdtvEE9r8KpVYFh6ZcKd5gX8pVOBXLqFYBbcWtbV81eiyilG1HfYKgArzRE8kvhl2uc2RmL
FBeVHuUPc61+spDZp5jJ6Vdx1eeY6ByJcAfy9waotLrrcIjriluirs+NdKl7qewHCysuH06HuuuX
7piX+BdZcE/OcYulZSt9pjhxdhXPUcHR8tI7uHgP7nXihGfLsd2taL3skEhJPwbxH5GucTcs8rGr
8G0mqZQZTzeAeoufs95lU3rQsWsCzEwhntOvoSfDa3QLlOFMhyqC0mrG0ttj/ITrF19Sz13MeOYk
KtQeOe2UkWhqFTT6+Ui3t16Ck7DjjkH93Ynww9KL25ic+3YqOF3ZkZKcZrF2UO17ALRmS3FA7sO+
DuYHa7YgYKC66BdVnEVlekTZICRCrEHkCz0z5naO29MadTuknkZxvw441ybXxpqtEt4N/m3M2UHf
m7z8LjrMyMvlrh1ZqKvqNvCYV7r11B/Ej15Nz2QJTbvOQaAWT3h9JyaZ16l8L5FBHLrcu6kKCLSz
B5BfzViJlgTulRHYg4mnWhicVpuOuTfmW9u5ZKFrbvNxQFiiER8cAdH8tX5xAzZ9heteCBM9/Wzm
8bNMDfifXsqiK5Ntlj0kMSwhn6qp1BLDVbO8Kk+ipT6zoz0rp/6+jtzmmbPO7+bvi7JuEnP5QgZF
soEKDzCmUs1SKHa1Sr6vsBVKUc7VqP/h4QU/wdseS++5q6cLeeDk8crnMRhum9I9+rp/7YEqYI2h
2dK+DkFolPtcq7z0uBlnoxu9/69jXMPEr2E0wmQTlSmQT1xCOK+x5eW8W0++pGoe2p7pMdPMg1Yg
rqsrFfPBqdtrv7ChLqUvTshXwfDurHo4dEG3yXR5V3dsz+uSy/VEZh1q6EFRP/zwpFWCgJv1kcTt
zIGm0PFyieQhds33omdd4qp0GCQ7p8pxO9DIse/BdTUVtA99JPtp+MMgYmIdYf4aSVsEhkCJkloT
1S/GDTEBT+ukd32GUC2Y1SeAzg3D/KZqzr3HbKL1nhk0cbLoGqk02Zl6H7kc/OvzNGHGrIfxhml8
DM7wrQvGL8BhDBzSMNlFp1iyPLDtA9blhhpNXO3XdbFiCAYDFkY+/ELwSYKmvUddM0PaTHfr5GId
YHXuW+B3T6uWSCFt3hiQGt2FQI/JD2eAxOUSYfy38XWyAfUw2CPX6gAabrLM3TJq5NenLKc6w9GC
kBDUA9wcgERsDDScMS03oX4hK9wyKRuZfAr8FOhBz0ZTPCiibmAdFjdWxubbUjPFoQHjAbY3hdB0
EvrE86F8IuXOHnQ9Jsppl2Ndo/WCeENo7EtXWhal53qXk8j5OlJ3+hOAzyrxsl68BcvPMDWZS7YG
p1hK9BCtb9Bfzzhx6llfHMFPWeq7akiO6+9y9VR3qZikJk39TOP/WZA+syM69crnyW9XYbGO9dW7
PrAdmZsx0S1aYwrrZMWbp9CCcGrRzPME4Z/JrUm1xwS3whIx/qzHbjnoESZUM2ZePo8lbx6QN39r
aW6XWr0gfWBwAZYBo96+TbPo27qGassaD97UIFjBkDrE7tXvUJhojxotiSNDkdffD/EERUiL8eEv
Na9nvGeAFKiY1BFtCWWGXpn+kL0CHJkLffC6U/QMtK152uPL9zoltr4Zl3XEseSYElTyaY5e+g93
JrablCkIX94dupzXgpZ6o4Au8GdgvFRkn8IrXuN8fIgVITFmaK3zb8c71IRLbVf9pOFzqNoVJ2fe
FjezNhPIPXJSqunooAcoHfoG/bLOMbV9p9EpXbYwI4t3JPKS6ch+ouu5WFshiBz5q9YorrQRV+SH
zEmAjGuG2tCnUGsaJ+GVW4kqaF9gNL4D6WSRs7AY+1y5k/OFTN0K4sc8HhzEzmPlkMFefq6EASj2
zEyLbjeKsNu9No1hwSjPH+Klp0AJ5StaGG1l+MpO983EwE23M7HW1jpt/hB5VMd6+K13vaTq97D9
SduoQ7HBfP9dY5BjTw25Krg5Py4hXjo4OfBe+ynSYBOtj67TK6DfHp3oErjnUfoY3OqvEA0kdati
2dRlJOGFP60TjEK/m5MfPK++Fikya85I2L/4tJd4AqSV2W9T135VM+1SxrqKS/B0P1weJ4PBWY17
EX+OtwBtSGWjVw1bQ0IGRtOCsx4bOZ66oVU/zpms6Xhp/noei6rQx2K3PhgIiXkt1mIFJdRDUfjo
aKNPfUf1p0WioSPTio7WZiSiMWkCR3dMz6qN66Y3BQjy4hbZYYX5TRpTa1c0+Tsexre6clpSSjRq
20OWxKiKyRFiTF5dTAsYJkAjmlvjuLGXr3WPANcD6JC6kHBth2ywcLle94xW69KTBEJTin4SR05x
HTTTAVh8z+XS6DFM/yWLp7KZeo/W2QfLtXBYaiQwaTkt85ZqI0VSQbcb5jvtfAFMxHhHKxzypvsw
GXgY2Jhs7YGNJP+EOgq4G3jn3lLgKXRgjhbculggwyUjzhhrL9gYw0+ZJEf9uq97YprEfFyfHNZ5
iDRR/ROthdgbiZYuM83Ih8rv/vRLJBB9fpM4BEH4fhFcMdPcjrUhdxoDXy0L/Ng90EfdrVYFlhbF
RzMob+kilsqpIdf1EwkPAQcwL8F3udg3S3ijay/HYx5ahcsdfrw4JMcNLD7vZa7bChr3ywomrDgG
PqQhTCD7aTXHaLIZtm2K9aXWAw0p26ivyO1rhHcVZeUXfPSxzuOwkTY+o+3z4nB0YxwPzoTbe199
kiNKRpeB9LR23aeICfimMBYcZ3kHioKDnVgA64AJdq9tXnKvvDV6Bw8SOb/548eqUg/qFHqJ4p73
YDU+TapbxTcRSl3fHzgKFnRdarTrrSYGdHREwPAE0AwsohKzziliHxIkim6DmHCP/CqyeuZouK8y
fTeJgYwHfdSN1aVjS9bISl6Cx1jVqaYz8hSkP8jDn2sDjT3ykxD9hUwYzPR5PmmaxcfVYylgXGIw
tR17sZvGKaI9h3w70mB4Mv1Iq/I8ZyYloFw2jqepvhqoh132fY7zNztii2A6N+CebrLXQdmyPcgZ
BiKduN47FUSuMZPXcWDOUOqcL7lmfGTjcFc39sK8Jr5zfDhYzQIPLtfkqSqkeHdZlYCz+4GjJZwl
zpoL6FsNSrozFcbKmnLRSZ/O0w1vJEXKtlbsx8Hy4VHYws1B9VJ4RYFDF9WoueTf8ho1htvgAtR4
/L4pcXesUIhdmNOu5KFIwqWbQ9rTlhx48tSzb5MrfhkcWcNb0rXbPuaSveZV2Np9HEruVp/keia2
Ou/EkgFI7fJLDdLpDcckK5OCkkddU5V8Xc1V4rS+xdX3SZ+bNRx0gPv+GocqZOS6hU+YDnkWy7wN
s59l/3XdQtf9rEheY0lTICq4lM7XTOdvxuADcpgIdmqaW5Iq0gNt/iu+nHsrr75E9QdxFG9VzVzd
T3hmmU3JFsOq204eAkyR3rRkb69jvNUqhGK82uDmB/76qru7IlQnPx43A0QdUUhAnvBYLzf2EGl7
gBa8Bv7ywanUtWEEx9xKf6ymHLnBDpdraBoNAUkFQJZh4BNlRwUWCCown+1co18epgArp2NcoivS
177BOATcmzYrzFkx6iE6xT8qQn5PqzHUyvQasfQMOQdW4oAe/qUSEq0fph9QnqiMgj7YOHX6sRoL
uZIThQD1HSfw1z4hBKTNXrSBkT42zTJBpFE2737Z3kKifF/HdbD9jnNbfV186iBcdyq8XbRvAyin
5gwNHWzLlslupBdf05XPSDTP6wDY8pjYAdBsHKUe8AK8D6D77RFlsNWGcN674EkXzNNEeV9iyMRI
EjBv8LSDFdVhril+vZPfylTZ26UwPlZw2JZaTjwNwFP9lgkJRFaX5261MOGLBotnmgMYRDiJm8zn
EBVhUQv5bbu+pAxGh607yC0mz2TXJPKxj2DP6rvPyw2vhwFk3lU3wIQ3mquEeuG01n5r71YadzGB
DYvPTDOTBK6g+0T/1UB8hJgtMGiCohvjYp0eu0R+tWy2ZNimPyJNqY0s7LRbmxEpdYho/EefnpYw
oOprZ/n1jvHOVsnuDq4ZRHhtJaa7tElbIqH3c/BN/64x3yHPsA4wAD81vF62z60D53ptbzrtNLaO
UfvefnedgkwW9z1zJxSF2k5CdzYaHY05AYsWPwYxecgSadky/tjT8llNBXGghiSDfz/35i15hlAF
BP2Z49ZXuHWyjRbem14QSQ41zUZXo6volQCXtlRa3hJ/r++ThoYi11800hVA19+TCNLkxR6jVFxC
rPbL6t+VLhzXsX+AN+/TAdp49zFu3Uuo4W0pItYy5uHFjHDaZmS1rXAvt2z5rNHxpfTeC6N5045W
umdk8PGCpoXoz/pBe4qUsXuzAHoAIlMzTli9NuoJ29JvqAjRYbKTs92xrzzki/m8eh9m+vKVcTOZ
hrmvUzTErXajw0kkJ74Smm57DYj5tqIs1sTOEbULjWjzUoLzIzwlUCSMxU7fQpL0Ki55ePQ1macs
A8EABRIMrZbIiktmrlP1lUKpG8915S7aXU/3YCv2BEZxJaheMif/KTR+qu+yXy23eeVfeRXjukX+
zMcamQwUXTP/nLXnkee824ST6scjXKKHI8abbPcMAyTvIU/DAGRiZlN71Ic8U6d+RMLHgc4YT/+x
TYk2odLY1Lqy0rd5rYg1nL7215PHol/divTfnnGHgy1Oybx2gB32CiiP02vC5GiYOMHRHKUdznv9
lECSqAiWmw2t2wTZFgbxV/TDdA2v6JK/uy0br9FICm58argTiy61fQ3f43V5Lyf0aprlufQwrpva
f1xPkgGWD3ZHJqU88/2kohLhFf0uMSzMl/zKCUI829ii+tu06L/rvWY9+91guRMQj/bwRJ35oK3Y
eug4GzuMPwN8MDauGV9bFd6GcVF968qnWbjPq4OULnqlWF6zAlvnhYaxGEW8ISnja3dnttH3yhDv
1RfnkDqlu2sqHqiuKtbDxsBiOJjnA5RIP9ClqkYvsEbHLGHjDMM5KcYzMql7KPqXdlTTBnX9czE+
RjmTZCQRz7VNFA95DWxd6eta3xqFY2zzYBO37kvZ1OMvNM6yAANcF2WjHYpfLMj/sUbESODgaf6D
EXFcFB/Awm9/cSL+9VN/OhH72A37QpiwUh3cg6X2G/7TiVh5f9jYEMNzI+fHhOiHDfCfVsSO+gPr
XYhvpudLeID+f1sROwL/YmXbysGq2NUOuf8vVsTS1V7DvxFTTQWj1zcdF5MFYfE/8Vd+pgnpf+o0
VYMOVKkFrxkkdPN7UQ/Lch2lGdogeOKm2OIFk7YUIAGT7ZfKzak2MgOLqY/KipiKOIgQwkvXezbU
fobEY/Bm2YWZfki8cmEuMCM5FX6p2PXQIs4MCbvYSJ6KwIPBhR4x+xZ3pmUjvbdNeWpSgtNPPsGw
0WGS/NZ3O21yY5ObCVmTLUDtY5D6dr3D16lFuKFyjpJajCqkPw+lvMYRYLSAOo382YXXFV81Iw7P
x1YF0XhM64Flk4z4UZHllGY/sirFUbWMQ9vbARBS/2ZSqHljMU2c8I8f+vQn6GHO2BqNYslwzO8K
LNynxd0uzSAwc3XngHhs1/VO5KQZAY4Wnsxcwjn80oxaYltqGOPbdChU3J1bNhSK0nHJAuvNibsx
O4fNasya5pBMF+bM1hkTo7AjeRJ2TIKnSAG10Ss6apa2DRiOzMmPbrBiYzOpIE2pH7zG5yiHVsrQ
PVctISGtQwXtMh4yvhfzMCYgGsZQYRDINBHyw4C5feUZV9iySRSoJvyebwTHi/7FI/qdgJxg9IZ3
t7Pqlwmr+nerjYPmWJEYmmhHnizG17XzBBoP0b3muMSrvSn78hZxBciqN6cvfeGhQUfI1+6HYATi
MCbcDEAGjeGqdVy3h8jd+BSAuWmnVE+Z8eIkUTfA71uM6Ysq04moYzQLxMzMmKzguzLExiccHoI2
exChYl+2uN0/xIlHHvKAcLrc1C3m1jsybfN6kwFtAAV5WZBj5xgMgITu0hifnGv0gCZuxgzDFWKx
hrmpwQ84sAhC3AVxcJXXBnK1aG9w0sdb+AKFkjDF0+TddGvQE6MoMYGr2PozHOkXstA7sMFgb/ac
wbcTdCRxqvPKsQ/M5XvyfpWVxMFNEJFOdFHOGFQA3eUIfUL5gU19MuBFme6ruBV5iKTWcZGatwJ0
cMC/IFV+dDYJHtu29mxifBAlyAWael8M+Agr8KqdvUz9PdKDF8fF6BN3LRv++9Td1bXl3kTsRTSz
ZXyOLLfcOZll4QbR4ZIhyvmg/TLO+MB4PxCeyGcG+N+pvu1jlSI2ys1eHaljOpzOHCxC0mQ64MkM
TUXgA241KH1ci2YGnh+JghXOllPddsiOYmSQnrN4V0tb9zdjqelyeSchgABm9ENeoX0OrScMx6Oj
kcTWVYK58TXEEPcYmF2/m0gcvaoG+5lkIVDQcnafBoN/ikZsDezMbo8eNuZ7omafwlTlb7JkVrQZ
VFXe16J96121vKPQng4sM4TF4zjcB6YXnIoeqXjedxMhNVP4QJpqsJskVodmmcWPRdKmb+PgBFck
qON07UORGYX2+MsBAW7hJKtt4sEczKy+PfqNIV+FHNKTFUbhVZ9gVxawswFK1dkRi/GI7K/Wam5s
9tmD8jM+uXYQbynb2xOOWm5ggVsvMiwmgpgIVsBXvHoc/EXeGvmwXEPfC8l418WvdO0Nwv74WkZO
cCB7szi2i/U0A3nwb7N7nCdKp9jLf7Rzbp6XMZcPucwZkGppqywz595OQfoyQlwOvlryl9bvG1Ih
uvh6AVVAYVOYLy5fAzYB3sNZbubHkTQqUJemeEyqxGAC0RKWDLNtT4k9kGqNC5FOIDXvZh+nTcuf
o0tX4k6B5rLY970IeXMwA/IrUlHcRjLRdV1G8O2opzLQ9uqztMbmG0Gk3t4nsJHxr6/uzC6TPys/
Iiql9JpDRiQ5bDDfuBayw2qy80n9LJsWVtniPSy1G3/pOnLChEtcV6wz7QldYW8YYUSugxq3IL3T
5keIbW1cidupYB7L/HPrt4b7Zc5zC8NcOFi9xMpptjEWGDgUDgG6m7s4Nsdz1kWIads5OHQObmuj
UbESlc13HP0KPbdrHnMgSCxE5/FnhEryqhULeex9ou4n1JNXaEmZ3WcluTpRHt+F2r2lsJ35yH6l
yMKo52PRVJgmC/zH5dSTrqeG9Dx4hXuaCaLgXR3tu7g2h+sYo06ig0jpq3HGONrN5G/DZYIAkPQ5
o2CFLyZzoK21oCwtyTohcWQgV8w2eHa5QSg34a9E7rokXCH+1bihu2+QJW5zu3XOXStxeVYGREpU
xAftm8YWJqdDz+gfVAm3xIHfhY7UnfEDB0UsW9wVvSqoTp01SkauWOF2FO/oJpSzDzzK5DIT7q2V
ierGD+3iCL6LeNAnWDtiQ761yPa6GVLTxp+V970mzPCofDJmVMCMbEzxprQ6nfzpxaSRzuzdOInj
0GyJ/siev7DEIvvgW4hp8sYoDkE4tuc4gYSuUBEj9pmg/GkfyKUDbw4shh6Kkeu+b5fvapRMKkiE
OyTNyBA7QIjN3J68yAzCbKymcjdU87ST8MKPTBbhdbnQ7ZuQv9JNQ3PEtIaUe3MUByNE69/FLWFn
gCq73OFlqso6OGMY2B/RY6It6Uh/tDLoF+1YjlvKAvwYOuGhmkIljH1lv7FEl++ZJzFRThcyiTGW
2cd5VTLYD9t9QvzLNqwkkfLQho/mgupFRXBhiYKjcFJe/s2lYDs5qdHBGBqt+xJX4V0wTET7pGV3
mPPYvMa4FAPtASZ7ooicmyBdbgUquoNvpriIG9a4N4PlU4zNwKHuzzdekz4tpYseLA2jbSKc5iwi
3P2iKYPGO7sOnFfhaJJFubPlOO0wwmIzcpmNK4Z7V7zB087rodgPGU9uSSVuk900b3ukPZvWBcJs
qE+PJiFMe1VBlkbithzmPseZB0/UPc7Q86ESOjwuhdGbGnUDiZ8ib7DJOfUC4rOQT0EI6n15cnqP
t2MR7Z6YvYVgabjbDsOYTenU1nGaZMr3yMnIGXzMvpIFjk7bzjuJ+nJfjfCbsFr29sDlxl0thLyW
gVUffSyc9gAdZP3l1QwR04VdSOYj1oqMSwSF76FjjsAYwU128yBf4wXSloNzOGxHoe0tTA7eBoPH
EJb0XlmFjZt/jDOw2UAvDpP6VJJ1he9m1G86C+flyRrGrat/pxeobNf0OJ8g6p3PGQbJzPpkuItT
1z22XhyzFyKsNHvclgw15Dufeu66ZzLx5BOZSMZ7Cdo/pP1GuUZIemsWbkUBabBKQM1iycuHxsOE
CN45+x7MhTmSFe0Go8U5xjXDwzwGX1um0cCF1qxBaBr+cgaFjizzZOMKuiFuKWCUWTk/EpukWOwY
IOLipHSywYCOfcGQp6n64KF1Sk2GK8cTOqfoKobbuS27JN9FQRYczUlljyMy75NT9+mGI7E6jY2D
nLpd+Dttav5g6GvfDlNTHqdRYlI3E5zoMFLHcwa5JJ55CSb1rA3Hoxsf8gTdw+SNxUUmQfZZsjl9
z/rGSRjMBXF5OxVYau1z06yiPUNOaV+1rWdeOYqX+gzTPgbC9tK+eA5rF8f5Eb0U3GokyucoNZcU
moTRL9cNsHu/oUbBebhXiC5s3kncsLAiD8ZoLCvUQUoFZztPa5QivxRj/2M7a9N1aDT/obN+a9u3
n1HffvDw/9Jd//rJP7trqf4gP8eHdPL35toTf7gAiqgOPWE7Nn/jv5tr+w+fXo/O2qdiEo7gj/7M
+XEsWnISWmm71wQgcoP+z//+Of2v8KN8+NU0t3/7999TbP4e8+MjGTEVqjzLJWbjX5JglJjxriTi
82Q2413pmLuArBUvqjgnfNK8Yx9ftd9u0p9X8J8+0TZNR6DfYr8Rf1OZZmQJOsvExGrctxj4bRa/
erElJgeMx8Yg6n+9dX/5wr9/3N81YfoL8kFKmA5yPcfXUTi/aTtDEkagF6bVycoOePajLPfmS7Wk
b7JeLv/8zf7NRyGbtR0T926+nf23yCQydCxGC2wFevyeZumnFnGSX60JPP/8SX/P7+FL8UkuoIzH
O/AvT62T+IBFLlhwYFANKB/8rI0gpqRT/J/u3wqu/Aa+OPqzpKUAjgku9i1Lf+vfb2CFr2kZ8a1E
2uBPI8yLXze7ypfXKOXRCVLsMXM8W02Hq9VcHyAK3omwJtakuP3nb/13xel6JaBKdIHAQEBSf70S
D7WU0amxwvTGOJhpcCt77R02XSxjvqBif2wd7yPAbfOfP3b9hv9yB4SUVPs2Qlf3b3fAoBcVnlXy
CumYVbM7296gQ+Ef6256pGtGIxDeJMVySfya+asRvzVOA/WOZi12Gmg5vnxOZPr8/3NZjiAmzPMc
iW3LX2+HbMrezjDZOnUO6eFh5p6kx6d1YoQV6XfvDDf6puY/cKJsNSesK7MvcwqAUPXDk++SpMTg
aJQh0OH/3QX/zQL/t4/J9XAeRYJpsr389bqWPqGIRVB9gn7fkO1kY8vUD7t5Zk4yOqwIWMfksX6v
7LL+D3uL9XdV7vqK/PbZ+s9/e1l9XzmDgRz9xKjrHndaAHlIY5twwlqjmS6TCaBtJtNplPJHHL8U
pAn/h7fl320C8rcr+NtTGVNKfUD76rREjNAwAbvIKXlbE6UStoR/vtW2af3r3VY+a5T3Egtd2141
sb994zLIXT/HTe5UmtUBTQJhnennyJmPTRJkBQdXWbyghgzaLeEdmzkiHCvzx0e3EaeO5g2EcL72
+Zk5m69VwLsjDHU1jepQtealCmPsN4Y7grkeHdE/lgl4WvlVzxlUTBS8haS1HabLkpHbWt5U4bGX
hFoy2cdwj7/fSx1rwGxoLI/lLJ7mGXOpkpF669+g9rmuJS9ois/3xsXCYiP6u2Jp6g0EIt4VF0rE
ACzLgpqG8REs+jzYUIet6IRBYY5cDeaRqYrblQ5nOBAt6/ltbKeHuMZgNxRXQTmdgXMhYpvoIdPi
ofMIQTaxDd7meS80C+ac1+FpDoiPT5ZLV9OTtO9pn7xlnnmdCgKXBnVgnk0NOg57WyWfemaqx8n6
fbIVrzDOsoIxyhfhtj99vRXrO0OHYm8jm5TJEVLFZP80PEzcTa02juKj7Xm3LRDpZuR7WZM8IdJ4
zroeISI+K9zPdfPo5HRN/8Tcu6mM7TTnbxaf6QCobUiqv4wKDvQ4z4+6+pvN/m00+HL+0oNdAYMN
XQRpjvdg7FS3LS240rnHYyknYmjyEuEUG5i+/YHLECxN93ZpPLukcyF2zj+JSzioBoq/F97aSJzQ
jOXkOkR0ZUP1EzQMlIevaoxsPRg1X4Z4uEvUx+RXWCP444Xa8+LbCxChYl+s1FUdWfdw4sdN4HAl
gb98mQS2HBzCyh8eQfVPeY6GLh34edWq/ZdUx4HIKnxTLregCMDR4/d6mK4dws31RxQLoyNEm8yN
+4P+vHiuX1t0DcrI3vBYuXb1naL4uZsqPGlT80LIwU7zNNISQ9kkfxs85BJiutQ1aiu4In4ZfhGl
TdRLYz0mRKagKeCdCt0OZnH/Jc1LfrloEajgggvjLsiZmd4MBR7gIJ/XjszoYSkvFq5oW0Tdoa5i
Y9vWiXbeQio41/cyHD584BcQNR5WIxXYSnpXfuTW3npwPbyCu0Jesa5u1qv3aMI2dFiP+txN6hbZ
/ZuNewjeg28jqspxdm5UBzNpgtdKeJHY4Cl00a/yqA9nZj53qDcbLKrzU2LxbGJO+yM4IV7aw0U0
hLq2Tdme02R+seKiuXEmrq3PaO4A/3UNI4OmOtRmMPF+CNJmRXK/vo6oZz4TvXAXPb3DYOKbsMMv
XlcQx+fpnkhvJToZA1DmojLWCrMVXtiwHS8i4pxiVoOfRQB11MCAICwDSGkqeusG6ggnLVmcKj3O
81O7UBOu29agj/pI03snXqEqdLaTbuwToGp64nKHnMP8CdVvwBbUXBjvQnt+3PYpKWxlBc6O1xbk
6xAPzPQFqODNqJ1THXevLiqemTUw8LpYIXIPg97dRBMre44sNVICTz4uOvDbxHH9C6o/klvEIvOG
C6POFL0Ll8UQiFsu+CjwZhw8erphQ9wReQW2OGPTCYMC/RoZ443nMBBqpmuziY0dPne3Jk419JFG
fxzNk6uG/dR4EKJEPB1GQjYJ9Avjg9tM2BH05W6e7AvqMFaXLCt+Ub1h/jTDT2Kl/5KpWfjSVp2l
9lBQdqA72S64XYDQbkCUIHhCRtvDRvFLZ7wi1wvxRDReCVGfvY5dtK30MVniQGMgcTpI03hmbWFZ
IbU9OmNeu2tvkZyQpBEVZM9VzhPUGDSgU6X2WZW84M2M6VDh5HuVceMyy9wnBusqI1VsI8f5sirR
1hdyLV5kn3zq48DMs0/sFk6Gya1hi+s63PznznyvA/MpIbR2MK0vY6CuZziKMMpKUul8wh7XRzR3
GHjmxynH212//H0+EpFzJTQpxIh5oYqkeLOsdMa7HtZDC5FprrGacnmto2ko9ziMfgAfqr1bStwa
iIUeEZJaShSHGA4FgxpIBlMfQDAMm5e6546EbXzwkRl0yvB2TW39kH3r7oIlRRCk0g7SDFQ/qTE+
5itEoYbGEXU2NESw061rG1D9cVmKqwWryklGm0aEV97IxSOlZocJut3AxGvTJ0u5q8pqZ88Lfh0M
CkD4511t+R3yWXVmBiw2ESIJGOvRloVsbxtZ3haVhJ45ULb780ftd2QFsW/NnJlwPj6kCWCf19wk
jbhUmYi2vT9VANR82MBmXicCJks87LHwgOmtn12ZsYaGBcsk54Lh0f008bp0eYPPubLfCDFCrW4y
7xuWGpk7FNQo47F7nvXGD97ZDtz1Ajdix4HZs9ZE5K39VIlLk6TAK2eD6JUUtVeVIRApXVB+F/Ip
lG6BKg6Ivte1bMBsYNt/TCaWC6O/LXG+2CRO+Ujw/KWYWAJR0D8tBQoGvZe78m4xgeZdEkm24Si+
MaAkm1tvQW6PcV1iAWRWqAA8RlGcbVXrXqBrfWQTy1b45os3euZuKRLgswWstIwVo9eRf+KpZDus
dm9q2gNIcfkVjWa3E06I3yrsr67viRmx3V0XFvhTVzGRbkyMZIIdFljRsltmWZ405ZWBNCucwqBn
LeM8Mrk3QFHRpniyO394KmrIiTaMNXvxf875+MXy/PFHQqRzlMqrkGnYKwGKpndoO2N8TkrnZhgE
kJYlmB2P8bf/4u5MluNWsi37K2U1RxrgcDiAQU2i7xgkgyIlcgKjOvR9j6+v5XEz7d28mZZpNa2B
wkhKIoMRgLufc/Ze22sH85z7yXgxPOfM2DrY22VyFvWwr+EKPoT1ROIdWSTrToSSuVs0rzUzDkk9
wgwYZPvC2Jqx9eZjn1HocNZiyl5jtlIQjTgE8PvMdcMmaGZ7s17qLRd0TN+5iPdt7jHtbAxzo+J6
3sxi3pI1eWwi+wFuzksxMoZ1P+41ueSyx4+2ZZKuGfAWQY8TkEf7UsToUBtHPDlTU2yssnxMFUQA
x/AOFSFwSKBp8WZRvo1n782K5/IIUX1Tp92yDvP+ybQQpDouwbKiDc8yr8+17OtdrxA0q24etsj6
mSbV3U9jVNe+oMs4iW4Xg1fdT1V+RhShpzbpzScGz8nfPPzQ6P25P0GncXo1WyIW8DhgLGI8FcB4
ggL+23F/dBPbh9mP1g7PJyGL5WNjW1CfZbGOjaZcW8nG9DhvMZL8Jg3G4HPISk6qKAetkMKktjtu
fcX9P/vyMOQpNsoy2rs2P9CHD7xaKqbTccoWMIgeHgt5uUz9uC7nreM3oHhmH9s/Q2nsb/0mbFKT
gXSJiEZBVwB57Rwi3B2jO9eXCP8ieSA9OxIzlLkd9p7fPCI4T9FC0kguOrmxupR+szs7nGOH9zbm
TluWcQDW3XCM8jKEDjFIIEGf2KvMjetGzUFDVbX8tG7HilBeJrVjT5KNAeW3YYfZMLGipV2ZIACQ
dMJT8reWEXxHnMjlpI0jUv901XX7ziEcwVFI+xvCTPwh2993usIuKTLBqJFSQSt3CuVxacBUhPQJ
WM78fVAUN1FLsV+gxcVeaB96Hwstu8IeBwLhBCJ68PGrIOd/zYI6381D+z2rDfQLIbZSUkChSXf+
lkxeMrhAtIlhRzAKh6IuZp4Mecrr1BfPTeMd1ZvaBfHwoOb21Ycbvp4ZaxBer1mBMN5Nwdlg6b2D
N4UcEAuO6Ra57oXFRYA1jsO7JYb90PukUUC+9HzrDbYMXNyZY7rBMdmJdQ5hlX3qDfOP7hJMgLBc
pzHnnwSF1Ip7HXuU/Do4Aksp9hulDwWpuwyIz41zadTs74JzljKpzIhwA/nMIhhH/v5+bE0jextW
s86P+Jp1DEoCqplk6Kpdg8lm8hXKVBceoDXxTG3eoNGAp6Km9f01WWzvS1mUT6xJX0svvN6Pul1C
mQnbd1q1ZAoLgpfIGexuFohh8YsGPDeSWX/61V6flCFlvBUZFEiBKlwV5rCPmTysYuPdYe1gEQxQ
7oTFdrGhZfGHDE0iiBrkkg0q4AH3JzTi4NHIIgx1BV+qRswled3vBEe7puCgoWMELTR3B2zkXtNc
Im8rKUx3Vcw8RqKGH2TP9+d0gUKYZYOowwAUW+AyqSUxd5sZvI2JLrZ63Wvp9asQeQgH+th9Ddrk
OwBeuJONAcsn/RSS139cWipO6jS48smp5h3rdMpmRkWyFwUvbpk9ucN0BaH2knvqCpv6dyXxqibd
dvDqaxnoW8xZ3hz26XUV13gQqxZGX/1CEE6+HSE6ViYRJ0adZTvLgxlPnOLZHrBwuzLfhWTqboMY
Ab/En0596ZKyCpHl3g0NPUpTW7+yxBihDLgfqbriGdfpCispJ7AaJX/VEkm+sKHqslR1/ofoSEaL
eU/xutyv0LBv01XjL+ckz/CDBaDYsRPfnzbzLnTCVrgeLKoFiEcHYZuPEEHLjfK0Y1IDCIRyX+LM
16F6eELz4Wbn/rjKI+sQ2uPNHudz3HA47l1eeE72FGgkUKDM9X2yD/rhltace/IsPIV5+aDKnsqU
7BioF2/396DXwmbSmYhh1M9Br6tFqWsLXR+b0fxV4uPo874EqB3jdQt8a+XaWEruVbKdYQRxjavp
cNRSJs3qhfuQkD8uLv0kRFtufF3aFip/0IcpXieMw7pYZXZ37h0ESwA5jHI+FUJcVM090TrzM4bg
i+vO5yztHgVtiNlaTmhYYaUX/Av9rXX/wwkH0NavkjC/qp/JN+MaKezoyaelZwt1KHvvo9Ip6pU1
XSyQyeh/409bl+hjyJEs+Hpvv92fvKX3nEpyvYqcRkXCJgXn+3enis1Y8j8N9F10PfojnWdd78LR
arng01hdA/gSK2uCO2M9T1asaMFMD0Av+rXhPBoM9HjlX/WC0aMqRUWSmqw27oQJPLYbLlJeHkai
LGhZe+GgwSGYWq/3OFnVL/duch2y0jXOh+EpmmeC8jKV81nvy4zOSDctfjUD97Qu6oeSI3tvMa0A
I3iRODM6km7WXQAUvg69LUcMf9tRCXMF8z9QliPX3lsmsFN91y66O4YC9ye0cWd9v+Y9uwagc7/R
dt50IlXwI50oQPRCC4o5Hn429QBltt/pdzVa+oMqnc8piz4T6wc0A2IPmdlmWcEyYzzOWCkJzUUE
EvNr6xbE0HL3hNN0c9wvaR/9IO5oKeiqNEqE7OrHoGfJwOjHuhw8T8v0Tf+aytA9ZRbFqlNXx6OZ
6RIed29c9kgdS06tbCSvgrsDoQUrjYTaRDhFtLnPBuwOJXTQYRgJAhtPirW81Qa4piq71UQXLgzB
/YjbH/0ExX1UHKF1Geu7f9DCW9VA5E9Mml5D8W1WCbrIjLpDN3yQ4OCXoquhRp511BpHRj17i0Oi
qy/t+wMwXJpTaALxKNVmTADwHB1Upq4omoCo1gyYGFhsmcQ/IUSct/fGQvQlc+AGkmXfruuRCy9E
2kIbKUevwwVuIdMQZO7pk0DfW5bW04BBo+uRg7a9dzxsZFZF01+HTOwGeifK0bU1V6WAeI67cI+J
hmr93j4jx9G3UyD4wcOI72NuWdV9XpxE8GvyK07N+J3m4bZuiEXtA+T7Fge/3Mq/IWx8uN8PHXGe
jWqo7Amf22Ih3qhc/XQWRGBpjeKSOnAXTgyova+2EgevW7jE77cfwng7gN93L7UDRtzwqU8WPcah
pGabJ2hQEH0DXd6z3w91+FuFLNxOtqDooSzCvnRsxv6WjRDgK0GyDc3/FTyCEBnGREKpLiTpwt4r
rVC3yrKJlaGooJB0OWo1vT8ycFnde6S5wa4b03QrHEJRKI+SiNVAhZzeCjB3Q0VkThfxhjgZl2S9
CBZSOnc5svIorg6UpwboqbGkMxjta1x5+BGYiNdz/NKqGuTucbQBQDRpZhAUg5nSLp+RMzkM4WGP
Be1VJHzvmuV1SF67EFzJgLZ2lTkEVDaDdb3XnsWiYKx40SZreYk6N39tuvkyJliE5qA31lmXoxlx
3E/XyjkxXENbXuWU/753aQyDX7ohOrSuiMNRpucBtzTXTsTWhhX/j82Oo2K6JWgLXQilMdpoH5kc
x1MQLW6EStjXLbk8kFw0iffLSyl5Uf2yU0ZkcuiGWFUht2hsXrvUx7REyvUICOSpTHJ3p5eSO068
8pkhRVbxVU7qdz+RSuERlVzSRQA+9DupnvKZLSRZ6Cgt5bd26R4rg9I7KFOKqMxhQWV7I3cIuDKY
u3vNTPobLWe9t6WKY3Tnql810TlYWDgc6daUcLgxiX4FP1M+0mVYoQTPV6rtN03o7wBxJ/wTbDyy
zz81vtSbd8Rl9Q/3e7k1BDVqtTzeT3P3X5Sj17ypHMnaTJFHZzb39ZuOMogMIGM/hCJ+DrHutl71
3WfAuM/qB2s238nZpN/AECAIQUvGYCzsyA5oOYDaRbK7VpLT9VgfyyKEjshVP6W3OiWlxyBSc8MV
sm+L+R3wC4c7N74u/vPohiRmRkF3tjPq0E4JQiYfWvZSltIGh1SRn9Au4ZeYjqZXURQ088/Adr8a
JI7vKM/3Tgj1GzkF8iY//1bVUMQqrN0Ed2g7z6wdwnmB16f+URFjuIucR2ILjkAl3pfQcwkwodYN
uhZ7XVgdi9QlfUUlwwaiN4y0WDxM5tC/zGb+mqcDhjuH+GntJzT83eJMN1Klja1L+24dmySm93OF
mQkRyBt5CcvknMoA/m252CDF7CwBMC/PgJc3/ST6nTnU1yHNxpWRDdUuFUitFLQvTJW9Ay84a3eZ
xbEh6afHFlLvRWCRjAZssUTo0VQKguEQJuOXprfVMUe5NnLcpjz6xPchN4H36gA8cXJsT21lfHSl
r3ukYXJYKg8dmpl+xXgGxQwX0MVCM4KLqngqRnQ55H6ZN1X33e4OZctb1Z1S/QCqvcZ+BShB6JRK
/YD01T3177AVrRPXgvr7g1O6py6ZOf6bvkGjA/P/bpir56wmFvP+oNBxk8QK2SMMy2MbVnz7rHgE
1h1u58HY6vTNTWQRENdE9IuVphxaddjRIWS1C3DdoTmF8tVm2Y/WNMSpz833omKggN/b2uYgPleI
9PPT/SFOg3e/mf2tsGvnhHr6zw/3ryWwwLZRnX6Pieycs3I+8mrKU5eP8nT/6C+f2lFv70OnOcUl
uFkp+2mrfJIejCIxT//zUI3ovS2/Qj5eB7Rw6ilusdPAdwuqrWMM/QH+NMLOqB7rfOWyCtjxJQ3t
FwA3JHj5/W6yp2lrRvHljne8P/Sa0dgg88dXmUXb//mLJOAHZSkdDcuwrdP9gXa/+OOjXvNlsevw
N+6oe5OmkNytcf2k1ZjsAuatTS3zVsKx3aUFrcEoQIaEf/qSivjVVk19kR1RHKMR5weDmOYT79Kt
7MJ1PpnVi6maC389XZVF7qCdZsnRz2BuenERr5UHOMorGvvZsQzxHEdmtVUJlFzfxwuIbLHdSU4E
mhfgg6DrvY4LSn9Ko72GGoSeTH82jY61pcNvkBpJSF7f83TCca5ui51XNwKQXFrj9CnuX3Mpwzq/
V0/SeJxSs3wG30FTDFcVRkCJHPsx3kyUhhrQHA109xeZSjYiMJptb6DbvH/oFJgTphDrn6ZiFvTm
TvePBv0u/Olrpmp3Qyi/wSKLYAwF/WYU7rthEg47+Wl9Br0YnnM4oLiqToN+uH80DdELjbNl1Vbs
4G5rTqdQZb8TBu3blLHh6f6l+wN6179/WjUkMLhZlcERyElCZs4g6EmenAg8n/WcDlzlokQl72Ty
Oj/7XTAwbeLBm+cfbEdypdwleCGEohybFwevXNCU88FDmSz0Xezqu7ObfYR1kgCavA25/HDFG0W3
o+MOBMviKyIUnP8dc9tNV7dvUh2QQC5SA2swZqnZRLU+nzbbubPgautbHCAA4StdRYx6bEJgjuHn
J/1pSDErIQ8GAZnphaYMyn2c4gtAGJ+gR02DiKwU2BUmNeU+m8Q1wpDBKFEcgm6HSNjbYVYmc8EC
AawGBM/6WynTAWSQe4990kXnNLOWdbxMJV1wA/+eKn7UROec5r3sTZ6CbPpTqZ9MiIwdloL+0PQk
Ca9emGxpRUzrIoghKy2mPN0/uj8Esvn7p7FTiV3ue+yc/ZEcToAv+JxOkZL8kDH6+0f3rznhKzGG
y5Husc8+N9Eej+IFUBZMrpWAtrPF/S0JP2o/IC+cndhli56HpyqKv2VR3eKObTZR1czYArpXkbq8
89MqmmcTmpSd0XgYw0sQeyfRw8dUXVBdKt+hSafCo6TkIcoSjE5lfg88uU/cc4uiNyqnD7+u3han
+5pOnBit2QaEQyPT4BxymgVH+HC2X51kZD4XNwkrSfRoFvQwIPnR95AfpmjoEwztz5pDeddk/R4n
bbX9bZO4E1tww8fRc45IXNXWcpGRAZXwlFttyhToje+23xIHd4HyvlOYgOmHF+P04fepDj5niejZ
bW9F6LCsLw7zkGkXGtFR/wKmGPfZuvK4JaaIcBwN/kiwMLGI4OtEefGlI3uBJsu6GsJdzIIMJpq1
jRA4y3avWcRq16Cnzez3ZuGbNAtgy4ltbuzJeIhoNVpO/jUk15uZhvdF+OF34BffcczT93qOU4Uf
MuQE5ziU3wvRUuCDLot9WmrBME4w71V5s3MWTV6cO3EhE/0bq9BDakaAkC3GUxhQ96Lvn0RdQbGb
+vmwZN0KrbnckiAPiCxmg1vw2zOLG1bNM5EO45bTbHNZFB1wRlG/sdNPf3R5pNFvipIAIH6NSBcC
WfJlcBtiP5gpywnfOPO6wO/EOikPedA8W+YAZ4ry6d7RS/zwt24FQaGloDLpsHh5se5EQMihZpk6
41vjm8QKm9peTRuiCyggbfS9KCsM6haZAKFv3eYJjMfWVuln7JsvNodFeofUzMSwr2O3gLRAXwCP
OqdGpAQ9baEszj5F7RkrtLn+6T/rbeRfnIjS802qAmRNPlNB25J/0Re1yxLKvqV9pWH9xUytUllm
tLVwIE7MSNwq/85Jj0jQGulyntOf0K0mn4Faj/XbjxJA3Jy6aVAQ8JLryuD+Uoa0GaVG4IzHUFDO
cuTRbeH2OiWKKbNDcdkH1Nu4ovG6/FY2F0GfcCY03UNcOlik6faUibJ2bf0Obu9zIvB8bYy6dZDt
SOiaOfInm7w3LgoZy39+USwt6PonfZx+UdCQWi4WTfSPf9XlhbCLPVoihya33nrkRE1KyaqfUjx5
D5aLcecQ+s1mmnpv859/tvg3P9syleCHWgigSGL+Z8FXKwcHI1qVHSo98c4D6i9+kBW9ObQZDOFc
SzHfFGqRebLePFccfVLKdBXGWPQW+AS3NnijOUcwUu6AvvrHSdLy+c/PUv2LKIyEEdN1fM8zfdtm
aPjPz7JoCHWTKuWy8XiWUUeB6LXtuGIZppgEPYHAxSIXUEGcwcP5qSVj9Zj+1mKOOOZdzIlXQZHh
7UoqYrQGn7au5bwM9adbFp8Qfz4hHf/mmthJwaEsTCII+TGH26e7BDE0dd2u24FdLa/1t2QmQ2cK
KQrvOg3KhN8MgtXGzQiJGijkRZpV+4QNF8/Omdg4fpgdEQ86MIqbmuxhSiTYZNhruTPcSPT9Bdb1
8d1X2U0XbPR5PlUz3rKm1WiCr0I3GWNVH52C8y0M/YXRY2PPL9kUHf7za23Z/yKO5cV2LIH93yUu
4V8Eq9UUlwZ2ghRoXQoJxJRbNKpUv1pv0uiVTLZaFZVXR3o0wwo+OA57QE1Xa5A7NZkl2wEdZc8l
gdnIqhbYeDwe2sHYZ3rnnkf6OVgvXeA8If2Txh9uMmAAXFnlZWn9fDeYy+98MQYWNyKlVD2D99Pv
SUTHwsaYkkefYWsghMNcsQZV8akHikVMkywZWfsJ0MT1iUnQzjl1CRqidiIOlUv3jTZDCThkrdhC
t0n3NEYMplKCs6GYZd/chYqYmfZnLmAdQgVZVzMrTxO4AEBdToX676OMh/u8tTd+ZclY7eg5GFYH
oarofkC80FOGPBecFCBCwBeMzOKzF4wjcwwSOAUZeZEOUYQDQee2q0cjMVYzTHkc9OhX0fGRtOZS
0VwMmlxoGPitHb+73XvtlVFepZseo8r4VQoN9IXoiw3HebcGjnuBXBiMpBRYJrqyFjNyw7h3VbTj
3siFIsawrnaMSxKsGdWx+hR2Mp9GZFPrNHPeHP6SCcEpLMfvcowIhcRkJfsHu3KPlRYJkBfMJeCr
A0EUH2HOfa6fan0My+iXMU434gCGx1llUHk1433opzc7cBBrAKFIx645Qch4/S+X67/ZUbDIK8vE
CeD4jvYA/FmxGvZoTKTRpgdb/8p6N3D5Gmc4/6fRnQs3oWgFf4IiJwYgr4d3emBWaiWd1BqGusv+
i373XxXfvg15VjjcR/g6hfjLUyJjfFRVbMWHjAjgKk+eOD4fdes7G7HSNPMx0IqzchzetPQK0Nhn
YNZfbc/5L6/Nv1ncbR+9tcAiIZFE/lV63sc9eXJFGR86neU79dxVwK6StlqjbOnWKMV/NJRqw+L8
UA3zF0x7D63ubyitH0NPsW5nbFNk13wx+/iLkNG8pRMWrLEc/xclrm//yyYoTdYcFPK+Zdnyrzpc
DtiSMfgYHaY0CTagaQnjiDfm0CbAMIQeZlPWLxlcWoe3DaT/ORLBeHJN2WwF/5EG9WVO43Hbx16+
RT/hroXuRsVkpXi2jDf0We2V2SLMK3v/DWIVggdzzCkeC5Jaq8Fvj2M6veZzUm5MULQPIod5H6Ry
4xuO/+ZTCwnzJpoXI82a7b0nHhoxu0+zHERqb+j0+dthpLGWfa2cLj1kdUGubB9HO26LdYey8lXl
wAJy/6qieXnwh2UVz8wtDBvrlqzUKWm4bWzI62BWLLIsfONrU7UZlNqB5qpvfpszxLqGfdA9x7tU
tKCn5vnGl4gBrskeEYnoaVAsyEtR4LlGGxXa+UyWrHH0TeeJdJjfTmn2e2UfgiRr8KJ5NLTLKdnV
qonWaqkvtV9Vt2wmVEClrFb53E2HJo5/dWNc/nH6+P/W0WShP/jT8rT57D7/1y92L0IXPvNf/+d/
P8Q/WKw/i38yM/3xn/6BChF/k5bwXUv6yvGEaXMA/gcqxPybNLn6HdJEqYmlQqn+D1SI9zeLk7Mg
JsxWJh0WnsX/uJmU75i2q70srDqu8//iZrL0D/nzWRTTAVWCtOG5AQyR5j3j7k9y+BqEbEfP0zob
gfXSNXX5ECwDDVTbASzhf5+sqTkRzBNx0oErUAodjlbP0dlfGDDoz3qr9E555j/PWQO6Lsq/1eUy
nu+fOZCjUQBE+Y4Evh+SdEcSjJ5Lw5CXiJ7UerGqjLyRID6JUW17prjnMFXOikkXuh4tOJ+d3DrY
dUELahreqyxVZ1cNt7Zpw0fBof81wBCKjtJsT8L1EK+P+SOv9RPCrulWuAoxpgqYjPhmg1iwzwPC
4qeDg9D8EXMhA1oc3iIMny3n7rgo4Ps4Ldq9ZeRA1tWHnDtxZ0eDyaZmFS9AAyPmJh5seQ2SRozD
uMq15fPCeomfUz0NgTBe8sThwNmazxP9jXPsGDzp+ocqw/HFzeW4X8jqA1LC/KIW80eIS3Ht9ywt
buIMK5mrhkMp4S0Cq3xGZ4bcUnN4ycPqgCzBv3g90SsZVtdjMEBb5O1jPGVTUnvz0G2soIVdaSXR
hS7KY8WYt8G0ebQ6Y7gSILmrCHH9NVs9EO2x9V+8hcARQfDXANltBQbCfCxFoDZ3WnE8IHMP43a4
qE69KCDCe0HQLOduq3gsSvxTbq4uUzezrsTeBSfBqdDozN6hqQ4iJbgSGzIYYfPEvJysEgNzRIJL
WhCDt+a3Y7YQqidFNvc5AozhjWb6kLsEYwYwkZ0RyJwS3RX19bQ1bIQDxug4zyhk94OTJA9RZ3xk
85JgJfbrczB7jOvqtzDvyjPO+IXou+o21j5mWxdj7Tyk3nkCtYoWj7Jm8ML24Alrq4FS0GtM66n1
p3GN/goJWBGwzttc29X4Xyrivx4WBIUdrjqWBMYFjsN54Z/PLx6u+ixoluYMLIH0q4AiAg3chXyw
klNU/NCafXR07PilA6NxJFjkXQZAnyOA6wwSUGT8acH6N+YjYQn9E/9UjvKMpGnpWhRHo/JZCf75
GRl0YCqjL8OzH0YwEdKc5GAmLeusGjnh5fJo0oHgnmzTtderj9wyjeegcs4NKZ61bzdfwXurdVBb
2w6GzhMpp3T88iD8GOV4UVTeUL3Gd5f3DSR9En7xf9AVmzfS8Ofz0DM/szDurSRpuXuCRYNtAuik
Z8S5Hjr+R1lGD4zAN3UJvbcDyYPruRo2+G4bBiLtCEHe6VfSpd7rnH55dOfkYejzQzXP7rEeUBcW
1SPefEXeEJIG0+pASDbhdJXmsbOD/LvBcWhjBoa7VwYxJnJJvoR9d5mtyD27gCvWnjnQE04t+ygt
9ZAaVvjA8TRdC02j7Kuoe8gbhKez8QGqaL55DfnbELtSkchLCchUCUM+LU2wjwIrWtPIw9vvD5su
qcQXcw1dHSMCxLKjFY63qRLJgSKFzO2ERGkZTUfLcEmMGH/ngd3taZ2+Wo3i5o5h8pNYPWxaP7rO
2q/Tu2Z5ZtR0AVGL/C5/z/Mu3MZjQWp05ncbJr2fYJswCDEU3qd9/9VVNDThn+HSG+tNlfvZkeSA
cOVWNP4BuGyMvF22cHPOJJnTQwqRDjapPTwXbr/l4HjkKZUHeMLNlrkuY982ppMzTpdpIb2DPAz0
NX3dHxIXEoc1/ASPTyp6gmCCbL61ZYVyK3J3XpuGS3BnUp45ER48t23xtQCQGhwiMvSAlXHDOwdJ
c0+8KDDOUKm9ZHALbmox1o5BEEfF9A8tGvdI4xiHxUSs0wbzV/IAMarMya4bJLZDKq4SMaufM38Q
ZN4z8ch8JPjAMSglIinPtPO/8Ds9Lm7wImlpbxOJPJFUhmu24LzIiHy43qH0mgPo+p7JUbujQejL
eCfuId7ibahntDXcHcSUAKBwG4iXDA5w1vvdOTLNQ+nZ/sUJXKb5SbpLRvQUXpa7sFt9XF5O/NhY
PpAU77VmjnDM/DnhRBt8OjAy9qEfQqi3oj1FrAK0/GL0VMZZ5NYPUuP0cj+9EZASKfSNhV/6e38a
KnwRjQXt0RsAUdbbsmq/tJ013TzQya7BDhC0hBvMNNwLORVHQzJvnirnxZ4s+YjnsbIW+9jamLJq
UWm8U7xP4+ALp/o3SIf5yrCLPV3TeFsnZXmZcbuS1GW19fSUSVQpc1pcK+R9m0CY/jYo4jeoghjF
VMXtgOsPxAlgczeiy9DO+JkqHDSl9mJEbd6vjCEu9tqpM4NMX3cerI+8IAOEUKNNPTXOC9iD5oBI
B8NQ9syZpN0WlskpPq6Zac6Tv/Xa8jUc5u+y6puDtMOnhFbqqkNhs9eKm4lB2R58zwfN9IFrjZWn
XpqPyCS0aIgM3WFu3mB8vbZAm1dWteCZKAjwGPXrUDbO2UTbCKqaZNBsIV88+OL23+hyJGvHeupM
w+cINKEh6MMOwQoqF5ieW1KbD2hS4ksZ4amKgOHsx0r+IPZDXu0f+SJKzgz5pgfhJx3r9xjnXIvI
Lpw2+hkj89j6+mYsguApUs3BKhJYEQPdB8qP9X2Ng37GzUA0Dk1h+1JNQ3eeO0rUCZV+boHulGPz
UY5jcjByAP0YDRqz+6jyst40nkTDVhfeiljDfTrTGoWbQNq7vnOFnJlKqGVbjVjHgrFg2H1z0AaA
wmiBh07OtRsLd3e/I3M7hmIdlVfXbU5Vy4GqoUV9GBAbkVhVPRPfuw7l0lyquUKFRhAcgvBQISHs
fsG8bq953+8stzcOAVFIQWN5T2js/CfPmxH2wYNZyRFo62D3l7nf1Dw3+Ma6xKsZLMxDCR7MTm9q
Ns6ymttzFnKELePo2PnVvHYRfWkqPdpJ5X8JMlsdCjQMCBfdC30DJC2Q6xIj2RRhIR5IAGI0tESM
UyKDuZaXHHMP01yRjg5EE/f3OHL/RQQPbaQHjGUo7F/AiJMDaaZAni2Y0soP3Z0z8i84lQSwH53i
lIUeeS59+DP10+K5TmlzB2X5bgYyOTV2/0yOKl0NFpNrA3nuHJNegaqksy5UD8dMTs6xM5GmtvS1
SIGgOYX0ryyumEqSY8u8wM6zU5uJYDvKmdx7iY+KUdWnsfTkdCj8Kv3ihk9u6D/MSCmOZqbai57B
0Bfu2Iwei2iaNxFJkZvZxL9T99JZLYhC10U+4wCyqutoRvUDcAYJb3/8BOAmiPfgJhw6wi+JR0GF
6nVEnVr+zoNXh80J9Ik5QPNvEYBsci9ig5CQL3GF8LsZ3IzSqJ2j2zQkVSS08woInBcjGZ+NMgaZ
pD8bU6NdS7eK92w1DLLZYl8yER0ckksPtYOBoSiIw8zDacU1RtT0wFpuhdOR1L7gmT6ZY5p72/OC
ryTEkok6oGPvJvPRNNHOLQkapsXx8LQy6h1Q+W+JngKe3+KQKEL5OjcfFaOcbakX2FgvtX1IDIla
HHPtcysdrX7+ZudLdBHw6XC6WMDvBHpBKGQbJB5s8Q2WkSi6dZ33K83Yt1NhWF9a5Bw9FLlLxpGW
c0vz00rI0/Jc61rZ1heeTnIo0vjXFJodZb9ztNOId3BS+Z601de2stDqyU63kINuP9aomgf9tsdI
aq5IF9/Ssa82LEUmfRNk3f61q42jtllKO/0dm3hgomiG1qKDXk0GXlGECDNlM1isH4zHkdl79Z6+
9tbgJuMm3PBEJ4QjvLhzgsPMLYwbWxfCYAvJpflksuwe5EJLIwcvhqYkc4+k+b67Wd2cwRs/L1Fd
3KoG3hjzN7ktc41gqyqqMGiQsSnarUWT5GpnNPpTQ6HxD5sdo0D7FQ/Q1gezHPtl94TxBeWRSuJd
pHUh9wd4cD/LJOGfGxEFWBPO56iD0jPk56T34ZLzHdZiYQjXkcNKelGg5QiDf5iwE+3JXaWHoxxC
eu8FZBO7yw1RUxw7mJVAzh6reMlR9WEfjjkNbhjJtvSGbNBYUT4doiXAJeCJ8DAE3WPWIOSrxq7b
0KeGA1yBTcxn1R3oi/8KAuWvSYEb+aeInVQYySOef+YGkHz8uK/e71dljkfgaRijS2o6j35VV09R
rVWhk1PthDN9j6iQgEoS4U16jkDEwsm7knPFoL7+KqjudOIQI9rWqciMLK31UCj5yTPj6XUQn0PO
9ATspfk+GWbkntkc7Rabjpte+iH64xPo9dxFpFjEAYJ5XErRNAbsW3Z5Lgt72bhF1e2DCCRTmCwH
38i/B6bfXpEp9sT6XBvvOJtpvbVTjuZMRm62ESeoG7JzaPg/pl4A6GniX2gqv1PiSmahtXsAXQsO
yvO2ScWAc2oSUobxT4DHstOPcSFYibTjdShMl02OW5mvq33TYcRQQW8h30OWUzu06kJxtIfBugy9
+G7NnHJC6a/tGSp1X2FWZB4D3ghx68aN8U4PkcR8YHK2cjxiEEqigwiiECg/iHQIJAhjOWKebNsh
uDgfOqvgOhbWjab0yYDdDVS/CHcmnA+oTuWbU8bTOihMjMWNa+MCxAyQbe3nslPeYSaub1+irkDA
wTDbAJshG1SpeU13nuMHe4V9+gGw0rxmQwhDy6/VplCs7aJfjjEpB1gQwvc698jl+7+UnVdv40oa
bX8RARaLxfAqUYmSbDl08gvRkTln/vq7qAPce9o9OI2LAQx3z0xblsjiF/ZeuzNeAOmh0KnXVIDR
vkjerB0NvoHLPSRfZ1VBgaViiW6av/hUYr+uUghwK1w7bE7mIsZ92bOoNdq2PKkof+rr5CNMJWtr
DCi/E2u9C1wL9R9gQM/N628BKZ8XSGzNpjXts8Ab/dAdB6I6rtlIVAcxOhJcjtZeGOxfyz6ABz3a
X4NpsZ9UYOSY+NZVpKH0q07NvU9rauvQvHVlCqqtbaKdqrm9ZR6bH6lyX7IZILzRnGA8PVADpBdH
jXhC28dZAOQiEGK+6QxyhE3YEBYVuY0K1Cxcm/T/2VXlTXUeFYmEuTudVW2qq0ihCNyrucIIEIMl
4TULbH2vLDoHjGfdpqN23+W6JElobt2LjuNshMp6vn9ZiGZARP4YRNh2m8RAbNyVW8cu9aNV0NQm
xvgjNbiTMEyDMqC2ImBYex6LvjyPLPwOpFWX17haB18ApKkVGN64DfNsCp4TBojh3JSmsw2ctOSc
sqJzPCXx+f5dLXIocGTFuSYMzlVSjDS7rC9UaM5RCvEYx3ryzHyyeGTRRYfGQbANEyT/Bn+H1aD/
KoMkvXGvpLcJZYQngRvuKiPd24hIHmsUVZfA6EgpGMRELUr+95lSPz0XyBUJR4IKKfQl8BtYPkQw
w9GiRE++k+tkEpRQ5M8MQMVRzL3YGZ0WsgVZQYX23iyCL0Hf4QSO1jursFzP7BOHXBTaiMGup63Z
GNrrmBafqHR7dEkzYvIckSuX5DYj1XwHLGB+FPnSrAamGH0REcMps4cQQP6zVpYzXsgUJi7pR+iJ
xdmJjPxxXIde2iQfhgmgdl9Y4SHuw/g1RNzhY4hFFhrr0Sun9HKZy/AHnKXYftFr236JatZzmigQ
582q2TZ2Zxx4jCdP5ZxuY0MOZ73M6FQazsY58Vbh3Bsa1IiHmQLubQ3lAQWfceud4GWgY0d355KR
jLMO6XqpnUhWOd1/6QTCXBki3Jsb44rjSlzv10onxIluGD+3Ud0qHL+b+xCyIv3gvDDK8MzA+BFY
Q7yhTs5Iex4el2A368VIIjnDkiVtfZFMzSYmTpl62U48hoGUwS1U//rDYjfLpWEacIV++hxAUtjW
SmzMUtP3onbNS33tup/JEhHzOXIswUjHba0ZPHibPDk0lF6eimP7XKqggfhw6pUbXuEwkG+Upxfb
SPC8QWfbTv1EJJ6DEqYK+ZVEPE1ETPBJtU77iteY9cOUdse2WR7Q+eFOzoLxyiYr2JpGHT9oLd6w
DPH2VepJ5engAjzQFrm5iVHjkj3+nLMSuqSm2RwzDnSetqAJokX8LHK3OrdjRppyTJuUDUI7BCS6
FIlLOPXUBYxd5wiwYGef71/M0ugOyzi+qMGwz8MaAznkU3+8FyAkt/tL2ECvaydEkwLg3bKIE1va
cNsWeuatxvUDVYrME0Gk/Pizcovnya7PY6FJ8mrKr6FkCRczG98ZPKH2bueQ/RQeW4YeAOClc9IU
sx/4OzZX9xDvTalq9jgP+MZaGBH1h6aCWQR9+UORXw3Eusi3kvAhL4S4Kg1/5aTZRx4ZBmp8TtA6
bZ0bcW0J9a7z1EOm9VyAJxd3IfbFieW5bqrHJlLlGdbvZ1kRkOC44/W+Bb4bRYmD8k1VvgY5+U5r
I1m2OX1jj7nDYaDTtjS3Wl4iaOwK5IP8+rBVMcFb5de4XX6WmP72bvtJA92/QI86SRlfg1Cv9zMm
DxKNpmWbJNZyWEoirWaQtsel9O8e1zsTQk7DqdJ0eSm14akroviqwuJzFGsjlaf7Va0tXp5tyXAR
r1Mx4FKKczYKya6xAo90t8UvzkApmSkk9OpmbTBvCrho8zVgy2Sc3bOq2XPQIAHnGAdG1eF/jtm6
26T6HujjQGkiZ/cIVNr1VMofEvR4qB+jjVVKnahilK9tVbCFr0oCI9bPn9Jtxlm0uKj0q0/a0BUH
MC+0QtmQ7NGZUzfLj+hBusc5zx4GpqAX13bo7kPjAkkcadNMHGuVtfI6F85e9KN5IAzWpKlgkNmk
ipkJ5lq0A7jHeFY+srIdU0hKvI8kWTb6dGshbVca3NWgsTqPVIxfo2HV15aTqe2dci+YdGI+QHAX
6aPyc3g3ppMnR2ZJRBmOHIRNb3NUSkK6mwISpSqwcDgkpgwBg8oqlq/WSDszVXbhJRoJV2Fv11uc
/JhlogNtwoijHQ2aSpPmGM+8uLlEBu3CCw8K3oWQKSaVTuzvJMjp0zjIz06qLw+NaT2TL90wzws/
qoiMGJCfGI81pnsd+mfQQ8GPFNcA/TDPLD1vjhPin62r6mkTFIy5NgzbyXFKbJ67FuMlh8nwL7sQ
9UXLQu2lZ7ljkdL7zzClD+rPrD2eqykddsuQDUcEZxvgA1iLrCLx848YFM0T6V7jRjaUVqZV/pBN
7M8zFude0l0UGjGEqu5IHIvArqFZXaegqDzDADVZKW5z7ZJhkjuU/7GJpLZdNrbF2MYyme8wf+8B
TERg0CsorDCo0xHtc1ty7iBqLp6Gsd6HlfKpvEz41wkY1yGHN7uOghJhFjtk5SjYvkbdML65nXqF
0E9KDouoJLhKbP9gXkIPswPeWCK6aTNF9cUxRjyBbjHuCihR3jCQfhcbr10l3FNogpGeeoQWwbhY
Ptfp54lxVswU9D65l1zXtlnXD7KLn1uLRhsC9a3saHPd0oi2URy4H0nlfWjShd4hwP4/NKN27ksi
A+4TiV5yhtsJ1ZaToO4zshEPPPuvMPyUxK11tPWEfT4OqYuzAIPBSh0D45eBD4rrgsiOphJNyguq
GCCmtcSfHpCSZ8k+emln0pHGkUhoJSpyiNcvaHqvKOg7fI0ULZExPdllq+3dDJG4waXTCQfjtxN0
WIBFm/C6nfqcQKJYZwI4tVwrPSn+qLlGfiHSISfzS/toleBuOxwTWwFa5aGs3X0fcVR3HaJwQUBw
K3+B4pPHwh7eYKE4TDNMuqfaXnZjRzhA1ob2mTHpLRjNwp/Sqr60yHf0uQr9JbHedC2sD2VZgYcn
nO+pHeNPPP+/lXXnvhAsgjIY26JnUlEe08VsYSlN2SvLfYKAk4FIzGIdH7mg39mbEqDLC23sQX4C
qPo9JadhQ1UkfCMBPWtiQT5MaT/u3KnY5A5s2BxsLc9xK9+ZzVx7yVTmr4ue+7Xh5KdOw4bXTT37
34AVK1Fo6gMl0HHA/rIbh4FopEwPrknfMJ8xYp9/WW5711le2zVZOnFZG2DtOiJKcm5dkr811biP
HN14rc0fraMjsQtt/bYk9cUd42xfG3GOvkKWW3NkCiaX7oOlimAvm4phhxjlWRjlB93hcoaBzEaz
B58eTsvnjDCdnVSfJTgNHqljxbo2JwVsnPBAzxQo8HUPOctAX0cvkzDXlAYQjrJjHcmW9rK45g3e
7prJqE+fUIr+CtKFdpCp28UZpr3OUfq5qIznMGF2kxaAZ5eRBwsfkXaICQC4EcFGiaIu3B3imsTo
hYOgI5GnoKpdYqJlshW4QuDZM1RZkp8GAL2oqgklndCjJkn0WetmjK8IBj2RwRSuWqn5Q2Y3DOM4
JV1CEw5WQXjSFNTVlwr5I4A6yMT3/5ZnJntROOiJWVwsDSh7yfJxWy30Eybpo46cH/ucJi3py0Ot
5hvUmOGE2BsqLyLHxJrHG/dhfOBWh1iFcQB2aP8hiL7W2oy2SAQmOkCGJvREqOSZsF5NNTOndqnl
e9IdQOe2ySdV/pijMGHXVjIEJ1eeM6KOzmEf1Tz78+k8Ee0EdMF5on1jCMsKcGlmPK/5Yl4Lq4Ni
FCRozBONu9HWbW9qiO9ETcTKBr1PvCQUJHXTPo55Li+6+EVi/T9r7TShwnfT/jXo4ubFGT8hk71Z
mNzJVLYXwkyd70PWMf2OF8K8ceW9TLgwzwxzbtq8/Bj7onsO5Y4Bvusps0a3TaQHXVHyC3OR5TW1
/FoY+qsVAsFWupvuvclEpzi7GuGF4Rxuu0k+AvTZd6hUD3ESPiaqfzENcn5oPnbYtFHjc5lblvYj
CCE0R5pIWQnTStSKnlxrrx29Le9luxfaEX2c7U8tt0+kizP9DbHSGi6PEvuZU+TEKIzHJhie7DTp
kACAJpiH/IfQRcjuAXR/sbXEMu5F4Uygr/W3TqM0Z/nubKdk5qaPB9YHWpYzE+9R8yGkzao3APkG
twyli5luk0q5G2usL3oOWzSKLPd6/y4MtUvaju4J8EGvezKTwxF9x+cxdPBfMCVQcg2Bq6OQ1T5f
7t/dv2hLq/uDoR2LqQkfwiJHHUZGSS0l9tc2q6OHKhhPbTnMCFTWv+vXvxtb4ug6k+cE21bkf5Yl
MI7YFXhEKrCH+xekaOEecDYPifXvgmUW+6ZjQ2KbU/Kgh07yQOm/nMIwv+FhTx7+39/fvxM6rJpl
aIgJtPcAmxin9JWT+MoqL4S/06GV9U8e5ByxtT2vNWS67bRC85Jh0vf8+/Y2HHr0zAyEvRqMLzOW
VPdxeb4ZM3ggMFv1VkcSPmhpQvlVAFxfgKGLFe2nx+QsgBfGgoUE7iVlNHkZ4soTuvtsWUtIxGKc
HA1OhKBj3scs/pbzzm41DsHWyR7iggmZDKy3kc4Lbn78Afblr2KMP0r0d3T+PvPkjqXETPNcM8rp
ZonaOGb83phnMbFayWWHw6vz7TJnPT3+KIovljV8FSz/+rARx5HEAoFpMrM/ZUKxVovafRNaF3dm
WExvR9Vm9c0mKsLnlj1qquwe4XadbBcmZxsSK1sbdHyJeH8GdL6JVLQtU/0rdCpydN968c1mX0Qn
ZWIsnOxdURPNLoYQXlqSEtxFiK05QEYigQdwaaJydCaG2EzD0TTL6dFssHuY1pdFZP5sk6iziBxJ
hWM/ZVbGirdqHtQy7GlbEVACV2G2ZgY562hXOwVBFa2evXYXqf4pYCROMH2AszXrH7TjhCD7k1SV
jW6F+iChaMTmxRyvyy5kTTerhuFLgVlEn4uWY7fe8dDYMjpWgGf4N/Vs7QrbY6oRp12U37JBweZS
YD6GhVRjMocAFO14HcQXiJS8kxmkzLd0cnMMCtFaSJP37AqyHUaXmBljz9aKejgnWs7oW1rf9bdo
5I9lDEAemAtidfXiVriml/jHJPCjrfdFo0P/j6MYnL79fQEGigsizQ6RgyK9graYB0/sjmvEysTx
6ulU760mOBsS4l4furvWdOYt8psZG7h6dVgTuXbHiAcfKRmC6qebQgi12Zq2BKTHrcSF0qP1hBp3
zEM5ezIoDhbglO08tuVO7zuf//XLOOC4Aol7NpIZTnzRNvRd5kuEO3gjrFbfVcnACBQS0qSaT0aZ
HiY1kiii1T+VrR8p2/dGqkMh7NITJzzD+GiP1pVPoBBw3JYabaeq9/mi9g5a04PU7CfXHtkohJij
Boid4RBWO/pMfIjy1jdMH82g8CSgyp2uOoRX8U97Zbm0wKJYVkLnJK6jd9vQ6wId77ndHAxVPGJq
3EprstjS586+S/U3lpJfeF/j6lFOGhc4imVg+SAG9Y4Ffa/t2FrzjCkZo1Qtwa4hFpdS4/MJkETs
emKjJiNtT1HXHuk5C7ZsiiVMxdA+HQwAdyPAKHws45zcWoigPP+U2FbEv3pM0HjgGCtuVrbNi2VQ
NrfDvkhMuDlxyd7QbL2iBZm45AiT4HM2Y9iwoCfmsZp4VIR2fYFKheMf4BzmaSI18TTUlvDQ1BH+
0fa7xKm2kJ+fSicxtwHwhe2iYbuIWevMPUEl4VCwKyuYb7lCPrAOxYEnFgwwiKg3o6t/67IU41pN
aZ82GQthLGRa9QOdrtwSveRuF8sVhNx9KF3jmOXMUhr4kR4L9xfsQ8UGyk1pfs/DjO3K/BVl09eU
E21jK9J+IgQ1kBCs/Rjob/XMyIcJxqae5EewY9HGfs17gVsBHTzYpaNtd9cyZ1UbWAziILriMSo9
tdab5qi6U2wNGEAp4nVnTA9D9dYgedmOHYCkemlf5jEmjLZASVnCWFQxH6qlW3uzTU80dp+SJP0m
SBHYKA7jopl3bjxGB5xDr/N0rmXwxeAk8kCRTNBVzGedcX3kMFw2HTrfOP2MKSQCPWV8r8rw4wpX
TFycUkk6UaiXy1vu5j/toa0OVQmD1jmFVfMlt/rQg9TEqmG5lA2MGYZDDCOayevzTu0HbbiJFhZK
ogUxNBb9Wx4knZeR00vzUQLZs36gDngLy2E8WZ3za1jcn+AJxK7OtP3YOPpfnEB3yfrv4jTblvzn
7laSGIJ+F6fVZS7JSqwIzE7xTs7Op8qqcC8USK+ikTBDA0QGYwmDgNQ+2KUZ7rlUu6Y0+h7u3nhn
wnZALGlFh5Dq6L+1c+JdGIBBQoGtFLpeC5Gvbbrv2NXE40V2xC7Bx1omT806/rLcuNvbkbljRM88
P3OvriT3hokWaAYnsvdLvM0tFrOaoC4bl4AWJRcXkjL1gzE//+UFrva69++eZfPyMAVwFOrvpH0D
hL2+dcPAN2nzQrwwVBMF+vQlhqvJC4dDM07wwdg43gmjmUUmriwf/vtl/KEx5m2ydR1XJ2JjiOLv
PkOBA1ALkR76qGlYUhCvgSvLK3P1VloUndn6YVagK4Myy/4ib1z/6d/fABxkDp+MI3WBWPqd2rIO
XbtCHQwgYV1JEzbCcy52dmrEerNko4OYEBV9a4M8++/f2Vg/+3c/WSjOT65c3TLVewubcMqkJItU
sYKK60dkX343auTLtOLYhfFhHmGeiHZ6LRbnF4jbxnPMGx58qr0c19/quMunjLRtXAOXppig4i/9
OUua4UrW1tfcoohH6/A3eep7MxiXNO+Uozu2IU0umffy1Dln5ONSGYOBbZivaIs/rgqCkqWDl0pz
uEmxZVPQHBHomQA2toGxZOBcWaEH9TDvUSUmo1FegDKeSeLrEF238xF301PVVd25hz/QN+j3bKkd
2BsjIl9+5CNBSmObsHBgNbHJEVxc8J2jlbOtLaPoBPVEYhxYTZMLbojX//6k/rw6HWXRkDm6bRss
Gd95DcvCrHXeacvvmRtvWm7gjS7rXT30n1tJJRg3DICFnXxqrFTf//fP/lN6y8+2hXLpSZSBJPj3
0y0LjBH1e2v5AmRSsUztHpEmJhI78Ox1bPrfP+3P48pRtiscpSxcQn9Yp6xOGjVqScuPDe0n6TUf
GoxS9+l+KnIQV8HP//55xnq8vLsHgH1KHSsTlxUzgd9/vbTOayYfpfJTUgh3BOhBmm0OojWLTdmv
w451RRCXjP1D7bmqCEwKDMnTtnQYAq7r0Rrw80mG1fNdNJpXbrItJF3ViGOoVITqcmAtXagew7b2
qaHdvxwfxp8HqEO8KoEodGKS7959QDDMgplYJNOPEs0G9M74Pmmbm+id0J9sdzoKoX2WLMIsYh8B
mtPouPnEjG2VI44ESMJIOrRBH28yc3ZZZ1hXaNkfjbgKX5fiQ6Dq5Z883u//Dqz5d37L/7icXYO8
D8HbzvP+/XvuGiAelkoZPqMGBvyKbYdySHNGAXgSQSm8Yo2WYBQe5vr5vz9v8T/OPK5km4hIzlrz
j4QNm+EtPzs3/DtptC4W0lYdlDsDkAoh2eYHzTBfRedU2NVJo0pXTW0z6dMGjd/wl6v9vc16Pcow
yJiOMHWFV1Cur/Zf1pZBjyH+uZbwM4tcjbt6aFk1Pzeuv+iwVB/oyrnhqA81Wyv/cmff/Wu/X/su
Lh2FoM5mYfPnsbICLvUi0v1K178wE6xQjsj5s3IOucyel5gVtFQkNefBusLRE0jB2WrUj6w3Owaw
kWniWyPs49KX6nGQPpN78B5N5TXLyuYAlrSPWVw+Tqa4QXyPD1Vg+qHbizMYksFXCgu8MeiHThVE
2kWs3Co0tQ9hHO4kc5YNhhG1z8G0obm1wJ6XmeslZv48yO7Y125xZimx2j/VbACX4wQ7mjjSwMlh
yLUiaG8ZsWYbtxE8y0TxlujhM7Tldg/IwDyNIjiGIAy4ULzYDqdLmBjWYVx9oWGlAWUa5rdplEcN
+u6o5elzs9JBKWov7TAu7MVclp0tHVXS6wtO/8G5FHb20oXprW8jQXdWiL9cLv/jgY21mZaVuByD
BuJ+mP3rcinAl8WzFig/HE3nvKTqgNLgWxK1ztPQ6WcnRIaRzmgGwLBjQVfdykd/7adAnfSlYbnM
CDas0RUbfXYATsucAC0jy5KqOfW1+gCJArxGvxh/eeHqzzuebCtOWVyoriOd905K4nORrVAD+neZ
qEJjsmjzrz4M1bc8b94cbfazTNnXdFkCrE8ZO+miv3WuCVGq4nGKhAa+JYs8lA+XAGYz02eJerCZ
wIpr8pSG+CWt5GPItmo3sOU74FHGclSxa2hZawn3s0yAE22ElpsAxdjkW8jUfTFVt3tl1dH3X/Ib
jikORncydpkRM0NmtwxdWj5NGruQrPneYPs8e1NGBASM1v5YM8FrxhnS2psjK0wpeSw9dFj8flT3
knf4MQ8mwMy4wY5lh85LGeOXvxxp72yqHCIwEhTuOA5UbuK75fZfV4VetxFhjDzCMufoMux5aO2u
3iFnw1/krib1DrulWFWjaWmWQLZssZ0iRBGpS7hLk/7ldBd/PFKJ5lrPVyxEnG3m+9dTxy2Ly2Ze
oJir8WSTPk0q2m4q9eaB0EFk/09pV5Rbu0L3CB1qHy0o1QubxRtQ5fbSx+T//eUtWs/R3046XhKu
Jokh2+Vp+b6AchYDTTbDQ9+IYonMFAQh84qAtAFACILxjIG8zrb0+cq8fz5ZGdZ4fTDO8DHkX8KE
xB/1/vpa0BoLXa7Fq3p35ue4c+Du6rOvQrEidFRxarv6ELMGhCvDhxYYBtJX9p5eZ2nCs3temzZW
j2GaASCr8xt7/YD/T296Nd0uzWScnJdpefvLm/bn08mioFibEsxNNAjvWzOAt/FkVfboaw1ASbyT
+ikP9QvqWPCSrB2PDGDhIKL5fwwC96i5h7rk1nbjPLpo8bNcMypHW32IwqY5QR/sNw1Z4ZdsHq/E
qyP0fa7qiRhL13iA11u9cELkZzaWGI7Gamf0HMNl2lbebKbNbindL0HR/SQGKV9zh4K9pnc5Oquq
cL2oQBCuEjKv78LqqA5ANjgKZaHVHiRKfbO11UnVEn7xnNu7zqhbEjPC8qwiRtso0/Ywa+1D34JM
HYRdHBkWSORBFjC/sog9cgHmR+7pgqnk6DMbDZA3kppRwsY7T5K18P1L1c3dfphL83BvQEoWeqhf
ZXdZcEviDimsxwWuoDfs8t42PoiZcj5Jww/QHb5kLS1uGGc7zezECQfnr0ZHDzLIxQGp0FzDCBSs
1ffu4/0QTRgannVneJnr/gths3gjtN2I0uoSC+25NaDphxNaCtsMr2H1iYV/gufAdX0LONS9kyZV
/ddUoGBPXCKZKp4E22IJxYPIYp5xeXAkKn36S83x58WvBJ0+fmNXSfApa7fxr7MqLnDIoOZq/TiV
dGsQ49Yauhp35MeTT1izQBjn//+7Xwlue9MmkJEb9n292YW60Q1T1PhOCudDK02i4gf3nGhFBrTQ
ir3FkYeugw2yqrJyzDz/6BVUbzmX/76pjHcNDhABSi2DJyFmMKX/cU8VWD9E3SiT1bT2WttOceEm
4hGsGNgi+yVZm6vAioKrZvazt/o1Ftz1J7CJ7sck1fZRM7Iqc8ZrHBffKEQYHBtkFSB0nLSc2sll
lb9ET5L1n1eizCa3C8JU2u7KaTL+dtKTu/j7wWryu1jSsiS/C6QEKtjfP08zY1NpItr2o6mOPUeL
hL+QSe3ngMPyzf3PWBaFf/8uLbJtW83xaSSi1E+ILWD0vX7rBEieNpmTZ/tZah9hSi/+/UtMFY/E
faLwbBSwIf5eEWXF9qmkMqi7xTemlIVC10FvQore67X00hQDxSNptU29sExJLOnHKoGzElXT//1W
R5miQe4izKGUfhI5805Z7a/cnTXAjcvE873tt0RmBQqGYRmRJTAgW8pkfjRVeky0ir12Qlh7hlw7
cCp+7Qnyfrd+O2MWYiHhF+uX+3cuRHWIl4XOV9zJFKtSfypUh1mmSV6gDeOWDggtoxfNjpNlHgxH
R2YzRS91z0OLUwzFXP2aE9CsoIsT+WYsBzv6EOWhOtg1djZ2CejFNSveGE30endm/mO/Qi+I5Y5s
AjXhB+pn1jJVZtY3COQC/Ekgc9CHJgS9riGYSGLTgkhRhvC/oJlOaEkMlhvPiRjEaxH1XouWZTcF
KauCjAWrmM3m7OIJOmSc0ts5d5yLnZPsMirg+yYEnfUcncfqZibg1aoQIF9mdtGxwyh2f5XswK8F
u/cT5Lh4q9uFeumASnpuytVA+8JmHomQZxE2c9Fk2V8SxE80FxWSewO2TNMxa+qK4RYEtf6ahLp7
CNEON6YbvOD536Y195Cu1ZLnUltpXgQ1B7WfeQ1B0T7WCYLZEnzxFkCKdbrbdXhsaZtwZHWlNQNi
CtK7MOlhl8etdeQaJNW3iBCvSq04RFNDv9DSTrsqLPdt+x3v7BFks3gdTcDeaR1qeEAZyc+lykmU
FKvaSV1UivIM6F50gPCYHHBukZTR0T+5xLJ7aWC9IhgzdgnqmkOZ44dMYdh3Tqyx/wk/MiN6xGrF
GEqYRyeLxMnIzWNIs49GfTF28KX9OR63rD7Sohafi1x9NIv8s9OSDh71JMrPuOJPRt/sNQLTjkQr
Y+WDtmrpWPyrCFdfMxifEM5SOxeZuRsbMz620W7khyZ9M914mZvOwh7/z4RST5EdOg2AUFTqGMme
78bUeZXlTrX7aqDvYgnDLFNR+l2KqX8sBSyjQiPawRmRVxFm+AklbH0YHC6ju7s4QGF7M8Fmb7XY
ir830Vc9XKyD24rsMEbo+2adqPICojW2Vtp1XAZcr4vxtKCMeR3RiMO3zyLESfwxq/srRh7Baatb
6EaYLtg9POIF2v0tbqj65QBoiziH5NjW+oWw6uIoB3zPYKTQ7GH425kw/HFhB/IZvQA/fmnAZGa2
p8O5TIhZ2JqWk20SnrxbJ2XlWZ7M2apeIDOE26qpe5YnZraVCxvWIlv1R1hvCUshxAzLKQKC7GiG
pYtoKFwfvXOI2FZHAtlEF4YlEXhGTqFW54YoZK/tG5m2hN0nujewwLpaBphfcH9nF1DvlUth4AVI
FHo4C87jYU5/kmMUntH2VRc9jldlCoaTDGHlxSXnUIzdhVFvtmMA6W5rO5F7gsTsbaaV4ckZWqpM
K6xfqWu3pVOYT1RMWFbc9lp0vXhwpZbgiXjGuJNvMENxxrQtMOOhcxmomNN45vePoNrAxtKd6Zao
Yr6hoIq4AsA5j3a9V2bk3LSwFY8VN1NNO7sNEWP6MT74dYA7+kOtXRJQgUHIkqzXP5fVxEyuGF9T
ww14Us6z11XhIwJi5yVNv/NgYMPaSgdSL10PnWQdGtg2EfOahw6TxRAMCKFu7iRaol6U2Ov1DO47
KjJ/ysJzPvmwe2ysJd1X0DPNIc5luA2rFLQ2sqRzWTrPIFkB97pfoz48ufhk/NRFBDcjft/HrLU3
ViYgGTbDioj+0LdyO+G2OseoyY/DUPlsGZOzpnjENa4K8IBU6Bptk7Ky4kh51tJwXwH7JqfWfSw7
sqCmRm8OQZo8mQWjvq7ixi+rwvQ0HU9aj8L8BK5eP4Vz/oFHPgcVGlXe7TXNyG17DEno27bUxC4W
pGnwMpbBh7AnAA281n2bmlSoiEynPVdIp+MNnFWtJoSX6dWDm8hfaWh5sySFBV0ALmk1qV2MaqoI
2XcjnC3Pc065XAeeVZhvQT0bG2gIxr5zFHVzlj6iuudjSAgSaiE9sAEecX5phzDDKIBbbHlgJcmg
DdSRRxiou4+wLe9wxeSHYKnxSrggTxv9avS6fKBtQasGn+ZxbCROfmStaJMA5hNXSUB713jkKDgX
BHT9rlRltEe6pRPuxlvfZQQO1Ol0UrLGc77+0yyF461YaS1IdyCc2dPLHcRmc4Q6nEEvtREmkN76
CfHEzVRSvdQclTn5MbdlLovDOHTjdmksDCdDisUn6B2SEHWx450ESGsrvJQkEWAZiS+w51DlLQAB
dfejlT4QLWl/seBttDAm8WuV5iaZxuEFldr2rv0t05g1S6S+5raFqjDJopOrdbs60MxrXpjzrhma
Gy3lDyOujw5sypPQPZNSisZo+oGcA/dh3j6B4yKvoRRE3PfQTdPwwWDG/Wi0MxkyVeBlYXYxWt09
Gk2ubxeJ1BbEJLls4SgOlGi7Pl6sY4t5YmMzumQWR9cRkdNkzYwZunaAg6dbJ5Lm4b/V5st9LdN3
Mj1ZWkPcWVK8SR0FRzdYF1IAz+Yqtp5CCcwmvZSJ2ZyMtGedHIQYrYfORJg3TkfJTxF5NZ6BYh3i
MBIXNVjnxcl+1F3iPgTIgiQDnkO3NLd6kim/RjATM7v0fiwCL1rOxexWD+jLkBSblXZi8wzkRW/A
7PF2xEAaGAVBEJiT55LMz6vCPiFm4VzqxvIcAonA7Y1f785yuEsbp86jXbO0F9L3HIJNIci4HfHH
6zKkq6S26YfUq2shvAlp626CpkvB4Ro79vloWvWRZM4q8pxcPFVMR5L+u672NWIEswmI/UNTsokC
UIFKx3BvFljvrQrr+7haGHGI4hNuJIu66BvS4ulYdfKGorXw5qSpEAH0gU+Th04ea/RW1E4D7bev
DrGhvsaBlFe1tKtRKTkZevY5mEbz/3B3XsuNY9m2/SJ0wJtXkqB3Miml9IJIu+GBDbcBfP0dYHZ3
VXecuBHn9URVsUiKIikS2GatOcfc0g81VnGBVcLD65PoZXdqPPclyOt1ZqfaMVrCQN2KHWhWq5fS
avVTb4sNTdRp3U12SbG43RvYfk2W5s/U9l6LydRP+YxeRUXZAXirQ3t7GELAYvEVOclWzdibAZR4
Z6PvMJ6oITlSfzSI0GP0pSxYsGF27q6WvDGMN0dF8ehG1i8noFsdLD9mAOmyaz87wY3SiZsgoEzo
CCKwpO0n2+GT6l/95D49ACci88b7Yx2KaHqbB1Z8Zr1vMYwj6dZk14QaZz58txnStCfQFPYcnDOh
eXbXHxB5tBth+cOTFqiDPgr90vVaixLegTLkuATpxd4t1e1mpxUEOUUzwjuYBQhV2uS7N2TzYVQ9
jtWgeG6MjAmt0F502Gq71GoDhnsYkLOjMIMn0SEYZf1cErRnGcQmMnOKfVTzWuOQvQ9W+yILsqcN
FT1TLUIPVWfmbcBkTXkIwMyUtoj5Mr/Ytxm7FrxNWPOG+ZS0+nwze8ADxH1pn5OV33Ai9a7m/Y5i
oMZoq76xH9Y2jdmdk4buqJypgnaZcWiykvWNzbGRL6YqHGBtjfNocFt1tvCH7l3pf4cOYOIcO8mO
LtkcTcUxq2Qd2k5gYdyA7vRHBNwCJ0A8SjsVc9EKhKY6wvH5Ih0zjIOaaCow54ck9kdaAf2TbxXe
N8UJFszYgvq8LY8CceRzveQGMpocEuFjPx77FIN6tMwZbLXGIj6m9ldXaqwHyxZJct3WxqZDsnZs
a5kc4mK6CzlXW9ueo69ujNpmdFeqSoe7GIj/cNLWunozs3KD9HtKYvMeWfYtcKDRGcrKz8SrQ+3I
g1fQqacEed+llzb1i6l5ctq6fRoGFJFDPYMxZ//wOG4VmvC1amC4tD3K396zRmD1jXFNeyt4Y/YJ
QmdCD4/RZzvVAAkG9LGbxuubTaCmw6yxz2OH/WYHyj5phY7BUjfLHd/MO9mJDj26hbaZwukPUIeW
TSGeFqRMDaB2NWWjDaDJGl+KDmiBygayejB2Uzb0X3L/I5odAChG8KLAr/zhinBaN+t2Jtnn0S7o
TWxPHG2YF6uINmIJuKW1F7Jo1qwonKG5KsdDoXfMk40NomaANr1E0VY964FcEjXl59m8CxauLSGt
9pmpZoIPYSJAqsvflDKCkK4KHNqmIHPKHMlXMHBFRKNjbVNEehdiV7aIebJTQbPp0Hnd2RxjeRxp
svhOc+fpEP+mExLmLKt3XYBUY9Q7bddMU7erIv2lpAdwmihIP8pbcxv/KAd6uAHO11XRR+kZizVD
s+m+0oJ/VeV0bTRcXTYruKlsUxyP4Ji1NoZN2OD1NHYkHLQE1cBEaFMHmi8eHNnmbRgtrias+u2t
lkO7K0WAz8rwCYHohh3+an9rUvzaJH37zex6CyTZMNNNQLmzGsQyhpWT9kVHviwcdgbupG9y37zS
LBs/cgcLyrQt8txlaUukRKSQt4uagC+7bK+q67IjuORj0eXVySetQnQSuq0YcXTYdMEqi37YA5HU
oZ8NkW2RZpYRTkIJ6goTZ1s6bfNkpSwko7T5PsXBxFIbXRZhsYApC7yfJn0XNxlJQKbBcBpEZx2L
xKFgVjkA8is/OTsFYVuzuIwyVltMAMGqoVWCBBzMiUuT1Yn5DEuYz2vqFtjNRnXovcbdJ9F4FQgu
96Np/vaaybkUun+efHwRrY0nRU6p2sfIMje6Zn3aKI5Dlx0Fm6ZhXg98fnuveVM+Q4NpMa33Sj0/
QFCsjXRO/GBlQGZ7YCaQmhvXaEpWg4ybi+b0r2RjAerpGgCdvkvqlCS9ahBGThDUNlLVeFbOePTZ
QxxrEGA9yroQxW8GVcttTl5q3gzlt8/szzk8F4NskVwHvzj6WWDf8OWeqj4fEd3a4k79fsnglaEn
hL7pPGSVkxbLcyNrkkQbeTPIgXvvt2jKV7UumluLEB2+6dob5pYYBeckhphvHjzENnKqT9XwwIf1
0FEgUce+vGVYhTaGQH0pcVWsMr97k731OmBDxmY0ATux114agQmDQbRm5P9eaDEetNyUF8VrgtJ2
3rQq+GStspK2n++w1bLMpaixy5sSA02eXmQL9nzZZTbl9KdQmteudSjhJbcGrdfZYe7Sl6oliZ5X
acYsePv8JbJ+GcC4sIcTGuvPzp4gOfPdj75BUfwuRjwztqeiMDaJyMoNtv2jafkhNktjE7Wd2OJs
2wvcMdlstaE9wI6Jg/iCc/AnYGisGxQGVq4hHaLRcAQhmMatZr5mFiUxw+jdnzPRk5/abIlLFZfs
dnzjNSBqvBXuhzU4w81M8kOje/kplcWzaNh42ZYN9yUan4hk11BgaQTZkkexbpPaPySdeWp7MYWt
spxvg5E4oTY5BzcrrRt70TOHfOW244E+lbnRSOlZPVZwFaOrkdC9SFAd8ycFm9wFwugNJZqSTuxm
3fsdG9SjcGVi9O6RBaiJc5XApXXssX+tFMNO0FpfW471VSym7mDNw4izSivDQJ9Cholkm3TqZE60
QAdDXv+AIBcBGfCncZNGOjnJFlWJMbXzjedQeY8IIByGHp1xWWFnIUBGL9KXgGRLyDoIB1H77nxJ
ODD6t3ptaRFp6knkYphJL7jGyMCL5hL0DhaheR5/eS5wvllPAyqCY7x4BZcBvf1Zp0mzhyWC9XyY
v2s7uDw4foKrMnt1dJWp1qMVD5sHvguqAOykEdm+MLv6qEyKtQ/RJI3i7OhSvFxlDkAXR4w722uo
wrKt88u63dmKZXeQs51iCnIH9LwlxvJVN2ShKaryOHTZt75zkwtLeXLuXYu5i3XTIa66J9UF1sFq
PaaUSX8UTankLffpzXQ2CkNsLKcctkINH8puuq3q8pKMMEICwa83YeArNnrjYlHpFEKbuNX3jxm/
7yBJVNWwbdhtSQtfGMckNlSgdmNeqK9uax4SG9ezp18x0erOSOYUSXoMEeDFsGoANx3vSDy9ldfQ
KdWbcOxNAgYZZEnibE+zrj/NfmZcVQMghNhBHNtKce6wEfWXzU7eRd8bBTXBb3qOZglkw3faaqUH
Kj3aoL/Ws+/u8qWZqOPNYxulkNNXckf/xDrU2INWM8SMfTRjrDIi+cnPML+YfdgliXFulbyaanQP
2oQBnFr6PThWtzXEFpdqEcGmClfLIc30dtMaNUGVbvtS52b7nDepfSjsjlKiVtybq6sc+8nJxLnx
qx+6n/thPdhy5yNOoFDh91sqvsarZKo6lHQ9qqa65w4sN5Xg5ouYEDCYH5A0T89JDt6CMLdFv5Fc
0udckrPk9rmxYfi4e+4ELkBJsTZThug5ntwzK9FhulFD3lgNDI8U2ukTmlWadNKdyCdULWdjNt0s
XG4YhwndwwdpPWk+g61ttv4+AjJDnCeORvbKDq2I5ciVUGGw+vY74KcAupxS0Ahv7XXFlIsPWxHU
NJoeCcQ985pmUq4OEvdDTT/9GHeWRp7XNSWd+6rDlY+C8rN3KJpM+WtbmOYXc5hxm6J/BOtRn0xn
+MmeP95gmiroWczxjdlqY5Oedm4BlWwtXNsrytowFYT93DhOODNwvlQMRlPsHx0WTeT42N9rMv7e
0Bt89Y2aTJag+eVQ7xTZF7/0rXPf6/HFZkA20JSdzZ72gU+5Ze+U8y+YzDHWBpLnUHHbb1H0wY7o
taBi9FwJoNRJnN26PtfpZCTTdo5jDKYqAe0vwLOWlNO1NJpemlrn9OkmB4+37Em6VCSfzdSkYle0
T3i83kyWQBerPmtmou8MgjsI04mznm6QfMucviUtvJEf/mJFiFQ93qSs9CdllF/x09X3qWp/lz00
MlOl+S5Tmvc+T+ZCqJu1azXh/cjUbG9Ntl77tg9Irre09irGew8Fqdp5ebSxvHQJl8lwtauIsYrg
pAxjkszODerpY5TMFABJjJqxyODnQSZL/J1NoSsgCzk2yxeVju9RpY3bGITumZzFk7WURtxpGFht
s5krqma6oqObriZD2UYbR6q6/fQl64V9HyaeeGXz1qRUrHbzjiZ0L4eXGMvm3h10To7l5lRH/Yse
HGw31285YeOVVxlfRKxCz9SLj4buyi4HU7FtKqP74sniwMJ/M7i43VdhhFeZ4xFCDahI7ZtRTx8K
6MlbHGAD9wM/JCDWybvsXMzIyILCOXgd9Cl28b7bnYjiBT7Ma+MAIa2BlnSK3wF8Xe+Gu2f++fXr
PqwIz1tn/MN8HaK13MGtOpHjc/df83f3J9Vgs14RrKHIJSshudA22nSsIJJNsoah7oQBozB0gGkP
3rg5K/+WqBd07DWs4maDanZnb8LwGl4/rjjLVt9IAlgTPhWOobl1jvKQ3JP78OZ/tX6DvWHVW7uA
BSnnrPGIcjN9ll3YO7Q+wqzY+t9H2lV7/ZCfpru6m6/tB0R2mpEZnijiN5o1heuImPaK4M5tr3bU
8nGvogTBQaJf46mYiAiMX+O+3rYA0XBL0ajsa7/eA0IcdlHa21jxm4Aghkk7+Kq8Yrurrn4ff6iq
GDlR3ZC+tfU9YyGwYjmrgQbNvL0oq3OeDepbVQMD6EetukxI7u690t9mUW5bNeTvXElRJlWCNWaS
v1NJXjsNEoTMiSXectt+twaXilnKcjMtTxaGj5I38fIOXH6Fx2ba3ju1wZF5vGeAq6KXu/eEr1LW
yt047SSPjwtp1/IowX3+uenFKXXEGtdPaqbN0YPadoxk2xwfNx/XspZDoy+Ks0E77Ujn66zF54LK
7VaaY3UMareiX861/7rZ0B3Zz86wSckEPFaFB8kjFpJLg37Zdsz958dP5sh11onTUCE2ivIYpdbZ
o0G4ffwwqobyKAdRERRYnJUytb/dX5ceRTg8OKUiMfBxIdKo4OTm4q/7HtfA2izDPnN2jmvZWF6z
LZmvozmS8/rx1p2kZl9JT3ctjBobTl8fo1ZUu6kjVuWk12a/q8C7zY7zz2dv26T88zr/dV8qATgZ
Td6s6ZN+mUsZbxvPxMjUxkm3YUKDCKXJ8sjOpySzLoczk847dIwmQ48Z4xCiUW3m+t8vHvcJr8kp
6VUnbfnUHxf0Y6mdJkHG5eiO4G40JBKWzqhPPjWUraarjtnyQor2/h/t4P9dID9KiL9pQv4HID/f
Gf8SGfufTP7H7/2Lye//A/6rYaA+JSIDiD6Cyn8x+Y1/uDYNBsN0/g3jt5x/sB2w0IA7PAvaamQa
/4TxW/o/mJ09A9kUFhPXc/z/DYzfxFz3X4oPVPkBcRg+yjAroPHzX/K1xEukk9X4w/KBFI9AdZ+9
Tbh90dG5LMfo6Bsm6RTDvCMn3t+nSXkQI/App4v1fWOaRPXUKUjf6Z7hX0ftNd+CqKPzrNXf8rGi
s2/0v8YiQmEmqMFkBVxvJdTvoVpWMFN9y70U7aDI5i1bP/zTkILEtJu8pg9j+PFW+lWfqm0GTm6D
WYE4rcZb+sX2AqD/3XCGbEcHZI4qQEXe2b/hjKvbz0JS92W69LYTZTkq0qu4/yFii/Bx335xy3FY
NwllObJ+sk00Y1zUo3lf4Ooe+zrb0U0gfY72/N5dmnVpRhFs1spym0ICC7Qov2aak91HB02JPVMa
SmgLEB2CCtAoxA+tMQLKTZ312nVWsifc/CO20uQaVEN89SKRbDqDfos3RtM59WZFv2fQ8b8XB8Sp
wMjKtjbBumla2AbIKJEI6DBdlxDgxOPNIRANHSve+/ioiffIu4uJT2UKwEE52XCZ2iV1g9JZESXq
nsfzC9l7i0c5y158/ftIKC5i5uFXQytobiP2PT2F8gCNjGZELGqp6W6k2kjqYFtVAdil0FVsMtd8
Kwnh25jG9GrU5UTnvuGJKgnQdvJo0AzRhjCBk6/UeJ89vtDaguxZjVl1WFpyzqzl58CQSA15YsvX
LBTgzTcrrnD38Oipi69ONQenMXkuovzkR7ZkvNL8lc4TpoV02PfA0FO4V/AopdXKIpt3PzXZMSLm
eIcbhFAmyzhOOTO05wsij7rkxwDl+9QtF3qs/nnBmIrW7t83Hz99PO5x3/908/GDyE51HL/2+XFL
wwCwLgZiJpu0X9Qc//kaj+erHz95XJ0LJigp3Oe/XvfxNuzU70Af9+/Sagvsav/xRh/PSTQijOEO
JdT//+09fvfxGyhVSBnQMWM8fuOvHzxuilRQzHhc/dv7+/NIbX5zXGSpQmTk0f31wL9dfTzw8TIz
vBXU6+C5zaJaAwHUz4+L1jAxcM4+8kY16WcFAJU6MqWRYcoI/w2cjG0LNrTiTO0r+9uFhuYIahvd
Q2zr1Vrk9rJk4z76WqTIR0ij1Mfjdx739j5uD9LukIgL++jgb230vAqlabK2sVLZ7qfhHGvykoxV
yVaQQ8nQC+0cYYs7P65Z2KNDoh8aJPRjd6KBflSBmg/svVQIrXtVZlWx0o09LBDrjAzYOmvLReAk
5pkyhDCtesNs/I79G0HS8iOzM0EIkV8Redp0KjWHj9o1xXaolX0WwrXPj2uUGSJsENPzIuxoLb5g
ckDPMyCBsyi1YR2hccSS96/7PDBNVs9Ka1weMTXRjyaIqf9k1p5ivnuqi5K0AcUG1ogz2iHL5z6T
kVlt0pqeYQzROEi3VIIBtLYObZ3c18+PRz0udJQNf27SjEt3tcq+ohOsGDzzbyqSxc4C8r6Kgqk8
zh4wOj9wTq3JfxCa9wVA4M4QFJ3s8ge2K3zeMi22pW7UIAqyNwit4FGlKkg+DOhhVIWJ455qmDVT
jvVcbzxPNPB2QVG9FuU0nqvlYkxNRKwGhQ7sbOPZbO5qmK0TWSbFUTnxNb4nynbBFYBr0YfKOZAp
ByWxpBm4XAxjCsYKZjuSDiPMaZ37Lejp0uMJh6TJMKFl1cUqPxFM5+c52ukK0VBDiYmgNG0+awST
n3VSM85tWmSHGTswPL9/3g9lR6502wfVuTwsXY78x7XvEhdj4AOkzw9Kw/2fCMk4tbRty0D1HeUF
+NY2MZx1V7hrHTidkdBmH0ghOEcB70TMWrpnbY2Y8IUkl1XGuHGeRih/U6H2NvTWegNJ1ApLmlRw
ydAL1pbz9jiwGou9pxvDP6XblV+kXRWXuUULjPqo2T5uEmPWbifMFKtBn4oLvstqozxi7TT6hG4b
iRWUmCdcQfemz6FNe7BDqmwggk+ARQSclR/6jO4WDIEFniGMm+cg30bs9J6wjdlD9rxBBTT25rJ8
HJFpsoJ3suo4kvJ1tJc7pwjXpWjUsJ0pUYeysxASpstjVMu683Htz51/3X78YqpX8T8f+V8Pf9w0
+Xq2OJ9vj5f2zM6DE5cAs1ie+q9f+NtT/7last5uIzOG///vd/J4vcfLzwWufjwhUb0WbgIw6K83
8bfHN2VrrE0UiGuhk/ax0pb90OPCX7ZHf91k5d0gnv2P+x4/7Qc73tk2lQN/hymUiMEI334pvKvV
SyrR+RjSFOSEc7/Df/qOpkJudEC47ux9sssaLn2Kaz6Dy8qe/KuDe37krznkI0Yrx8Zts/i1NxSI
d4iqBzA9mbepR5ffMGlAdnYejnPCHjbPp0NRG+9a0Bxck34EvnEAvT7VMUMQa1M/D265j8vpuTPw
cWO54G8mHlijqtQTZJaRIwMU1oC+MlDrwuscuqIw1ih8CcMwZhD2OXLJJOr2ZAi1XlRtDOMYpC2C
JeXLA/VKGtTsWtuOp6/ohbsezWeizb+qktg0LU69LYr/AknLxTNJ9pVd+4rlA3/+ezz044p5udsD
R0RtbcsR+Il/TdFMZyRkruNC+yzqYkAYTr9KjP5expmJeskoNvDhUDzjajj3CF4xmDJ76uDJjMoY
+NoPtJD7VTm0AVWfoV0DcErWThUdMtgLLFGcJIzkeMCPQgEyiYGhSDdC4JCaLCStQ+wM08rW9TE0
ZKuRbCxhzLXduJJoBDZJq4DYsAKLltJnZnlPGt9Dk7Tp/hFpUmRC5xxpaUET9EsoUf6tHtpDNjm7
XqDYyqyfyaKJKvQX14AIghzhMmmEQZpF+5UCGwquyB7CBJlkNuEZiPKiOcBAJ/dN0xYSePZamygR
x5m6UTe7n2IeBGbopt0qDk/WYu59guZ7pkv8Wb55Pek4M+mjSqtaNELYlh8gvtH7rjwq2Sa01Qz9
8a52x5UVQByk8KE2ptJYVIzwxEBy89fXn6aexpvg4vnqXnt1FEY9eTAGKPBZZXtaxPU6T2lx+d07
RrJfcR/saYjJjRfB2E169xDMFgmIlHCaUowr/WTAULx0HI4dUcSoNgI2DTkVp4pE5xwIuV3pzRc4
QXFQiFVX/fbsBkVf1BMtG/Pw8luFN3rT6tW+gZ9Ldac7B6l71us+vsBX3QUNnyBglTUaYpyIcG8G
GpQnKxnowNGulIb1Oc7T9ORaLej5rLkkimOJRuQelzTYjY4D1K/1W6MNL0V/RI5moDR2WT7PDpSq
COWjay9jcvAliLU+lMQtACmL4ANa+S6hCGtZPFB3/GoVp4W2BEWITSbGc6Y8C2RasIsd/h/A7TTF
F0N6b3bacEpFYj80ukUAiLmPezcBq4TnrfQuYirlJtCPiEXysDIq0ox4jw5V0tIReGlJbyhE2u97
S+0NSDBWxCqbjJWNpe8HKrtvgdN9oeXybXSxw+FqF/A+TWsHq0haNkm4HcOKgz1kVVL+xkwHzBT1
tReSUvJlbC1cEC1Q3zoHl97IbEejxk35bOcSthN5305pIcIh+WGpr9mnNLu5xDatZBz7iE9JhaiJ
CRrRFbM5ggwdiK8RxeiDasevikw35MjdNaYrfgZE9eF3QKlhERAbRdQQIllz746B9m2Mm3xbIgaL
gC5uion3naJyWTuySMKCPK8C5NnWERmZxURomTEJ3WYdE00S8Pn00xROVqohimgg4OpxvUl8YYbg
+S/LEofOy9p18nyHobRbgarEDk+vqBJiUTZMM/007UJ3IYkY9jNt2BpdhcpciWdaaz4d5wEaq8fx
qNGsHCYHRqDhEbkqUNiyki9HL1uP33yxpGpqfrB3GEO01CTopQSWSlLAtCpN6nBRExx8/TfA8Wif
eAX1PyHwL2SSv71PbwZCSjbhfLSmsSvbvNhOHnoEjW8jdZRYW0n9UzjntPvuW0AJbcwEmzIZP9mx
QomCSkdbDvepH9NxZGkX7ec6oKQbVRzB1nBpyEk1U+QSZP3wrK1uXYy+WJGHOBCOMtNPzdRzPHsf
KGeo7tk+WIZlxGuXUl4n069G2XRhHlGKZv00C5ktwRjxYq8qGNjzNVFGSwwWtDRahD9Ff/TnKHqh
ZAfa/V6QCkZgm/BXk7B/kzDyqF/3e9pOSHvcIyOVilfBh7VY23JCKDxi7k2tSY8TMjbaIwzN8qMp
mZTsrvtdJzgwCj5oRF2DuYmX7Whs4oPTaHfOefIKqpudRVHcrSWAJNGLH5HBDBjQNzYaUPHSAXer
YBdW5AwsbSkB+MuinWLjaKex1OP2ga8H4b5cFy2yHKPUrxwFZ8snbjDxn0uVXYT+LFR/0Wk5AiHS
kD+JhuiWnOFEtz+Emb9h29jPrpGughF9Zw7Tdh7IPCNhfDeQgsHOUzqkRpROXW0ARoJHwACNyAuf
X5SGU+l+2kXfrZciZmq0SwP0h0ng0qa3VYe3ITlFnizXehtAca3WMrOogbp3IgrWvQbst0l9b2VP
Rr29136Flle6L6WvP2XlkvQVxwpqZfszL8UeURUy7tH54c6x/mxrv/xi2Pe4eJ9H6ZDKym7IJSMD
ge++doavTcrCwqdkbwpW/gWBmdgu1lomh1URC5bIM3SrJfUCPWSF4mVCAruZ6+SXkvaH21E3YRAZ
UdxFGZxVHh5Fp3yBqufC5EuEYR34dGOYGMuNOzDs1osrpfDHNXgbiF9p/OElWEgQ+a2skcKWaZWv
cUnRRnypi/lnPNdZmNlTv8Vz9nXG3bKv4iVSaL5VFd8rQXvQiisSjJ3xs6NBA/d0wqpAlTcmhUR2
a0OUP9xy3jQpjfqaZ9X2cNU/UQFlG6dbaN4DoOq0QZ2SJmgnUB4VmU2ilz3N1yFqQIpk1ScIM7qq
2fOk0Eo4iDqTDv/lMDW7bmpIqhfii5/Sw3gsuUy0hiu7YYI2Unan+bL3nZ2ATIjAP3pS7HBvUTh3
Lhag0F0uIRgEzrCVriu3gUi2QQbbisSJNWj1JGza+Z3Yt3o1uGyBRhRWZH4Et8mfYBQ51mnw6BEi
XscgEUQr2QTzboTujCMpumN7vk3qt2N1zXYstBLAVWZv/RnpNQlK7z39MrCx9kvZ629T3FiEXrOF
T/sLijTrJKwjcgh1+MyymX6VSxoalhAiKv2TOSr8nSa2hsmWX8nRpDbueL+0rvolSDRZqFvBqo4T
A1VclYZxYVZQj68VCTnQsil1aEGEhttm9xn7ycH2D3bt+3tfIM6PwAnjAVLduXlK21nfJAkU9tyv
5ns/2+TekB3lSQIsKgioJ1nHX/aWXn3WbijmnIhelRIELyAukhKxLhAFlAHNCjIIbVRti3q37SLW
19He9GxxUxbOuHpYt0XjviS9/dvE4bwaE+HQmIMZwFA8gCTU2zPruiozvscsmnpMOKBeGmeb4lVc
5WxKtzDHx/nSY1WQnP1HOtnUHfjTp3Tcqd57z6KA1bVZDJseNX+YWWcDSFAB8uVYzc0YloVKDtg9
LxCDv5SVRIsy+82qCXISXN3iQ3Oml25oE2ZaSZM4aD4ohrsHnLQpLt3M/NFTmdk45pwcOst8U5M8
NTRXN0Zj+WQm3XID4B28B2bd/hSkPZOiJi6dqMkJGhBTYU1fQYi3Q6uWhB/RYE6jiuiBYDONrkAM
OoEjQaK9GuR9MONnPbCLjU+zal2O3asuziSLDqBL8C+14xwWpsGnb2oO8mlQoqIA/GaPCx4JNxal
0vc2IiGoAweTOexwUEZcvZZKINbOm1voxJHlOOSFc3fs4OQU3cWIeTssqi58TlCvo5sZ42t2O/99
GltMkFX7VgfqOavtN2n1rHg7khpLLXvODSiocT05YR4aCf72+JPw6gGJXz5sshQ6sxtElDZ206ig
1UT+vtbii+5L7zT3qbtZ1VgTj62PWcjEedeWiPNMomXho6zcxjlIY4Dr35fXvEWAuIwWdQ0zVliR
tW+p8sdbNZhfccCk60ihka8t8zqWkFOGOLNYSgs/DDTzZ43w+MQmCH4lxf+ablMwOxXYvEMz8nRe
XJ80ciYwINKJRSb4NlC7fndjlBSj5c902FZIncqfVv7Syww0oxD+rvOz58SEej01oOlpbtqbWvwi
OEud5ZK9XvbrPq3Hje4BVPZrn80X0sQQOUDJt1gWW0ze+7FgUiShiVXRUsLqCF/NipBdj7vOWBPb
BcFi0iVUqx+rfdRSXHAZOmBKZeshNom0im7Csy9Z6g9bjmTngL7+1URb3Pitv44m4EI5wdheIFoo
exWb6fZQofAIiEC3x+6g0mKPDOXkV5AdB/CeTK0LYt/1UJ/aPXFQDU1XZTos8ymRIoD2dmwrD2QA
/I70Id8nqLUZyVExlLh6sF+z+JiDo+xnhIQoAnYDc2EY9Nm4lgG63r7qXtO2NY9tzKYHsrRxKoYG
8wi+YVsnVk6g4sPDs0WA+Wq4Fr5o2ZEPAaBFDAuUrHepxWHOWC1+e5SkmzZieu+949C35dZLJhbB
C1o054AyiO4C6yGBqjqo1BK7CPGFMgXWKdJd/E/4VuhcM1uSFqyvsE//8nQzQVwtPpJ076NWZbKz
023cO5+oXBk/QJkaWYQ+2fO+TaLO1z6hxZ0CK9wjnAioN68FsvP1VKXMWJhB+cTY2ljuaprVfhjd
1yYC1UTSMEKOjkQqh6G/RhQh0COeotJ/E1HT8xmXVGsWSLLVs3nWSxNGeI0urY2fyJ1EuITeetR1
uZ7lp0XJ2mjfmhzXBFS56jIn2sRX9DWbYnazjfa9oUhh6KN1bg2JFXCGhCG2fiG9Zy0HtEP1/diV
Y00ZcIooQ9i/glm8TS3E/iLG+so5hMnXWjr9bbFYpN5meYXegx4zLqs7Piu5nVmbh2XzVoLRZz6h
kONp+baz8dnlYLyAOdP0L1J/I2c92g2qeLVE1Idjx7LU1Mt3+urneAaDMmczpGca0qYeljSN6il/
ivnGqHGnzPN3S7GE7nRqECOJz33gPtky/Y3q/DYUwysiSi8kwZVOdQf7nLMyZcM1hNa3FioK3jIX
I0DChnS23GZtT8lrzs7sAEHgGQjNsfTGXeKbl0aP0h39P0LBUC6mCfIeq9jSnHyjKoqT0e6eu+Uk
pR65mdgvIj+xjwqE3Ul5q+w7TOTlULPRgaqJNp0VBdsEkWnaE/bcx/aO3Le9T1IVHXPAyEHHkRnQ
Ut3pntqq1H5TriCLzWnZlcXz71mhP+00mxMfIZz8EYlhZ8XqZaEE92L86cz9uIuxkTe+xGFDMh/a
LzCG1kL5joLfkB+IuJbO52zlBsm0KcqQvJ3WNE9uHBZdWEyohBA0YGktkNO2y+zoT9pdpzG7CuR3
SPz/j7vzaG4cW7Ptf+k56sGbiO43IAlaeaWUkiYIpZQJd+A9fv1bOKoqqvTydsed9kAMgAakSJhz
vm/vtdHGld8MPFjbOMAx12GGrpv0VlXNb4MYl7DFJqNm73yv9JQmpJlPq0zzHSDP63j+oZlgFkbi
7aLaQ+xpMVUMa1NfQTH1SSFOLlCO4DocmekMxTXJYwHHtYcZdMCvXBriqTaM0o9KzUCoazYrTadq
S42FUNLc8/ZZh+NJxfoeOtPBqB2G1uomCc13S3G+1aK7FgoQ0CIdX3MY3yttInzSNtAlt80l5ckN
LlCxV7L7vvmRICSHM2q8YF/ASUfvVYs7vPhqox7s8Z0xZnLv2HQbyUbHElYcup4kJb5uJuUDyaiJ
n1oWk7a4Y/hMFWyFFaRZuqI/536JtTDRGTmMyKumofKS3+Ak9VYRRt8NnAU+GmfsErITBtdC21sJ
/75Qjfc07PIt2ov3FjjcPqo6UHgIHjdTF9C4Yni5cjh5rkYFYJjghLZRWoW6ZJgDxiqIBkAhr9pT
TfQJ40Pk47vSDXccQCstGbqjJ+L4gG1368aYrlOBdDuppoepxTFPvx5EAiF1bVwh2uwTws1MelCF
W+2ijk9cWDMhkLkWX5jKZQOAi+F1dm0mzcWUUzysnRTtGqXjo9FTfWmM7wXCOp9gKfoPNnwehq8W
5lcAvyZw8AFKgObsOWKoGrTprYeBBbFeXSOxb2EBZMq2SrRFKO3htNC8m1aoz7al9msNV3bfF96F
YT+IGBmVaJbpUYK7J1e7DeenXabmr8ysLmf1oM+Kez1U3tWIWG3jjcpLW1IL66kU7CY3M9aGaC4V
7DrrEQeRP1lEsBUw5QnqvOrz9xi53grUkN5w3WwM8j4gaXA5Md9iu8s2UXFviJuhm/B4BGi4yyBs
/VKBSaTkZkCC1AS8lyqDoty5xn5ogDHUWgOqKSXcdiypm6s3LtXSXU6qDTvUwKBeGJexaX9D8ruz
3LbDayKIFO5nBz4kqlMIPcygL5ZYxjWq6mJjlNpt7k4nK0FWWiL3PsRivNSh3hFwRenRigsU3yXV
aLR/zRj7Rpzfzqn+Sm9KXzngkKdxm9Uo1LQ0pgo9YAuM1R915IV3nJvB7gYUUTwa/Ut+2lYwUfJJ
ZotdR9zEGc4tLCb4v/HedyGRNkp20GZgYLrR39D5b+jigElPEo1RA2LF7SQoVPdVyrGYg8wf++8E
Obb+3KZ8wWmH7K8FFl21EbxpahA6OzUy2XVUifhAlOZlS9J4ALkuaMz+yZnsnaL2w03c4H837VbZ
TirRZ2MfgtjC6LQriGY6DqQdrmkPdDuu4pQ/m/HVYU+gIbFv1ahn/2jQO5giXNv6hQVhYRVOxUO3
9Imk0qlbpFJWBmT8Q/kk1+Uj9SKEOj9HvsQNFTddyefI9fOzz/fFdLFxM8QqhwJbyEFJz+tsTsRW
cfX7T5v5eNffbtIVsMTVqdE3H0+SW+dquETwLR/401YWyR1MlIRRGvatKAj2feqGDHiXf/H8+T62
kyOSA37sgRxb/mP5cF13xGIRGf11y3L944nyP2lc6zVCK+3LTUeUntjC3+9yfiv5xcnVKMsj8gkx
1srV8zeqWlq+iw3tFNfKQwD7m24jtco4KV9gHGBAVm0iMsKhpnjXR6teKMxceq6YI2GzKGq46OpY
ZbOeSTFj5tsrcDPqxh2JDk4MMjhU8HxhSyUM592D4AyXtPrG1MI3pvy494qkQhTeDQRGTJzmMwGd
m/Y9KBgl6JLNOBH3buf5g9dV+8lAz2IhA+9/9ALpuDVn7drq0itVpQyZTYBBJsWB/B5eICc+9VXy
trQw6gkuctKVl6UxvxJsQJJNZV0Murnz0JIAsAHbvSVH4crIkOeKGUa3kYTDhsiHZImfWg1ZcKMa
nFATB4WAQQAd8yO8+XPpoNZjAOhdA6Oj5tovtB6AAol3BJeQ+bFhtuvY3nX04le5iC7HeO7Xtp3R
6M7009BmP3CcF5uCFpdROn6oYvnzjOahzaG7hSntGoeddmWI8cCFba+U7o5CGm5fe3o1qOVNg/KE
Tkchm3S8QJqzJu2Mea8LL92K611JRIYfRcYWWeczshxmDu02ACKCwIt4jbEJ/HioaZmb5WMm7Pdi
MMZNX03vg5OBM0pNTtxG0a+SkGsgTt/M7+enKNS/FYLhbcmZDM9JScrL906lCjqS8QamW9fVeI34
2NoPKbzsXAPk4dY00JN4LtEdubtKRZ4NCiAIYm1D7DHkDQO0UNdyNu0F043O0bRDO5jeala6p2og
EsAx029DwLjCLpM1zZ7nGdIXhTSHdhR2t03YiR8TFzWAGQsBH4eqFtsDMlF9E5uY/SlxViR+YOCj
K5/N+RWnMXy5iBesVlHWSWbx4SsPBmZwC97NokeGBnhs7MeBICDQQDasC1Ft22nLo7SZwJuj5S6u
29l7bObyCBnlNRtjaAJ0Lc0IpteIStrShImWxwHKvWie7NJpPvSV/xLG+hUqSR/X1rH4mC5kSRvF
yRckVxSYk4g7ilMgV41V1ive0UnpLMSauBEq6o7YDL5Z2BxIVM6J6WujYAtp0t5lHQm9inFoap2M
QgFJIQy7k5Yp3q05TqsxcrLrlB2hcJp7TgXh//DBv+Lp5Ae3VXYH2L2GTd3/n+ypOc5re6JGe6AR
nB4U20KuQTlvNQLMAIFJxFEDL4S4+ujaSiIy0AziLz5JN28+CIKfSbZfcbLLZ6D+wd8ihXQZ5f3z
M8RVnNhjlIG06trpGj/LISUa9cDIT1t7kLv2BdQbfIT3LgSiy7hTjxDgAH38DwzIr0xs+Tngm3lY
RVVXs+0vEOC0mCazTp0QKXmAgQMr7mExNzQqJ8GhSZ76GZVxIexvmhsShZ5qIyl34bovEdsHjXLZ
e211wYB+JdliIYIZrleCKzr0f98MOU2jCNUuAzLIAtPCDzk0l6XSkI/p0A8HjUrAJapnv4i1V9vt
+/2IcSj1CudC3pCA7Vy0Yn7677/+3+y74GhATUKuWIDgzhcxaqe2LkFyUXiwNR3WIA5yoroI+dBI
sS/xIUTmjDGsGphbYpOx9PJAdCD9fTEzbB8v8iwkQU8dzL1mZf0BDBfG0DDCtloG/Q7Lu77v9OG+
C3Agy0/+v1fV7LhIkP/P//3Pj/PK/69qLvL2NX/9p6JZvuZPRTNy5j9AxNmOqWqabqgmEuU/Fc2a
Zv/BMEFD8mYCtdVU3ikv6jb6r/8wvUXY7AE1takPw09iv/5T2GyafxjMzyi566oFPNnU/i1hM+RO
DtVPjFDVIthC4zxCQ9xdwMwL1vQTmrCcC5hcwRRd21NzG1BNXhoi+T4H1LLKFPUw54WzTQSSss5N
fNHHL1T12qMx2hqT2YjebwQ7Hm+gNuNQ6fJfLmUSUbbWs+62d/hRE+YlBN9NPUgcjTGF03o5HGPn
sbGK22ywrr1Ix+JYUOX4lk7tj5nstsJJZoq5VI6QSz9H6fiW4/230QpfCwyKt0spPCd/JVVSyvN4
/TCpzXsuGiNDdJNMRvAHRnpDBvyjYmXf8ZTEu+JXOBQ+yIJd7VIP0TozByuIR78STPnDQOxCXoYw
kDpVEodPQjAwiZ3pfTTBRfDtrTm9UBOCk0MUiyA+bAJl9DrOanqbtYXfeVhimrlOkGY6J6WPzH03
BzpT4YlKz8AcJvbid7yip7wXS0sIUmC/0fRG3akuZ6kRf3i8+ItIIcHdXYw7vaThY0GFVyOMIhEp
civwsxvL5T83xw4mXAxazrK3SApi8kYyd9MNmD2ZtG0SHdQUDWvKItdVnm30MrU2rblUQgzvXgGj
SHqbetP2CJM7hYSfOY1wq5f3DfsAZBAg1bopnrSaXkali1dsm2iV4iiky2UhEwdIASfY3RpJ8+wl
DCrs2Sh8Gk1H3SuGixJjBqIIP9HIY89EXWxjm5JiyDcgaNcO/ogeS/R39owwgHa3ugZBPMEc0ska
mme6/u50XQ1RfYpd8QsCpLIaM1TVUGqhpJkoVtkGU7lHWu+ETzuoZiOhv4aFNe4Nir1jQkSegGq1
QeoaIH6plh92vFKMCpUSyXtjvAgwcxg0+ehqO/r8hIqrhBl7PzR0HEQaOC/5TFhuEdEq6idst/iY
KLysB6N8zQg1o7wBZ0wlirLS6nRj063aUt00dPsIYXEAwJ0MQCCqmGzUXx5qBzAc3ZMai9mvR1he
XN2hA2MSMtCUQJULT60NZegtVdrsmOQgFewIwpJpWNOFqjpMLiL9lpZhTpGGpnQUPQZwjk9mhaau
ja2Bz0OzOMk0ZkUagins92N8NzZrmAcJpfM3q4LZQv1Cra8dhRRFvDguWjNEARzfjraxHBdDFyqu
qDbTw+QW3z1j8eQzuQF4EKxryBHUC5zXrA7eW05ga3XWlHU96dt4pqoyjUCOJsrX+XgJMYNtJ4QZ
YWPs6LcN7OoLV65vtHxdxkm31eB0915Z7tEwgwlEfZAjBtKMY6QlT5XljgeHqcdNPZQ4FEjcqvsq
9E2EyHVM+S6ICuC4eUaYjCANdsE7jk64U6FQrFxXfYmxAxXMaibX2HIGJvLJeucbz+EaUu5Ph5sW
90UNA3jVt06/VULyF3PzMLLP1iH6TBttqVropzQeXoWtb4sGBpbVxdg7bYqMtgrhA0clnfC+GA6J
Hj3BIblSyUdY0ssWIyO7XJzC/DIFzgqXFrVHPxShVuFT0wq3MDHHHdZBgrSCYespXkO011NYoA8Z
CBXBVB5cM2+K6DF2dTMdRgodwjRxAvbtVjeVV1Axd6mIXq08vs4zw7pWnGVeBjSAied0m3TTZfQQ
x74Q2rQh0qZdjyqujLAlX6YptqodI6FkVtRSv9vXUI1wi26U7tBZor6OEj09tnbr0UIiHW+Vx9PC
hJyHGkyoVR8FFm/0xUsXK1RP57vkMxpKqnp1/HjNx2PLCz+t61GErGam8JO4Sn9M52I4yiVoMzez
Yr8babBLIkPbSa8Wyk1mCv+0bqU1sacWIpW2nwd8Zk4z7qbGuyZzgHpnWhBLiKQZk/gQXjdzg0qT
3lEfDCghIxTknKg3dkTmgKs7ylVEBU2dKeDFONUIv8It57Y65QG5KG8adIDrma+B0gg2NXkj/W+Y
npB7/32f1o4kOaAxh/gwO7eoFZkr0/mKljNhMtd3RlwcyyzATK/P36AKEvhbuFezxdisicV+Mrtr
cB/aUd6UKDpxqUeHrskQpNSQlCrrxH6VHiPLvrEJ422D7BYSZ7sJtRHFZHgJn8s7GI5K3bcuw2xf
p6AxteWXs7QKG3l4P8K1orqz3NdUy69ZT8NhaB/I+Q6PtLPclGSYMKMXrefhdhzd1zbmS02M6iQG
6xejbqgPrp3sEqe5RhSCbrlZvHChXhxV5yrPS7pzcEKLPbFu5dHR37x+0fahTgvtcN5QQbNWoebV
R3njLULfLiP/fSUXtZbTYx0SQ1oZk7NXiBqrWjIEnZHEYJD4KJZNUlLtcy1LlneMNE2P5i3tv3tT
zfpjVhwjNPErRGRiF2gqyTdoqDg4X1RCI7dZC01pqLKtSj8iy3vCZoeGkowZgo8IUpwhcg8w1A4d
o9nDyVtk2fKdzjdf7tND8EUNWIdVRplC9ePlGwEKjC2qpBknv6Uajxyt2uqn/G7ON7PT40pcvq9P
N2Rcbx1LvUPj3h3lzdxOlNzjmvrCXCjT2qRCuUrokJbmYI+4mbxh1S+/RrwIuuWNEUDpcDT9KU9H
IXeHWeHwDU3aGcQ1/tJJycZORtBVHuwGF/7Tj0hEb8oIHnhdLbv3uOze7mL+PK9maZ9ne/nI6Iz1
7MuHCJxD8knvibKSMyGN+XiGfKxWCEfvmyhZN5O5P2+pz7FTI4Yk72p5H2M5/OTSx2Y+3mJ5RC59
ehu53mXdgwvPAIPbX0+RS3IzHx/n/Fbn58j7isDyzUmhD5ElzsuXB//lqnzgyzY/PurH28nHP+6Q
39mnf+PTonxW4HYzI5AxRf5YK3B2l//hvOlPT//tf/L7x3/71C9blqtOZtLxgi1hCgbmOKui02gm
0amYtDHcVir4w3qGLLc8ECBPo/a9LGYhphAaiizKdSt74CDhkI+se4cw2G04j+0RhAUpvL9fbEqG
eEqVYJnXYKponhg2xtjStnUKuz0qunAwvC9bkevyRsOMhyAfvqDWa/W+FG67KZsRDUF1yoflnzBR
UZUN2dAql1FYOb1XrQRlfXuxH0/gIVBjciHahMQ7OllFchA7dLE4nN1ll5OrIzxdInj+Xpd3Ksue
L5e+vKQYRAtYk2HR4qaWN/Wiw5RLeprAp0kYBxA8lB3lRooMoRJkX7bXB9ECbFzePpP3ysVP9w6u
8UQ+rOnbi8ccPTrCwKJ6JhyYk3FEXHiXKOLQ9iUovcT1FH9M9QdsMq8AX5kHLcetvGmXpYTB8CKc
Tnx9Ej9y+AxeQjdZncdTapb6qvG6vXSgaKN+bHuPBmDZ0kMK/WD5Loz2HYhedpAbZGLKx1+2iuUf
o6hzsOPhfR68myqDXSX/D1DZ90E1pNtcnhDkffJr4NzrHHjd+fPpyxWT9ICCVIi/vkVyUhmfp4u/
PXMzaxNYGXadxQvPSOmpJ2TCL2eP/qt8irn8wDUd2nLULF+tBRn2KAe4GFGhoZXmkCtg3I1oBBkS
jJsWu0uGV3wv3TZ6RxwSZb9F++7oGq1Ffiwvba9ADRtbuX35uQIgYIdWv56NvGX0Ztx+PPHvn1au
5l33BsIgXo1FsWTAJum8lu/SLa0U2BXsJU3EvybX05k04pWW7csiXViizaD6GhJcuu5tPlx2hMvs
BUnKR6IqAKrA7DyyL/wqo4ya8vL9y1+ikZv+e1U+ELvGT7FYKSav3lgRGhKzItPjw5bj9kGFFrdA
qiSe5C8jd+tQ7ZFyM70IILHK/0Y+Jm+m5Sc/r8pHP3boZf/93ap8snzKf78pGOYjY49LecjJfU1+
GLmaFYIx2HldLn3cOcfItdWQNF25+VDpyI6nCSyfIt+WuSZHslwkRpFD7WNRHt/ywzHy++sATOUb
nT9yWJJbPDJOVLzum3Q5SWdUpATKTNowF1bKJgXhaJP5Ahyv3HlRn8K1iyLVl0//WAyWb422B9ZU
hk/LiUHuqXLpfHO+b8LFtp0AoJcaMO1/noPkP9b2Gpd8uejJ0Ylc/Pj05TxS8L0cC+TpPctNMVE5
J4+YwbFosJqbP1z5Qcz6qLu6epBfNl5rDuPlrc7f/fk+LG/MzENLWZ2fLN/yvHp+rVw6/4znB87b
+/LaOH/oUqXhHMZXI0+cnRORNSfX5ZHHN562J7n+8eHnkip3rAzqRm5L/qaf9sv5lTDR/CB311hX
HdKPl98g6jqGMnJP+f2i3MTHqWoEwLV3y4UExeAtWW7kuUSuyiV533lV3mcvo+B/63nyyUPwNiB0
P8j3l5+vlzvo+ZgJ3GU3/tiZ5b2ennezf36BXPp4llz8uv5pq5+e9fUNvr4KNmxMBMU3DZzZWp5m
5GVELsnX/u6+81Pko7ocBcrF8438Pc6rckm+7l9utSTSLsXLw+8ob+QTv7zV7+77stUv7xQuJ/xR
9euOeAd5zLZLCnxP7N/ZCimXiEkpZ6rsf7kuzw+f78PCwCEu1z/skh9Pki5IufHzUz89IhcDM+xX
GgGQH3u0Pec0ts8Hyqf1j0V5XH26V67L58vj7M9XolsaAbB26axR0mNwXL2pYLZ01bwRc2ozeWrR
KJbwoyuKb97wkI4gvNSmUx84nYzIOErnlrowmty5qx7oiR7MClfGrNnTc27mIHAN5UHXAg+1cFFt
9KC/Rz0cb4t69Hw1SaMDDd9Rta27fMTcpxkBRb1GlBfzFOcbJ2yxOJoAj52YciN1koUTHq7dPqt2
gPFXGjLFrSLPcV//4Y/TyYy4q1smVSSQQJVe1ADy8iovrOcbtCF/XW0/XXLl4u+e/uU+eemW9328
w+9e9/EOQ+pdELqEq4mp3zKkk8NKeeye171l3DdSOqcsJq+by/qw7Ngfd/728S8vty0oULjBAYa1
y0lNvjxznTy5ls/s06ohYKy6lQ9M8hD8/WIcIiqxRPGmxWDK8X+M1PAG5G4tPmck9utkiN6c/KJT
Sn7o4hFNoIPW9gnyjrmNGzL18sY5DqohoFpYx95tzcemjG+02r5wR+/KyPtXgiXKl4VhoTeZ9Wx1
1l0wqm+lTqd4OT37MUP//UAkL3o/B210nA9I8kFPdxq0ayVU4Jk1XYNaKRObLFmMoNQZd63SneoX
ckSsrR4yMoR83PIWN6FQQUfjgvDFVNSreIaSPkTFjPCx2ZPwC8HPIvCS6+yeS/wiAkCeWTjWRlGC
R7vrnsNoRBYgMnQrBDWN1Nmo8vVUwSiEryCfU4EPwJN6AOkpR4wGlYLpik4cVQrbAHenZsU2SAm+
QGftTyVLVgf7JRxmZLNNsjKbQPi5WbwrmndtYvFiqtzu7FL5lSnj5GeIXP0Skwbw8EfCTclGpzBX
lYVzg6rvNZr6cO/MxpoKgd8UwffOrm7dLEGnj+da2HyrJIqs9R+Gl7dX3dTOKJfRIifW1qkD2xdZ
/k4S1cFS+nJVROMSfJN1/pTmN1DiSFuYtDcHQ+VRxdGOhxTkiE79WhuECfcmKqExUufNy21lUl6b
7WSrB3mGQ0c0VG6Ez7SNynkTraoit/ckpx2VpLe32aiCCwByk6g0ETwXy5xW4v5DQ5L3rrJLQ8oW
GhALY2FJKLlxPxSVe7KmykTJgXywah68OTA2jhNCTXa9+2RspzVMxfg2sbqniG59mo3Kt8JDfTxD
OFWw9K3poZorTlDJqdOCy3yu820XwhQtjWE9RbF6ymtr9vNeAxo+mDvXq17xrmDwQoCG6dvEA4fm
5IL0gGFnK/lz517lE4pVXbQN8WXQJ6jpPWST9srsk1mlKbRt3tADDkBag9Cl6JxTZuoUVP5a/8Me
hLv2zOKIGMi+qAwsBk6ZAjPuVxFpRBRekPiMOaHbiIMmQUJWF+4iU+uQdODRAs+pmoqvlPEzfPSR
3JFjXnX1HpljC8RH2PQqPK1+BhP7nnlW4wvN/mZCAZyb/N0ptejHZKg/MAPk90Q1JMfcKvCKkTrL
LqddtcSzrei3ALUaTt4cu/cDqAvAtOAszHJbDOEF1G0wkBbXlYIOW6cX4W7qfoZOnN+kQ/ruasM+
BtfqE4hBc661ryY0Mro93Oud+mMmBOWSM0VKBaEbEFubz+mI4wTvQu3XVfW0GJj92KuJ8sVz0IOf
tiZ2trSLXmdgDuh7xNErROLXgflE9E0xYB+xmxd7oJWQTE/h4EyrudUvwKm+KC4hL4USU7/tfbW5
m8q3vLKiW8K56lUJuXsbNjXFJpypGJPrC8etcZLZw7Pu2Owk1IinOCbbSHHetCCyMUpm+GkX7aFt
1L5TaLBgVecbFslsozU6/f9gFGsFQ7bXcMZASo4fDZ1mv/QSRZlV67L03jNKbdk4EAc7zRciAv1e
kevRhqPvOIfUZq6pie9ezNWwX7k5AU2TUiv3pAFvqJTuC526Z26BZTPSW90F4VvHV1z+bAsiuV05
h5Df0Z+qe7zb+luYr8q++D7kUbAxCQ7YDiJYN4IvUtHEaUgANdW83SacHnWr/+4NaFoF/lwkZPwo
hJBmQK2HkRMpkbRozcss2rtma6+0iqO2Mw2DD23hUSnUYxVgO6d9JBzfyJpHtIpgEDxnwCWsn9wa
I56ZBLd6EPtFHSRbt2tJS5rLUy2WIrmq8CUU2qXbxXuzLscrc1QCxEcNV4iJ61IGuH5NA2C6YDxD
PkYNr9C09xWqujaKAe+j7uoNyA0xWqXWnPNDW+Pqy4YuP1QmM0JbN5E3aRzlIVpdPBnTsGv5Uadq
GC6DssViT5OZRBaq/15Z7+MOSX9Cdthy5ucI7DCmCgq7gCJR3c2OSVN2NNuN6z2XLT1TvaYVFKrh
LyVs3wACzOvWuO0HwzkgAgMoUevb0UxJdyIQNbei8NKY9QdLLZHtTGl6wgB6NKbXqimVK6HP7C6R
uBwUBStKlvQHmnKom3vS1mFS4CXcUSjIV07WYxzpM1gRAPTc0LFWkGLEd86PJxvTPnwNdtR8gtxt
cLLSNbgThpPeUV3e4B2Idyrf2CY1vGRnpNFLohVXiYsfGeUbMtK6mAGZ6Je60t/MbXLyIGZvusD+
wYx511QUa70YDCrVOwv94Yq2Ho3QILzUbb1cd5V7FahYDIwaYRuCILpV9nhrxRYieoGdhxySvZHn
3umolfSCRw7Hk6o8CJwV4JQ1deUFtrk24u9qM7i+eA3Ig/CVuRPbcclSw1GMhuexV+1y3Su3lUjj
ow5sd5yMHY25NIKwQ/HIWLn6dOENHOKVSwYBmsX1PHYvdLc5QAM2VJgZTlP0W1amPeBSaW9xvQD3
L3RsksOhE3xDOSeX2huTk6YCHFYCvy4vhrHx7sI4HA61uSribPZ1GyGlgwpyyPD8Bt6wTyCcgc20
BMqxBJPbZIM+aAdSWrhCHfXMa9cDMH0f4aif64igcXSMPro+Tn1zfN/pU7WaMpvRtIy9y5FJakoD
2liBFNFU1UOg3TgzeLWhR17xYngzIGYDHHarV76BhcVX7XEp/FgWvShMfVY8LbutsjQtu5PVA/4v
05OpPE1D6uxCA2izLpSa6LTmeYawWdXG/G3EfRE3FV9DvnA+NRI+uHbtMMkDp3Ot5wmlxpiVp0ER
sINg3ayMMcOO1Q+PbhPtyROtDm1CWLGNiI+L3AEXtEJnP+oOnj2hmA0ZMMcR/FDlJupIEWTcVBLi
YmjlfEcUF5VhESnmag5VfObA8oMBBy00D19H7rSqUXNOGIt7K3ov8/liNJzAp1/LNxFr2+hQOOHM
D9Rfz5m6KY17VBKA9WNL2YwtF1QCzhCL1gwwiRvlqkQnuKs4BGMgU+BAetQXm9AChmD1Bw9p5UoF
q+d50a9sSp9RmmD2oC5xUeftnY7Gbgu6xCLWx/0RZek38sNxTIeQ+lrHbeHFEPgaatZ95HzPmP/Q
jnYhMQCQ9wFiXmTWpaO8OGFEHm7H3GFSTsowDxfD0quaFHvbFIxbQhLWNM6mRZ5Gd3HfnJxidg5w
8ujaRy3UEk7KlV6JzaQ5dH0H7AjdKhXZjW4YyWEYukd3Il21srV1meE88Yjc6aPpskcGADOY8HC3
nXZABYZoRr6A1+sQKzfQFfGp2VyLXZ2kImcxW2IhAlBCkl7jIQm2LOYMwGKs4DjyU+2x8ppb5Skf
dAbqhVecdHKy8gzQuG2Z9zFnB8c9cEZ/yGZ3Y1OmOqn1TToi6oYI/jbj0Q1yHCUxEiCM28k6My9b
ESWbuewJoOw9zBfFxu4wchSWNx0GONFqAwsqrA64XIUf0++cYyC0eVLVwODA8oexCqDCWM5AnPyM
ZrjpxvHoMQ5iVCV2czO10FKAx1TewCA8VXfKiIvFaNX9mGTmbTZvEL3QCI32nhI951N91VhhfdXm
E1KSqFauRaht6zKHK1WWVy0TaJR7+VVKtiQcBKYmQMWTyX3JMp0GIWa5dWljXoFQ8BDZ1WZiBDAG
5V3iQALUgA/1rdh0BnyYKCDIWyDJFfnsh7QlNwmEwanS3p2ZVMPSSpgsOIFA92eQCpwlO6YNT1VB
MEmH5gDbW4Pff3DWLuiAlTZXe49Qt7FDSeCRTs3nP+pIzAdEC8c8uelUYxmhI2V38+wVnfCFE1MA
wt2OA28J0ew0q8ceXsBADQ/kyTangaiUK09k92PnvlmuNTwVrve9gtGKKUW8x4liQ2PXUNs4JF0Y
7F/CvKpTS38UtfO9QdlDg1Tz29AWxzkHEpFjuFTaZtii627XSz4o6Zx43szsHtqRtclEBoEHsVMS
Kw/5gv1vVJAkxZT5Kr4D5mrzdzsiJ0MdBZpQfkvbSthzCgKNyOf2g7GLtjbjgXoqyo2LMG1dULsj
frtXjKvBwOFZGVB7SoDUUEOwTsNsGHSh7ULHm/b2nBDMg+S8tuFyxKQ3rEgmGcjtU92NA44SzN4t
IQTpVnEG+jCCS26K5kuzCF11IsQqmM9mUHcEinVczojxGavGJU6zZ8gROak/UA0Viym5HibU4GXL
oY/VZ2opPgv3IlUrgFNda33PmC4lIa38AlXa2qoJNQ6QsM09MZWu2mZYAyyS2mmLjfWAIyBp+k0W
oh5jHHzdJqAiBJMPzmQibY6WM1lbACF4pbMpwLM1COjws72yTWbJvdvsMlTyIsum/dQkt5ntFMAC
xwMHNfLTIOajtM51HmTopEdMcTahcE5Z97cJZkVrQWJGDoHTao06TfWshEjplgOOPRC4G2f/MLe0
Y0RM1ZLK8KgmBqd5LlpQRyDGOKD5GjcKjnVBilDz6MZ3kdk+EqaL7zZMC8LWt8QK2gd+jToktzEA
c+GF/HimO2M4HhFYdRUHNPQfo0Do70beY1TiQ6DvfQsDyN6hKMt3Dlk+lpakJAngh9JmTbtGYouc
DqQ8RBKdjKvQn5zol+C7XEP09HZlnP6MB/sH/fvd8hEPid29WFS5VoEtHupxoBo2tXuLlAsvS0gH
DvJ6M3RPetBgHvYuYm8bWka3SavWOv2qAFccgyDkP3DcO50pyAo4Vrk1MUwDJV+oAfyk+Jm3zCvg
TzbRVVc488oaccVRGEaDBxK20ruHWe+eCG7QoTI4kJ7m+krFSEFHoHCoguSNn3Yi33q1cZ8QELaC
xwvEq11qENN1V4ECazQDOEOFZyE3tNB3ugTaqNZ+aMn/t0qCDUNdCMT/WhL87Wee/2yanz8/i4L/
fNVfmGNYxhbabek9YGN/CoI99Q9Ds3Aj6K5GXDe3fwuCDfsP29VU2zWZGWuqtgju/yIdm38A7LFx
5np0AaEmmv+OIFgjuvSfgmDTJaQcW4GJM91WPWCc/xQEOxN8xGiw8gPVDdJMFumV1F8NptEeWvUR
G1B9LAydku2surgCq4J86+VO+Yi8UbJFLiYFRnJ9XPQm54flA/I+1GVAmTpBtKLTMkqljytBRmoY
0q2X6x+LrsHgQ+C3zO2A0hKTMCm+cpbOlVySN51snnQdkVEYD66TpX+MKZg+sVwcgsKbfbkoyecE
/dEdw6EPfM5S6q1NCtIxGhQmjjZ4ujFMqTaljwzjofdmqNUshmHtfGIgz8AXRQ69bM6gc8AlY9Rz
NAd5dtIqBu9ZQ9pPjP4gAU+9ZVLyqo0tasSxfEDiSGJi6rwp14apPmeTHV1NenK0KD1uUwLa9ox5
cfx0ZrMtS3Hd/j/uzmM5cmVLtl8EM2gxTS2Y1GSRnMBYClrLwNf3iuA9N6vLTg/e9E1gSIVUEBF7
uy/Xx/vJjmVJkzgZAXtYFgY2RGgjLY6sdTxGOhLBdK+bUXJw6O4l0sbf994umPDo6iXaxNY6iznC
vYSdYcUM7OJFeXLWrOFhzsEy272zxhCOXppgiJcsHuMdFBd0ujPXiom0iML+Bvz0uZv6hQyuYJUk
hBAXILXWRlE8YDfL1p3HqMHWasJ0AqoWxrhLOQWtgSK+lYtJ2QUIigODngDj4EaMOoSnwtcOYKvT
LeTwel0NgbEj3SlaoQzZ9v0+rfTlRYsfpz5954K7LWXimE2tUSaMMnsdjR0MiWnjBZjM4qVhUgLV
f/CmG3BHTwUH4EFPmNH5yV0WDvbOM3LGrQhDcyPvNtBZsdXF/sXu6vlg28Zv3GwuqC4TdERe31uM
iR9QQTqU0LeCHG5GwYRe05OHWjAxdxCmvSnJWFrX2vKIcbPdxR0TYUFFk6i8c9RjsZ7bhDGTNb+b
SR2t8U0bu9nwcY0wm57kVlwBOGN+K8OmP9QJAw5YHx8QzhLk01QSpERveeryqtgIc77XS5zjCarH
TQwxb23H9o+IwLTVyOSeXFt2mzAlQCcpzb0o2n03EArXI0g27GzfylhwTZ8eoXajtGq4/EyNz8md
MKeis3YzwuqNm/nZIRpRmvRue9LHBDbEdFzcaV23QC8SDdN5+BCY2dHxwa9geVnDSHkyk/F7PkDO
EEv10Pc6gRXoHrXB5Pgx9F3dmui2rQX3GgKHsIYoQdVx7SXdY9lOAwQaWFEkXq405qup1nEg9ofS
RQ+cYrBCJe2sCZwxzlqUPUPnK7eJZpz15dDY9s8E/cYaXLoDzFK/MTD7wnGlCzMnyB8gsH1n72Bw
MUzJVqd8txIR448SssdKC+BJCGr75KwnSfs20h0/2/lewf8NSffISpuZ/7TC5MQgpR9wPFSACUEd
rEuT8QEK0W2nRftkCQ45cUoMMVu8mzlTlLx+IMVkRSTWWzcxbm5t0nqF/GBNWdnrwUKwucRRRxPs
uTDcj8wL652xY7y2QZP44XbwdEpcSFRDMBxYu+liWd4vInCAdvpo72sQHhvbtJlFZt03gHrFwbNG
yGTTwhkKxa5W6ucwwMbUUSWqgwu6WP4eqCt4mGEplnu0IDWmggDSnDmnMBsZ73mT8bMRx6ho33D7
O2ujttIDJ5B9bnNoxDGdlrjEtsmbVLBilpEElthzQTDrF93QirU1t+DldfunzGmvKJoNyXw/j0l/
K3I6GWPbRscueArnIHrtPBJ1a5HMh8Uojy37mD4Id7fkgimmqVEBSUDcj+SLULpfQfMNNtOo/zAz
bhV6RKdfwukxx2OoDOG/+QXAnzB+FFGooWzO70iRRbHmmnDk823UAYu3YxDSTUgOru2+WrPOcQCP
FyutRAz6TD4issP8aECVXXrRzisZ4y7kpbs0ItekwCWrpJnCM970saQO6pBRth0n/xduDHs3ugL5
bsBxXh8HMWYfuVtiM+NK5bfFm2P/1goJLNNAZvYYxsMqidZV/duvJFglHNG5GsMhmvJncgAkRqFt
92U25vDoYvfegaifloRIZVp4RHZ/0IefdRMt5FJZr4HwSA/LDE0W8EoKBMTuslePO+mHrW1jG4FJ
9bzH1I+xmIYD2hKDZCqHvDPT16ZjKXDFFkYx3izp90WG+WYWg1HG0DAqPwj3/LDalDYWSU2bZrDg
oGWxRqpp+X0Ops9Z7Gqg/KDs5rtirAeQl8EpjeGhWsGdLl2Joszyo2eGpO7AG6P+w1UmNo5hEe8d
x7TX5N+C2bAWfKq5CMn0iWk02LSlo6W41xTb3sEPqpvhtoBsCr/aHYj6bU/BfO4MDklaqsxY4vRB
zGRQgaEpxminMQahmUPPbrLEfg6Y8YdOQ0a7E8AzZFJSNWtS9do71NpkFWfxc1NwLVrMKYR3UdBf
KDlpTNlvh8TybUEOKqIyEP6pPpjH7tto1wdisy71QPiHL8TeXfJvvg5ArW6GTW57cvxC0mfgEkPO
3Gxbxo2/KbmoRJ24E9nyTF5SvwPjSWoelIgFLA5FbMt+jIxkm2qLc85IceY8fZu4oHJI7X5tyYTZ
C929xYg8UlTaw4e8o0hCXgPCha1VcUx0JbHJru0+appzCBwVwmXu5PDlVDGv85iMJq649UrniSPn
jSmzODV1Pe/bLD4FjGe+FhkDiQwn6dYzH2vHx/iRNRQUJ4YPI4ClJmY6nTYm/o6pOmLA0MGcsbBi
8wMKaQrN1b+ERu+hMIbZuWQAdOqaPS8OPkapX6sz1K5MfPaUXWbOdXbjr5LCedYJWyMJWrzr/phu
MTNvAITTeql1eOiRX35K88hpUHroTEMx2hfFo57B/GBWSkiSGx2T2jnQq10tXtXswuAnKVUNluIQ
3gOwyPU8wcxkPHGgyv6dc36H+6K5i/rR2UUN4S+uhoPbnYKYBpPNNSuAXdE2tKhtkbKbwgKgRohI
pHsoyScnIxQR5qrVHSr/ujx/p1NVf2kVzXJsdjCuH60gQb8H1TrHaTxSrEg8azNZDK0z69FNnWij
ucxMWxkhpMdhdCx5z04vdYJNqwlANEfe3nWmu4QcOWh8xkGpo4ilfbagV6w5/1+mIJlP2AbH/dyl
Jxqdzm6ayUGz8FYI2yR/UfQN2rHcPJBTvO5jrznZiAt3JnlBZdcvRyt5EvFr1OJJ0gdqHurjAP6S
Z9j46AVFssuRDtIDmjcxHvBTSuZS6Zogi+inrgvJ4y4CE05EXz9ToeXb0sJ1d8QyXZYgc44FtlLO
e5TNJyQSUQ0uBLx6tjVS41fjaD1RU258bBBANl5DeaIxwCuGgbPqkxEeSdJ51MMoQAqphIyRzJyK
8IOW+ku6MFju7ILacfOqW/4joSLtYYr1V+xY3a6PKHSi45o68ssGQdkmoxQBqnPY0n6Pd33rvvlR
R2hq6U0oI+2RBNdoOVWQrbeeX3wU5EPvlxyfhzZ0J49xVF+wS0XlRzM+AZQi/Y3zRaxXt2VqaECb
aFY21sscgeltsuek0QCz1NYIzwKVgJW6n0GiLTCIqGgEPv+8LpBkJlPN2JzDyYjy1yUYDD64vQat
98Y4MN4FZgqqlqYA5pZdbo6/xizU8ECdwiij6K3Hv/s5PxtDZZ1q/bn2iUmMekucbDmJsCttF7s0
1XK/JvK4wsfCZrx1GWAAZDdy7CHagsDE5lbX3qacswetwTGGQXjr+MQXaDp2jTCH7MKgrwYnjCep
CB7hEHinWi6m6EdOGvxxCZdiZzblq2UZFqkQiwFsOYsOiQYRQIvidu03Tre3mLjZE5QFL6/fGVEQ
k4u3y/PsTd8D9G9qncRrWSGG2vXScLLdudYmpiZ3TpLmaZzwdFSDN541YKOCnv9RDEgjcu3UJf0n
o4fXvKlAEBER6cCJBOEDoDnb6VMsTqYb6KssAHEzxI59Ksl/NLiQHTpngNNInQPORG6etKyivF5B
7EdOnXMu/zqoSVZ4MBuTbjthm6tU7oXY/FHm4knZzzlt6JBGIznAH17asLvXgHwKnd4KrIUbAqo4
dbhawGnFpG1IP5iKUAp3oecnCnuTAZ+AdNPSBimGItkzs7ok4YSNn5ZsDpqqZ3OeFT1XInJ3fdrj
vi0W99jjwNNIBjqFLqESQey9Rp6Ft0/i15WKyWnOcFLTE6C6Mgd4hHjKXvWDSI9RiLyu6oLXJjEY
LxhW97Wbi1iHBTV02TZwwbiaH3GGOWoU9Y0k5rmWRdZGu5xz/JHOhNUqqfFUpcvinFqdITU+HJrt
gAizfDzG9kdRYnEzKwCZjf+7GAbtpBYophiBhY71MBUL+6icu9pR9Z9FXg+vY9XNu0lz/nNX42Kc
JS6VjqZchK7XAkCIBkySGIwZpG8Xy3jgQtqdDLwxJ4vMtq3WN5+OtQASk1kHs0azjstSvynKZoQy
bQ8nbO8+egO3OkyUJFySOcknbOZ1rjXjrv+WcDI6hYtun5KmcL7WssmFBNxwtuY6VBIn17VbqrEJ
oEaCbqw5hk4dTcOha+xtP7VMK+3mPijBaek07A9L4268Bsz8KB+7LtR9eUrHJdLmehvIpzQVYDE3
TR9L6nS7WVTZyUoeTLsQvGMoftgUV9Zi8J1TikMUIJYb3DZaRPva1bkyB1646RuTBnTb9ye7BaZs
Z9XbZEDtEzJLcaribE2U5a8IeYL1Xg/UCorMj/FLtjE7s+9jKPxHiK7U6KG8Shoxo10y2ZaTWugp
uIFyMDdWJ815PgGBsxcuJ7XQlgckg+5RXdaud2P4BVmAv6Fw9JMuF8tQP5e9HWwzf6A1ktifYZdF
OyM0p/OC0wjjEyffhVMxHjVCk5ZsOpfuiPJqKFPJS8tVw2oXlOMxAlISmuCCAqSeWUF0mxUX9r1a
4G7/rg/Vk9N7xJoHxktDLAYXTvAubUCGfJqcqxYELp7ket+Ci2RgVTF0zjj57QUXBDerD0ao7+xk
oRXyUj/HlW8jCpInSmVpCyJvQ7WJ67c8eaoAC5FkaM90GFEWcLYwMCYC2Tlss9FdTn4LaabS0md1
F9cwcbpv8mCgHsFCiGE8pRPxLOgEdBRy1AZGWXfr5UIj5zjoSGv0g25nCRrCpEuw+0qrW2pHhGdy
xLUjp7mIErtyNCghJcjne2Zj09ddpiqW1ab70uNRBvsiPWlyocuFD8G46pscmyRniia+5wcR9AR5
iMzT+tQxrMYrGnOOL/S5hlhF0vtaSaOVXFotzBn/WghVUNfJXCENuC1WDjO/k7pYhYT8fK0hCMh3
WWm8qhFqxXDUK2JjP89GeZjL5uAaxk+j8enpEQhWjPCygNwEZzPqaOeMFHoCpsOhYTJNFmV6qCOu
6uOcS1UpXhe+HpPZYT/oAhx8GPO/a/ezAZl7JCpnszDPk+j2X6OYjbMAiez7UIrLcCE7aBq2efUY
RylW5WnEWZQOqzTMnrHAYw/2qPolZgEyIDQyMj6au7ThvcYGPi9/131kRuF2DF1SyMQUXuoyqTeo
Fdm16a/DaZdMaJ8AWxSNNeRzUmOaMwo79jyKo0z7p01Qc+mNo/vB8u7T0SZtgDSBvDHNo5d6j1mU
/qYYke35v6Hr7eqYqIl8SeK1qMeXDNgqY22aGL6kezvM9Vr+glWriYwWcmlu/c4QuzaFX2f9GgSg
WF26vWAgfjL/ugP1COAkY4behT3aCGD1FIVWXT4iMebUig03XPEvZYZFq1SnVYYEcGs5IUzWYZ5O
kDA4Bn0BAI6wg7W3IC/wOvwpPbTCneWs7IkOl627YJS972UWAL3Pb4oGYeoy8/WD5Zszeac0o8cx
Z3eEylJboZmHFYx8JR31HsU5QE06F6XM5dUDZY1qWc6DMLK9NyxPs4GojUFHuk0Tqo6dBae1IVDX
JMOeXl9qSBnkBrQxO6if3Fj8OK5hg451oQJThkY0EDQXlxpXrqW/Zp1a3BQ0NzN1XDQvxUcyBc7B
LELsKXm+WWiOGp12FpYPObrXnijQPm2bkLp5bbyhc6sxK+yRvX7qzIrICkWuVizJW8TV7JFYyYnS
Orxsuy8oFDLWS/LoiQFcal16UZA/nsRP3ULquI1DivGksy7r4pkgrYvHWGbs+vgyyz+6EXZzA/p9
rugs2a75w2v8Zef1r2WAkiwvvBdK9q+O3RnbmN7w3usRIXlMYQOZWEKZ8LaJ/JCCsAZ0MjWIRw+9
Yxcb5qEMjUueRlQ5tCxcDzo52/M3gIneUSMBz/fzHYrxYAMjiJrR2N40IzBnMUyHDMMfRVig92h9
CW1IJabBfYSSiSwht8KtHoF4MNyLSwml6wgfy4u6xU0L1pgupUxgHYRG8LrZAgOn2q2TsgMI1S43
AmatO0F4JH1wXOtGj8qSEn0RWMHGtH5pQf/TMuNbE0IpfMwqZ0CD8hcNShQeBXpMqj3RCokUpMV4
ovDgeBT9XEHCwEQYumWukYRuPUDVKwZADT+WzkklPPla++G09m9oJXR3VnlUXjShOzfgTL+V6Q9m
GDFFFzR1GAaHhQ4/iWcMtet7kVjWagmoNtgaIPeufu5sdhBveWpoKjPOJe8gssvzkHxUQ8+RNpGZ
s7hvQCgnpnXWru8EhNiMPDciZ041+n69rsSOTAX4zTFQcPRgZKIzPW6Ru5GpsGnNtypNiZDNrBe7
N78ngFe3zYR3Pl6q17KgxGkMCCgTIz4j/6p2/UzLO6MKVArjmWZo04pdFHLM1YP9HKLcJIJnvCmq
7DmzB8QF6SIjARBqgC7bxalAC5qUn3jUV2PtkJsbt8vaouK9NppHjwktmsRV16OKdaFZ0RZ/ycA+
rZP6AIBm3Pie9qjrYf8U2+a3SgTvZVbPVEtiDAyc0rvYvUVg+DtKQe2KiTYpiFU5sEY7QR7GuohD
2SmH2tL5KFW8nDloJ+JTB3wdYnqmHYeJel8gECIQ6JasNSAHq8kIohUXNvR/ifa907q9E4ab2oDe
kEoTtzcb9hYoDOKvcR872g8OduAcSE3sEk5krJtMihCgeeadVZxHgyOtSV8axtWAxWuQLzpF5i4y
Xsk7SfbMdY6LX5Nr5xyJCpGFlwwkWtXCklr6/YSWoRR3nQkAI0cXqVswmd32sjAq54fInpra+m22
y4GOCJ/fm94nj2wvGCHDsWjyS/ycIe0bprPrlFTuG5efAYgDE+O6uYQaVGst/9Azcke1pP9G8Zfg
ccu8SynqHNNKOzcOkhJb6gwseuR53t/NZCytuMAjuitgBC3bGpwnNnSTELl817axu+69EshJadHR
aSCj5sGPPqz4ZZbavUTpgp2UA6pjbh9qLRrfFvB/zTDOqTlEuE50LiW6kuvlyjEjA6ADcwdBWryd
YR3wXX8zleCbmU6xF6IDyL0PqlI/EJ+3jMkQPUxHzwj0ZxT+lPFzOun8SavI+pGI/pyJShJYGwB8
xdHVqe2TH7r1f3p7o8QRk8sIYy2VU32yYwo0oLEOZN9MP+mMgIDue7Gi6upsbC19aiuidhz0lSOh
oitkJ8G65JDe9IsALSxDwLMyG9A6zc+2BxCgaJHBNvOMdIjOUQwkpOgAzGRpzEkVZdjOEauk99cL
9f5T1Hq73COKjnS6ExZ9e9PMxQG90VuTO1Ka6hKFPhqXhMbUlJef9o/Uya1bsx7ftQElbAv0/wil
ibAoz93SSnZXcdlVW2f2XfAY3W/OMfBbEWVB+h/PfURVeOacsTdGKmbxMmz9IvheUVrwFlp46YQC
2vNv6cG58Jwo+VSjjX1y38toNpVrfV2o1OtUhrn9dd/1prbIJDhiPCIwyqBsFLGgVBlzXwQD5aFi
9tesKb3Xa6GcVlzZqpMlgQx/PL+V8XQFOXW1erl6zh+rX5uT5s1KTgJdGX2n+A2+Ndwh9cAl8l9k
gnrt9WaiPsT1/f7YtHrS9elf7wfhXd9GxGztZhnjp144SfNvJN9hclI60uqtDRkCWCw6wIjIfLFf
5qA/psZib4xPzUR4HcnJRDAFDGL+Xi2bojs1vgDuMaBrlTMMRc9Qi9QnjgUBO2ANmryBQQQBq7EZ
NFTV5Wqne+mpQJ0ejvaxKs5/P66255UUCL+2kst3U09SC9dM/9nS153Sex+7UDlqLp3X510/1te2
rrf/7Tn/dp+t9f7R6/aNrFc60gk/UdmRvhhro27Gcvfq/vuoWlP3qUfVTbVQG7je/LfX/tumwD1O
DLf4L1pZi6avwTSeMm3Et6XkIm//651W3TJVuD5eyRcl1xep2+phlxD6aPCPEDOnUzuwJ9IeZDWs
PPGfVfWQWjjJhoqEdry+/K+3UDeJdbH+/9bpwNqTtMj/W6dz+2v8/Pm/yX1fL/mH3GdA7rMg9zG4
92yUMIDx/iH3mfp/lTm2CapP6m8IJ/fBcEnRzj/KHIeHHJd7ke2YvmO4/0/KHEeyAv8Xqs8F+Ig6
CPSjFTAy/Ju6Gff2PJZtbV1ixqjp2Dpbr2XGGTGPX0XxwLQcrNcamBoY5c9hWNJ1n8XODZmytFDN
9iWsiL8aHcxDrhaCxDXbLWObWpOjO6gS676Fu1OZON00Y/404nEXh1O3HeCJrSebcrWOjXwkNSAf
jHJXzd5LyzRnG6QhJxWjvA+7ytkb/qklBfUyCpdqn+NtlrYWRJ4lKVKShRJBTHUz7Z+sYW5uWsd+
9q3IkLSrHra8Hq31afS2qTke9V7TsQg41Y46RvfaR+0zMjkSJvTqm0Ugj1XOt4EfdoizYXpY4zSv
wc9XJ99u7gA7hSsBnooaPZY2lIDbEFHxOpk84xya9inXBzqL5Dh59Ng3gQmVDy8d1eo0f6DTRTWW
3LfS1L8NMGg5IZ8DJz9UYVS/V1V3n+jistC9oB/dGNhlppPPqWOVoDzczvrykE3vxIWRp2O43bZZ
CDSaFuORCIhppV6B+Rb+mxssa9MvCTh3BpQXBNIyeyZFDsZ4vm5TpBVhdu8QN4qKuui21s6Ykr1B
ZRpXgM2PXf8eBgNBpD6s475DmpKUO+AUIRERP8mVT9adH67z2HLPmFPDW2pXrnFeROfcTWhDybW4
sxvcPigwwZQE02+vm95np6DUHxJ0wgxuE5BGiR2GIlaaxFiacnSnZd5R4rd3DjJUQPT03T2p7ncq
7HATvVwsHsG6Yj7GnBU7HDjC3h8JRkGZnHiRlGDqyCkXBI+jZtzX7ZRdLNGmjKODi5sL/H8esb05
aSkYXE7hfZRqySXPRmTT/DbVkmrP5DvVOdBWUgXqHTp3jgNfABdEGF9vPDPP7+sG8QMGtxvviTCb
6BB1Fcy24bfTjuGlMarvJQzuPZVIWuRpwAQYx8cprPVvkU1gb+RPNj9PeF70oDrWEyZoIO2rcRyt
W6ujcV5E7dmymk21TNa3rPbJL8YZ22ItnQ3Gxl5gnaF4F+sylP1DGUNhM6EJXCT5tIXYbXu9pnGo
35rx3O3jziygrMzjpeVfhPJBvyShXzdq2UwPzMoPGOeO7oTuM+xaHxHQePBdANdoBZytGKMM/W75
rSLX8cavEMR21rOVg1JuhvKJSeiLrmvjphpz2sEJxTeQL/M4RecWV9CRWDBvNyUh8gZjWl5dhDAr
lO3ap2YlF2MibzbXgw4gBecQH5GCoWnHzLb02zZBYR8umrfzk+Kb6RXVpTAxNdQVIibPS519HsbW
rV/4N8zZioM8XZUodfAlRaQ3v0PduvS6P/xqcHHfeHp4s/jVuKNpCMQD19250/kNBBmSG53csQtV
Jn0PmuTddOrwHDXJvMWJg7+2wwkZ+r2FlMq1N4s253dhkHUH10tCWsF2fsF2iIYHqyl5HyigIVfT
0yL/ZxOPFVpZNzalfoRchFG2BQzH2FMnDTdpQZqjF4avNKTS54Hsdlyp7no0E5sZj+vTHtT2XdQt
93zPXlj8EqZg4D7KSkda3MSUM74WeZpeSidkbG9zuPGXa65BfsjU93eBNf8C3eI8ZVFiS4czHE96
XEM5bxyH7KdGdz+EVmNPjYoz5/5qnRJLTX4GBFQmKvQ45MKSC0J6GCZeb6u10pIDQTBT/zwuIMLw
e3FbPX69+fVMdafXygGneuiPVfXQTB1k183GvdqEeoq6/68tDkDt6LyYL/4n8rv6NBgS3bMoclFN
j/1rVatYjeVttaaepBbX12SebCOrh/0O1eHq+tD1Ndf71KvVA1iVqdwMcCuFlw8LM/r/vq16xz8+
gaY+l3rC19uprfyx+vVc9S5fqxjnzhzu+f764b8euN5W2/j7nf64/df3VO8+tyHQdK9t139tR711
145Pgp4zosf//o7qZV9f8PrV/9r0309XD//x7dQ2/vWTfb3yj82rz+FFiAX++IR1TbSng0aR/qjG
L622rxa223T6Vm3/jw+hHlJ3qrU6AMadOy2Ivvk9wpr29YKvZ822u0IbtaIXAvAv60uawsADLmlF
NhXJsIQex9SNEak/ID+oTp4Aw0L8OgAoiNfsLure60N9a+Z7N6T3KJ99vV+tOfLFagvXR7+20kUt
2/pji7Lwlda0GOcma85gm1KdWUgywo1ZqVUNFfB/bosEq1JcJmhorneWYTYeM5rL6iXqAfW6MBZI
RPXpLsySgPOA5jLVKAJ4ZqVYOPWTBZT7wbnJ9BrcDB05tdbaPi2YwSISoM/TjVmcoBPdJkEIE1Me
7+oQrdWpoDZvzd40OSKrM9V0LlcZ/xlj4PLod8GaTNJfXveLM7mNLEB85BrZnyv06mgf5EJIXpBa
uAM2lX+7eX2eehn/BiqIEeqr5w2Hea7Pc9d5BEKiZNXn72UctBSLOhpHwRKjabWm97Bwn6qQy3zi
4tOuJfZLMdwUB0jdbGZquljeD2Iihcpyoc0N7kkPNBf1EvnGeHyIvoui6aQWZCIzRqsyTBQF0rAD
qXz8MLTTlN5Jl2vqZt0vxn4kUEmb3fisFnALiEAXXM0r4EsUvFq/POOkrvBo85didkbHIBfeYq2Q
jnkHxQtRPXe1GBLtd20407auahhnQWghz5rd+3bqEtoCi7kWUMrWc40ZLg+1Qz5DrXLwMds2KXfE
Jzi47eXMelwYbPZW2m4a07BOntdZkIa1VlanwCFJIQKCnIIRNM05d2zeAfZdWkYkXM74q9L5EcgC
OlwMxubWykj1Q2Ybyljf8AhPzRELCfNabKAWPns2WhTo8wz9ZMVCEY/U2uQ6G3Kwqi9Y3Gxiw5Yt
xq2SARXRYHLF0syTWgvcmEFW5eAwRPqi/gP2bKS90UAPkQEASCapN6PPMJ6mHg1Hkz+SRiwhorQU
8V1lXLpy66A3IBiuJKbMczAHKKKOkHWgfCkZGjDMGyQJDTkTgThN6BcHiieQ3WTU/JUFpEhBahEJ
ybe0Cvt20kp63I6NqVQ1Rh3hE3mjmwLDYRysFaDrugOqtb/uE/2Qo4nCcOrLs2Hg0frWot1XQ1T1
RlWX9I/brhcnVDlB75eJPLn8BZBSrVL1lYOa4mOxkKSpdif19dQOVyh6nKKRqUf8EAKjpx+voCO1
dl2oH6HPNHMr0YJ/cYO+WDtX6Bi+D/qlPTHy6qhTu5Bauy7Ub6BucjVhuJraB0cK3ZTaTUnp1OJ6
U+T6O1m6+boUoMeTifhhpSX4WrXsOViNPkH2St+lRDVKXnPV2FxvVh16HtL74BdJ54nshV8XQtlN
5H0RWVM0QiHoTdaMvGMyf/W6QItphf1JLeK4q7dzyP+FrzrEB1Duo24guTqz0XazP6nf7/+k7fWI
wjo6UMcQjv9+AMaOHZ7daAEfIyavPbsDKOm5Tmt0gZhzifY0ur3gmqe+n80h7VQGQATZDC8J1yTq
OzLzjQlNgiOrnU8m1NQUOMqom3d+iD7KHD2S0ZH0rRZh4huL9fw8W+lNlKTP09RDgu9qolBbVFTq
CwyZjFOSsjvaUlDyJG/o6yjQ9A3sVUx9C9BoEKrReYCX20YCY7w01vQWkimwmc9Kbfj1T0tLzXVn
8BqLQLancqZP3KLk3MxybmTnn7NRWaegLZ2zJxcak0Gt6bO1U3UIFtRVjX7XibzeMkLfQqHfPyR6
vBvj4XWoA22HEjvaNPQBKW5LiYBpODcJvsv9Ek/pubfLYe919UOToayyiRzhOMfdQZoCMPFmGDat
jstP8zmDjF4FLWcxs0OsJwej7o5WCqF3KOF8ZPJk0aOFOdlAC6jTy9sGWez4n7nUBu4QnsoSMLSN
a2Md+AybdTnWnuVV1cNYvcX28GrRZiNx6DYv7HHrdcG9n4Li9tv2eXL3FtNe2rNy6zRz5Fwt9Dfq
faalsii83xTkl0YenblijomMpDvoEm9UdDoUZHmd7yaEorGBgi8h/qo2dH1Zq/vUo0saA/Po+ud4
4Bq6LNFLGObhjmTM6tzZ3xdi/U4mXaYzkgTMvMTJ4uZHxTS+OFpnIkEjw3rIe7ItswVToPwBSj/t
9kNm3uDevmupC2z1hV6w9hvqaHWOm/GNHpjY+lO/DaPJ3I0YhlczugfIqtVJLUpNi+i26b/sDuuX
34LN7vQnP2ySQ4tGCRVSLhdqbRDIkJDC9GjoBiyc453nz7Tn4xifBScULI05mln1BI5eWCmf3tgO
qN8mTPvENI49kjkdTcnXd4vr0VvryHxXdLn4+eRiLAArjxRZNvnAaUYQui3a10jrFybbVFwXj/R3
z81eQYNAbsrCcm15ibikfelvLCKr/J6rg/p1CiGpnXZiQibQqgBsNGJWJpsY9+Waf4V+qTsV1Evr
xBm9UbxXTzHlwaXWrgv1NPf6WnVbbSBLMGDUBn+g3Pwfz1OruulmW8d1f3+9Vt1XpNMxQcy5Lp0f
mQ7hqcrzZjNVfYQWxtY2nZM+Eaa+XILFyB5FGy6HdHpMWxiylgmyovVkCU0TOzKOOyxPGN9E8D2a
itelpt+wEO6zGebRXdULQpsFIdt6dmuahuW+8I0tJQso+jGyg7aMzFVjjZAU2vk8EQTxI5y7hXyO
4ANFG2gTQU0pHBtvbXfDtKKQCg1Oz8h2HBftcTHjHwbQVt+yPzrLB6YQTeGdF0ct0nIN0XiWiE+v
TW4WDOkvZMvDGI8aogVGZ/zItLN6HN3+tHVhWEHcbUMirYYXd17mTzumHZ8UoYe0oe5uy24gnYCS
yydK4cfSDOGF51UEUDhxUFciJlAPdtjW5iH77IIs3w0k1h/TyCtf2ni5VVvlV2NXTxz7EiTVdOdQ
F16pB3pfe49TPOwTbqiTY8OHKEQ94AlnXF/pdNrnYHlvjNnblSXhnU0XLK9THR/VlxD9BDmjS6yb
umuMe2Y/HBCM1+99F2ZJJwCQhHobPiD3NM4AbATVNb7KQk1hCdzsrdDaZe/NvbE38iF+AwSM+Zsf
YRAxWm6QAufJy/0HJ/OxiatfJwKJn/SJdT9GwrgpLUJM1CYFTNpxdsxXZE/9oRJVsCNxfXov4vrr
lYjgcO91lnXqaIk+DeP8obao54lDlyuc70xRWJfF7cknkm9FaOatn+vNC5XB6tjNLXgwzY0+SZxU
391u2J0QYLvHcdKH5yRbHtUGp9op1qPj97exqN3bCrDI1x/o+OWLqccd08Is33bDkJ0MJ0UOI38S
vTsHsTl9LNAuiG+0woNJYjRu6fxGbXWJPYM0bnYxiDfhndrt1Av/h7szWW4c2bLtrzyrOa4BcEf3
zGpCEuypPqSQJjAppEDf9/j6twBlZTR5X6ZVDWtCIymKBAnA4X7O3mvLEnCdket3Uh3DU2BjR1o2
P9OYXupW/hjS2dbQvUEWKuQhsHLnNvIpsDqjyL5lrTyC1tafBnsCwq8r/hExxnDro0X9fEXrZwfD
VKKvsPcwao5VeSwYkG5rBW2tr6b5t3CQOw+Sy9c2zBw3EOUElJrqqJabe4e0sM/3SccW4FASPDPb
0t3IF/ZRA313MxIL8Pk+tOlp4yrdc2JQCVMsUE+DyIIbzFkh5CA+CV3lBhyw91w7VuHGRdqfWBho
15SJiZCYv09FsAjojuYFGyS729O50BPmfK16iP+W9zBxpaeNYb9MpeVshkKLzllOHToJJoJ3509p
AR5001S/2rUhsDnJ5gwcRb0yZlDf8ikDY4AT2a9Jbg+bbFDEuQawQZI8FInlLZxub0KZOC8vUAv8
SVaDFwLzq3PhEoHiZf4goABFNFpvXWvCLjKt+hLbzcQhiJCpx0fzLfljg3IgEIPsxUXIPr8kfNYm
rnrtjbrm5/aUqo3PSQmuECx4Z0JG2k0pZPKWKqflkzTcU+ir8+aq6Cr13HpQDD0y9147+bS8AHrh
uK7UUl41GkpqWacmIuFGvcpbdk8HMIrSffVOS4dSZN+od5YfFFzbppo2cdbdTTZSjU4zy/c6AWZl
tvK1FKmyTkLeo+T4PGVso9vBxnhUGv/u892c4L6wc+PRUxJllgDEJ0tT5BUHE5i8wPZebXbW8lKM
X4Qmt2F5h2yg2+cx4YEiz4273KShsbwky4d1RnH2FfRFtCnisrrSNdmf0D/DeeyK8klNypvlpZw9
D61aNY+UVuJtwylxLCc7uO5ztD2lmtVvgmwlTMPVu2BRuzIbU7nVxlHfM3lSdpMponvLpyQNvq16
B5MOOaJTXiIFkReSR5BIV4E1SEQL9uCGKaeXnOTV8vPgsgcSVYWPsm7KLcQ87YgAqboeakVd67KY
Z0ZPyyun1oOT1Wna7eB1zr4fZ4VWV52GtmzvYZHmn7/36JNLJZ3xRYkK8OXwNy696gfnoQXk1HpW
8HVq48vyXZzC+ap2rfhiBUq3nTLysmIV+QiG+h6qGQec1l2WH6hkJQcjf6pukcLEhzDoxh1OAOM+
7BD0Ly/xTH9r066ixc9YbetOf7F0JT97El2XEdbNVy1Fjj//hlTqXsMg4zqZ9vkJKky605QB9HPm
2LfmlI7kNgn5rU0rV3cq5Tluhbfpm7w+w94IrowIJyWTyOYttW9xyRjfBiXhouhYWNWh1x2LUkLn
yLv2CTLJZXmvoFG/K5EfPdBfAA42tAOpV1y6LR8JPFttfOtCB9C6p311jKlzJzMYTmjD/Ou0zoG+
ztuz3CwPW99RrvDQ9SdtHpqWf5v/f3mF8I9Lw/d/K3qCHrL5t2l0Vx9v1Wsd/9rU/vynP5rajgFi
QtKqnpMTVVakvN9/NbXnpDqDprKgh73gJ370uAWNbKHbqknfeYZW/BRHp/63etq6xQf+0tO2pUEI
nhSOpQrTYNP4+0/xc4loFbxPQXfOOtkMqARLr7osLAdvnlH/QDv8D5/z54wHZ5lW/3ivf/fW8F6U
be7nbYX4RqTRdnlRvqQXLP/ZSXrtnRXKsUgPlZfcegknWQKBAIFfvyttBFy4PB6C/jG3c/2Qobdy
O8bala1pz5BdMbYBEECc1bKkrJ7So5x7y0XZrCTdeiVzwe4NRog82my7HSf7ahLdtOud4sGzYTi0
9D+rdCSVWXxp2gA1atneGAW64iq3/XVf5ePRyzrUuN0j/MhDgkzw4kREwzROZByLnjxtUWGx8RRy
MnKc+OSC4zxj1e6nj5ZjvvZ9icvXGzDJ4cFbXF2G2qvrWFeeU5P1T4pN4tDCrxhb8a41JqVHEEl8
DowDPd6CbkQu7ucXR8EuGedynqRa7bWaE3fUhBO6R3I/sFGiUtBqY1Nvrchu11GMorApskc98ve1
abQHqXTfYV7Ijd9n9zG2klXbOu3Gg2a2JTYssNGiFiJ59NlRNH+PsfT0TS56G2dAF2+0vYLn3VAI
d+uzK+L28P0MWLvCIdll47uHYJs1K7GoMpLJdjL8s2XYjw519nVu2qXbVQ+Zab43vqOupao2F2Yl
w7rPk5sqKIMdJo0pzXq3Es5TF2n3k5kbWymLXW2lt1NhP3d5SSVeIfsh85FcVMyBETfCN1a6+jDE
ysWOxEGUqN6FIxggy5FeJscBCMsXfJOYSnviehPzERlPviWrCc02V9EZbRGumFiuI/JNFQvUQaZd
ecwzsAKDw5ITxsYCVcGIsTnyZ7Qi7lvntTM1vnwR6JCVaNIUFNY19RszjIzq7qtiMVPG71xQbWdh
XMXl2e6SdCM5IYldx2wPCpG9lxfXReoAyLAjhUM6KF18U9fTkJnoyNqTJZCv06Y5tLONEVN87vom
SuIc6lerF+W27bp+WyTKwUyFC1XQlWWJe2Ay7oZR4yJIDrOeBJKkRZQjYqi42lTMhizUE2Ob+3gW
PdrHphq5Ktrt1J9gIibKXjOjds2mBhuttN6SKn0LsF/nsqR6KbG8N8kH/W9CE4xDm8HbM42xOCry
NcMsuLJY3LmdPoMijUM9Tu+AUT1XNLeyQ+WNmgRXPcsijf6x7icvlIRcVRvepqR7Doay2hskl62K
Jnu1i5FUo0auFCG+2AUg5rZnX6FlN9yoOSnO26AV9/P4ilVcOuw0SSxmdnHKftg3rbm2PRr6Si/V
XQYI7tQgZjbj9I7h0Z0cP9rldFuInUaOaprAI1mjrnpXtuJBz4qHKmbli+UBChbVuc8bi+RhqC0h
ywFAafpNVJm3cYPxMKJ3Rdd8mr19NsG8+i7ylPDGirsdbmtI7aZ6mgiiXFe+PA4554QVDfGmylhg
ZO0lEvFDk5JywtkllWnLACAM7U7JiYds03XKVPBUUkeYwidj9t5PDet9jJCzeT45JZQANuHRhwyD
oZ3yjRr145lAxh3f5X3yO3kR6XBFOiOHhl7u2xIDbDPclImPytqvrb2VCmwa8Rea4kherEKA2TEu
vmW/WaXaoyjaD3YMtMKrrVVk2nc5AZJbP8H71peWa7RTuDLEtYrAGgmVCVMvtkdXMTxOMTCAt8Ar
s2sPM51KupCKWRKl47N0umNawNfzFRr8oAFAnY3GOpDEPKa2t63x6wAL+yhmCgkcMeZBFrJyKV8K
b1jX7aUaXViEYlNIFCoFIIl1kBo3CMdbDeJxWGneWu8BDtaxkV6JKrzTzHZdjrZYQ5am4TIpb61k
aU76hc7klXT3xAtDKsEkjBe2c5N5G69jSZnkU0WLiNRGS4IgVMBTgJ2d1l1L+Q4KsD4FzUaA712P
kbedT60BufgZocLoxtG7npIKYshjReEFHnLWcdIpH2XffWVA4llM9riSz3mQvxcUN7gYnCusSVB0
GHQDmdw6aoKAIT870QiYpP8e6kRAZWn1EZiwQxpcL5befB+9sT3W8BYiZEt7qJubXPMnNGjNd8De
A1Vbe9PYljyHRkECkubGFlEGjRIiocbqw9iWDABn7e8TZljsZsaqj6ER1g3tGiStqVKGREoZ/LqJ
AYBCMa8ENe/1OAT5JZDaWz/o+JbHM9Wk9sCMOzt3HlZrH4i5njxqjdSOWSy6XYM5eh2F4w3Iti+s
VkhBiRzOHUC1xkQm5OilrJrAsM0+roZ1Qm0XnMhEWcXG4ObNYLle+uGEYDviUmHuoGtEZsqTE3Mu
Z/bw3PSQJr1KvHqlt0Y3Va59i9aDA+lZl+E5b8yJpMLwdkwfbQTwRy5AlpzKtaUmvhuP5ncjoVw0
I51oOs3sEwCAjWHd8ZYo6mIGvV6NUKtlHJ26f477Ujl3bXBSC9BHZRo4exkPs+SPYi+8OrMsx5Pd
3PUFswzq9JuuIEYCbBDNOs4n7HKkvYd5B1keagwVyY+yc1xHQv3tzeJrWhrhuouy7w4p4EQZlbuG
Kd16Qnu+chp/39X1uKnTrj9B116rFBlXsuoqZheVDRYFHnENkdouAeuZDGzkD55Cfy56x0BZjNCF
w+esRdzdMI+sAd4FIQI1IoLhhnRuHfb7xh5e6RpD6Mlra9uJ/sM/0ua39jU+MsRayrOOkG031FZ7
Yq5grppEFlzsHexJmiA2c5D5OonLNw223qGym72nmPFZUdNTXtvXI+7s9SSImm0hblmmorFYQhMs
nWk3+mmzh367Gxu1WdfsLLDI9K5tWWzUMaLFIqin8ftFRHWVH4gzgxVdVICRIekDjGUsuiFQXpWz
Ia8rCW8lPzHaNbOsqqGypmmZRRdY5QAi2hbeU/phjSKGiY31sNmrffiesSfLSScREGPYwaKHhh3A
aVb24I2QZEFc24YPCVihZ2TSAxxLjGe0IMDV+Cguo5h+E5/r9JOkP1eXW1UFiANPJtk0MgWQNqi3
Si1AFJQBzj9Tq3ZdFNxl5GKeDaWYI1KZMEizvXAMMAdJDiXRyG4J0xl3Rvdu1fH7FKlvdWXdewG8
9ELi5cWW+lIGk+0u5uUqyprVyPXdNYzxCxrGaG9m6XCpPPHgTH2xyfHmrUFcGl73TrsQX3eAIa2d
8LHQxFpVY7DjGka9N6QQItpveuMb144F/NURS87CQ5raxa0RrUPPONillq4kGsat79gXeAH5JtK4
kE9+0W2EDVhzEhjLawvFbKRiQKitCqNlqJySEQUM1NtrI1P7nWHhwRh7ED3VxJweeVv3oBC8nFfV
FRGtAEyFzPdqIoFNcV1TvXxLZgHAY68Jr6Ic3PWU6wbmQ5rvppJiWSvojQd52cKzZmYjTIQREWkt
DMphcVYjv6PNWH6oDuKTeo7lXO5B17gWhqoddBb929xCAz5YPREhgSGAn/dPypgquz4ez9JoDSon
nNhG2OzHaGwPPZdNKHnJDIbqFFIRo6shjcXBsudpu+UoK1aOxV7PAxWKg3cZUeVuIrxcW+wMYO5G
b8+F4lzVVnNKvDHc1950O0adtx9iz1r1qoUNHJVeDGXu2HTWXdIVGSBxooY9vASPqS1uIhDuA5gS
N9b9AMgz3DX0lN2oilNbDNGFpv4lZSBBu3Ku80m9GbC1CG0Mzq0wnwlBxrUnPW8fD/lDWU/2KS3K
e8MpNpOaWXgy72rVnm4mdQpR5ablFsat5zoOKcuhbprrSPXQQtpAElpTuVfx96HAld4260Lo2Kr2
1OgYd6F+V13aX/XYB6+z/uyjkV5PdLbW+QwTWIgCUx90x+Xmt+foR34LfWYcHhKHY2GDwoFN5qFL
USq6csuzKvwNGO39fk4qOJqD1x/VJMOY9eMx5PeQRNt5/aBj2evSsXSzzP8eqcC71wukZLnJU39M
sLDpCCbFa9iIdm0uno7Fi+446QwK+9Ob7gBJ8Mlcds3ZZqHFCu1qybV2D7sduhL+i+UPy02I/FXp
YLG3cgi6EwO5sad+tLaGlDTeRb2QSg/p3nK3S33bbbX6KZjVJIt64cfNIuRYHo6KcltKo9q2NZJy
CuL+7+ZxlYGdBYi1W972x01XlRGZQRAXFinE8m548Oee69zQ/PGkI0OiFFS4Yn8G5jHXIgduaYuD
3ZgOvoaN8c/guZ9y1paeeDkzncdAuV7a4Sw8gPI29WDuwD3QCSG90mm9lJ8LvguyF43ImZlCQROZ
9QadpuZIWA6pm3Ps1IIKWG6UOWbMPMekVOhuPDFjxClDewJRmQNA6LjcG1IxabDvSAwmp3dJQ1y0
Fcu9Qp0BRHKwvraM4K5I6PSac2xgXkCF3Y/QBH3PUfc/2DlxlrCDf2gtmJ9A5lfEevBzevSzrmK5
J6u43RsWSduzoqL+U2qRVA1cC314xtU+O9M2TZMGxwW8sRx8y70QJQ0HKKDpNX7+eL0cbT5zHYzG
f4ISHKcgcsGCqhnO37iZD7XWMYZiT8twF0A42vlxgBBuvjFm0kAxu2n62jtSgs12y1MTBnqEN9AW
4ozW9qwdImYAaMEsKNLme8vDTBaVO4j2HTtHg+Ozuf1LYNcidFpuxoDOfuykUCVnKYizJA5/iirm
x8uTy8NJwaBnVJlDXFLKMjycF2Lq1J5ZxHnb5cBRWDK4gZcSVzM7hxa40vKFlu8y3LX5HO6MbJx9
kgXQPxbF0KKEivQs2yEkOZblBH5IsepjFTpJRSRHxFCi3xmy15LV0kf/0VuPOVE2hFZo6ErIilxu
OKf/uDeaDQP+j8fLn9XlSbjoveuMrJH//D9TjVWycubHTauDB/zt3aZapJA9PoZi4LuVsxzx867E
oc8o3jI3mZ+MusBbpWD70Lv9+Uo6MCUJ0tws95YXdgPXYao3I50ZDgk9arGXmjM6g0cqCMvjcs8R
1deyhTK2PKpiSm34xuHW9FMBE0DBXRHlnQ7zmZNoec0iQPntoYnb0TEZVXqbRerqx9sLUSsb8lHJ
65w1CotkAV4TWur54XLT/3nv372E7Clj32WM6MZ8LlJm4jDMgYa4il+ZJGID5POlTK/zgMFz0Eqw
GP6Mvl0ouBhDZhHFrN4rRx2HZ2RuneEmHw1yrJfgRpzqf4SUf6ZVU8bF0VpyTWjyW2XZm+280366
u0SV2xUraboNOyx3DJKfjsTcyeQ+xkENGbo8oha13UJRn7j0/ZG+vmz+8hAlDtij+Q/LDR5iYiNa
2j+z/msBaHYL7ezHY68f1Z3dophfvs58s9zLGD8HNPXokrRqo0MC+fzCyx8h6gyrghoU2O2RFd5I
7W8G+3ACBdV+uUtTMEeqYTfrZB58U53Q4Gi+tzwcfAS/q3RGxjXJa9Br3eFHlLbgqs/YNKPkek3B
jLH6/SCcj0kTtSKWP3acQf0NE468+en4Xu42IaVQaED2enlYCHSPCYKNn163HNlqo13R2IC1+uPg
X17z4zNKDa5ylhakMcyfGwY+5xMsx9ANyfH53MDlX2qzAAM6zEFwttpPm2gJuotmk2k4n+TBfO+3
h8sfUOZb6//VjRQszlCy/8Yb+BTW3/J5BPuF4f35X//F8Db/RT9ENzRDN2zLdlSI3H90Uhz9X7at
Mfty6JRIy5x9elleNcF//oe0/oVZUAd6y190yxJsxh9uQYyE0hEW5HtT6qr93+V4i1/6KmSgOfRy
YJVLwdtppmAbfu6r6JoaxCw3zZPDxXxvec1wLZs7AxjC3ighdjJ80PDLsP9pkzhkPjSFTB1duITq
rpX95aef7yZPgOZm/yfDMpeHWVP/539oGCR/avN8bo6lzy5KDWIFlspfN4eSpF7olMdOAkXMZiT9
bRvp37rRKq7V7NUpMHYbdtpQIC+uZ7fzZ6fv2/B//Y/833z+r12mPz5emvy6pGTbhNv++vFOZE61
o1vyVA3ec2537b0xeHuzqTO0+yTy9WaTUu1ozrXRhbt/+O7zT/35kxze2eXzruBQ4Vgx6LlZ6u8t
riroA7+NKYvGaW+85t4Y70xwHRRmqdlXof5A//Q0l+7h+OMljt7NNEG/H6WniBX1TtT0v/1ApeHT
19P+HzYOT+xfNk5jHgjnXdUcC4/qL8dJX8Ysr5RKsmaDXhbV5bORlAT8lZ62TWvmmm0d+CtfQqg0
UMIpYbqDOp5s4k6/T3JlPABpLlk7bv9+u+SvFPrlR+NsAIJnmBokh/l8/fn4ZW5Qp9YQylPQeXLn
l96wqRtACZnnfIdS4X8BZ7wTeqLgJZT9Bv6QccSjbhw5EcNdvK8jqe9F3W3NhKLWOMKHUVTIt73l
R9cqQnenQ77TVvciB2KKqIlFro92qjeHd3hI5m2bP+NesfZOLPfhNJLOSjHqxWycL0qkyzsiS284
yeILxteN2kTaLZ2JLQsSvE7OeAtJ5nudyerWy/EMkIsnDkFkPSum/qTqmXP++19Lw2T8214E42ab
pkrr1rSk/huzP9LAYia+J09hDhvS92q5MQ2t2RDlWsNm8qgcDzRbUCjhO82qb/ncA/ifboimMfIQ
IKBxQv12ovkRcTrBOMoTsiy8F2pwSVVP3E3tsCv05h4s2c4oxvokPXlguXBAFTc8/P2P8dcjhzIY
XWrDsFROPEP/9cgJm6JSzLyVp84Lviv6HmcL18l2PEjHoeQebdlH/zS8/XW05TNNXSM5QdW4JPx2
tKpdJK1GT+RJqPQfqpxA0Vq/z337JocPu40cdTqlRoTzhml6PFkXVbICKDXxWFXGP5w6+l/HG5Np
ngVIS0h2xO8BDrYnNMSTmjjlcXPO416chUO+eoKjIUqcO9UevxmWEsI+tEJ0Qz0KFTpRGPSmA12h
cCOCQru0TQDVi7DmI3PiBAJkcidUyDT5GGEZrmLvYDf5Oa3qERwpg7eGconTrf2kDvx/B279ryO3
qWIn1Vl+cwcJxK9709M13fPMWJ56CSMtmwrvGpkaMShDkO6GiAAZz7HPhVKT82bMMaVAPF1vNF9E
XpR3NYEBfQHBvWjjbGtPlliLviJCqwi6Q9uLU2foxO6RrIa4BkkkDGxXpRYOxd+fqSuwwRqToHkD
FeguAvG///tj9VdH/zzK8aUQP4Ay4nC11N9OlzhxTIpsBcdNbJT7QSlw76hsbp+1+ansvkJby92/
/0htPv5/vRyZXI2QA2oIPYT++/mBz6jKqb2LUwgU8S71/fGGEM4brYAUDafa2TopUL0gEfZpubF1
nFbvcZml/3BR1n699nChl5KlFPx9ZijWX8/UImjypCwL5dh4MWV+Tb2X9Bp2lunPaYnhsNMxNm0L
m0p96iviotdU1EnuFHtbr9udg0HA9yv/PtO66h8u2savI+q8bZbNbIyp4ryLxO+shSKepG5qFno1
Z5bkkW2pGQ0ro44Gk+k76GtbLGFs20W19PqkIQQsEDRfz9cVfNm6q5eWuvI7oZx6g5A6cyCboyOb
UHPKU+wZzq7KOYyR+lp7lOquw6wM6lXtEMHJP0YjwHPijzCUt8Z5oP2JkqPUrmw4pPtZyYlM0btV
fXtV+MQbZrVxbCog4QC7VSpRhGvY87wvDkDIpvGwLas8dZkexSQ0hDp+/tzViFLbS79Qbwhu1fL8
9PfHGbvw1yMNfgVlYWFx4jozSIPZ36/nLh2uSFKzkkff14iIMcwvKoFS2zw0FShf6bWYS5tJ2YLM
Ju9rNbHt6C/MaM0MjbqoN1dEo4jrSKmS/hHadJ/UvByPqRjjQ0SsW9KM+jFs+mjLtOsllelhikAh
B/RxULoN4jhGJi4Uy7wdejXcJXEMwgqH10bDPhjHOpFndh3terNHAx75ZI12Ojub9X0gfWSaDl3o
aZJUkpYEnCjFg7mW8xJ3eTxEidigkM1WaiW4yBRgUrfeVK0FcIiDknSd2+PYPoUB2RA2UNEjzX6v
7cerrJ+2XtKmJ733szmhA9hsRIWt6ONTUw5iPY32nnEjvDUboeyoChG5kj0lBabRKcjuctugS6cG
+3laVCXdCykKZJQE9X2gl6gvQI/BjVWGdWGiYY7pT9C1ljcNY+h1j5t+Ay0+cE216A/M/3dlFNTn
FDQaohl6QbGAPm6NtUOHFCxXjlGHvacPR0w33rqcErQLaEs2aqpkRwEcBA78V3qS8wEMhUR0w2vN
Rfg+SV6iLPoqjH0ygbTXWpB3VhcOZ+h2REv36lPe+f6h1YzXFv+cW9QRniYFjQoVkhw1TZJtBkuF
jZx24ogOZlYnFSE0q+4qpOJ/qckvRfrfkeRcr5PGse57H8Zvbnpb+O/NjtBo8zhO45coC/vzEIk9
9YXgoKbmRzbYHdg4p3QTqwbWCxJqS75BtLGCxr/pOvz5Kom0IqmDlxjumrSzfeqF3R2mH5pigol8
096ZcRefvSQjYdDwENtEQMbiPHiAlW/dQjGAde0z8QD4tesHszmENvGMIDS+12bt3ymd930JNeiN
OHW7IHF2Q9MwmTWS6ZL5j2h5SFpirCEeLbhqPPSb+mTbX3EQ+Ksou5RRb508VAg7Jqq0ijyrd7Wk
E6T6jtVD27WuUxW437y1sOvxzp7jFkj9vlKIxRApypepgEMBLzo7aE5crRtL0Vy7uNLLKXPVxIAl
RxjfJq9a5jMa+4b0qXgV6JnNqZT0m9Jvi88jvMpUt0mJ3Sgd7mml991BsH/Kp/ydivq0cpwpv0ES
dMVIRrZ2MDk7X1DwMmp1pF5uapu6fiOYov/iieco6++cONTPEyD9tWAlvSsCGZ2AoV4UYmB7XNT3
YDt3vuy9G1QDm2issaFEqYa4+yNEbusaaUWAGf20tRN35BP4E55dZOAyioItCX4+ranyVYqh3le1
U+xrn6BZ8tkZMJyrTsJp5gvCyI4q6+Dp3qt0vPFEcu53RXb9xW81ZN25sOnGmvQ8qzZ88A2OsCyk
Pk46rfTuKx0ln9+21ntzRvga3OU63pHCZuItLUIn6ElvJjNNQdFkxA2U3x1qUJfEqF/rpCmvpYXp
vZ3eqGX2x6wda9eIRb6LyakJVaR9pfVU59VLqHkbHLbBtZlTNyYgTm5G24kv2LLWfW+JowEWFeqn
la6bkiFwKikAUN67amU17lRCYlw1xbjlqLT1MuinZxJnHyuWwzsD6fO6Smp0O07+LWVKQboIEkBN
K24Itq8PnR3TKAm9ix4gctSn7F4dAm9rOmKGBL0ExihQvYxA1hSLZnAnN17ZvVRLuHK9c7KarG/k
aH6zApHGT2qeQ1sjW9C7RM5Q3xKpmnm2vjWbjtBgo4o47fLaxenGMjTXtQdaen5j+Q+tJggfTdIv
lYyGs6LF3iPBQB/YlsjlmMaYZTRb0mWtuE0Ksk5Tsh0eWyfOrzCBEq+C+5iQXICxXKyzPRi91VAl
E8nx5RPqL2elSb/aV207nNPOeQjGMuR863YC+uO1EpjuIMmiLAcyBkVmjA/+eSA3aZNKtUaxpMLd
ceKXzi/XvRZBsZasqdMBtVkNxatrtJvSIxaklO3Zq2v7okyXqrPJvpxXiZDp7a3eNPxk4BRRAdhh
vqtawlJ6nbCUQbmfSB9fDYMsDw6jE0xU6r7Z4JKsZZyIGLnJmoqfjBwKuHgkratR/UCZyzr5Kfo8
BIgvWO1zgLMOikzsdC7UVPCq+iCeOkmCV4FrZlAYnMQUc4XQ6w/4Qf4m60V3yDwPQSOrIarHZetm
+a5nzUBIkBzd3IwHDhL91sf4tjYN1hKO7gWcurGBcoK+UZElDxaslrOoCQOrlD05BO1mVRf+eGqn
gtViMdzUIGfpk/hrYMPGudCVL06lQfUA1IIVzDfIMaVRL7ForMHYKHgxGVNM1CSDoqTHQbXEtd7H
hOBa9VYve+drWY9fuySs9kMq2x00vGfAlN1Xf5QYZLXUpHcwpz6XKj3kiRCeYl5c2LKv38dIx+aD
f/IEWaFctQNVo1Jm31OAVhsbj/4ZvtxtA0PqGoAy4ThNMWzT1j53XVPdMg+f+DgwVI5nkNxYBaek
luXG1yrYJwbh4wM1+oD1ixhdQ53E1swDhcKvQJtpC9Xtg9g89OPA6hKhinSUjtApkrUG4J/KAMVL
h8967qoIL04UVexH0puCIWf1L6nfwMmuzqWtHI2ZvwChBsDU1PVHxmE1Y0nsWKPFerzrN2Y+x6M5
5nWVl+W6y6OQ3n7QHEZTU096l1w5bfVekpv1EkISThp9VwWjchlqCZUzaq9qzySNSYsdF4bOVQRY
mRg4WKdAQJGiNJS8dGqpXPz1aNsMJGHGI8Oi38X23svJwAbj3rt2TUqugrCIeAXaZyj+ogv5URpe
wlIxsBbyiVEZtLsCXhHc/WdomP05or2JEKnB8qZHxhmbETHwaaWfZXIUaUM6fDYahyDIbNdrzfgy
cAXfCRPg01DhLawSZcuVUXP7yfmwGvt7kHf9obblS5eZ70URsdyVqpt5UbOBKvpGEFPIkoRwUKxU
Nx1WJ8I0MdMBWdwWFZgjr5rOquiuMkgZG182z7oCj3o4KSPHd6oVH9LQXmjgc3bpprHyCOHSBvwq
nvyWF33gyi792hJLtO/ikGEaL2KtmXdDCtPbs0HollnwYpqnuRg2BGQbW/kwskr5PmSIUjs9fUN6
/QQe6WBB6jSxF8JmSn0mccZ26kO8xVN9P3DKurWVheu+eEG+Fu/SQZvcEUiuD2PjkDi+t61w21T4
QdZeoF1kWRE9H9UXRbcHssG2WUvEu/3Q9VqwqgbxiDR4NWrstr4ZX4whNrdhMBxsA7ZcYmAu8rv8
VU3H11aL9kC5vyHA1RBJ42K/70D3omeMSIQq5D6tHpU2JFImdhywoLVYV8a7nhgArlCEuZFWTrM0
GeOx+pbPmkjbAR2dFzra8MG4GjsUxdAmCibGsQFrGLhWRjqvV5XTGqYXpH4/u+2Q9YTW2LoIwFxP
oOlCwxfj8OPngflahbFLN/pcDhjQ4giZT937kOGw0zKL3OR1mwPIkvj3w/wqj2SDc2iLzs/mp2ju
22LC710CsyM4PCSKUZLqVuOdhnKe3JA4lGy7aUDCjNd/6grWHj4tYgPZdtjU+1GPuch6GUVxYuIL
BVREiv8VEWgtV1rUVOsSpb4Wali61B2Jzz1z2SRYR07YILS/LuMrRcTPbay+pEFqbyXUkXXTKmth
ZNeKVe1aD61a5zCgs1JD71TbW6dGZGlDqm/L8IMV715mQeNWkrC5rpKPXBhumIu+SyTvjElcuVHg
bph39hupWLe2EoY7HTIDKc/lNpv+H3dnsuQ4kmXZXynpPUpUMSoWvSHBmUab3d18A/ERM6CYh6+v
A0ZmZUZUS4f0tjcMI8PdnBNU9b1377n1S15iUmLuXpNLQM6OT9Z7l52Kiil9P7HKeeKojfrX7FBi
WOSnsGx+BnFvE1MHPg/TEbnQhiRJznwVMatFUfT+mut0Ibmz3RZW9kpVgdIGnq2nSYvmiR7KyJpZ
x/BE9prxb2uRu9lGmOV6rziE2U/ipH6NE+7S2BLevp3Twzx5b0mICj9DikaEIjFjRWwFbhRdhbTq
vdWZYjOood5S4z8XOrslanzRHIJZPxB924b/YzBYKvH8xfDwLFDS08ZVxo+JjA9rcF6tlZ8oxvB9
bKyfli6qi9XTOC+8PGjqBKyxuZ/8DAoc4exLRbp2VLH9tJ0LDqL/bpVPS44fZPQNJ8gYdhvudlxK
+ruOBShgcEaCCb/nBlqfrozaY2b+zAbIjbgIIbwuOcqyeifnsr1iFNmMnfwYTKfZul1+jTgIQkEY
jqW3+iEc7bHSTvHn5dDV7U2FhNWFox+B9WufTZPfaYRoNXgiJyfkVbTCBSk5hMiXkOqAb0NdcStw
0CfKey6HuA1cCzC9kPnZcT+cRooNhIbpEbJKmGL4s1KEuYgCjM3o8R7z1VW8/9nNHKJi10jKcZgJ
3s4ubPA9hBsP8jsM9IkkGXuavuWEGkyGz0lZmewuvUWI0JYBFed8GOdITO1+o2rSHcvoBWEiKKHM
6jfhjMamjdwruWntvpDOIcu9z5ZstlN9GKJGHk3Y4Z47fGucL7nZ/TT8jOPJygvpNibs+iBq7Utr
oUmmyrEO1SKvSQNEKRZdFxi4jck1QqcefSqF/i0jlud+wvgz+pTDjtp2Kr+hxkO3URAx5rtPKEP0
HkjddqE9ffTchexZ4b+MazBEWw5XWqDjK5RPuaO2WJix0yWylrrZYXSu2H2ydAfe+mhJmZGsOfvE
ithf6XiKM7rJYc+4IAR11+dHGSmPFtYk9tiNDFInwmxb196MEjwxD1NV/3J8JR+gT1wHluGzTDho
o6nZiwGLjykq+NH2lN74Pent/hMxauktjoona44Xcqv++ThWiBEICiwr260SKiqhkCBzXdzv3m8o
SrTgbWbH1RbRbT1SM+bbQ3cY8jq+acvKMDJWw3wmLeHUrY8BHuKxuYt/xmURH6upiZDhGYhCyO7y
6ji63W8QHP/jJ9dCRzZFc0PEo3q3RveLnVvDsXcxbfLejv4pjowrMx/uemN9zbTDV4iAF18yJ6gT
c6eTXH/N94ioQLUbOeEZOAQoE2e1KT2Igv2aeoBu/itV8RR4chn3PizyzOUjJDQ7KfTPtkxB0Wcp
uuBweFbj0Ycgwm5tZ3ttGLRXJGeYWBAz0rJ/C9cD+YJmpN33DhJuWtsPjTPu44HAdoSVSFE4vAbI
j386TnNdwBhssoj+mMM2kzn9a5pGj30ei4NdxXt+7SNNmWibLFRzPll2mw1T2myfpKgHm2F+axEG
zknrBpQnv/sFtYRrr9kna48xBt5u1HFQOHSpyUrkM9WN15xae4lflByurWnFT+RlZTKJH0bQOVNC
R5T0n+G6rpTjPFvs3BHH2jK1iG8dHRoirTgRy2AjyG4LRLS+uky6766qrcVm6cvHdkmWmwa+cGCT
mg6JxcUT4md+cXp5tM3RDCiiSWAUk4OfZPk5W1X8yvQCW2wXX5WqjWOjEbXgHvUf3X5ToiJ5Fpnn
HxuOFpulkN4rAehNEEZyCIw4Ky6tUzy2jsNmHeUjJoK5OGYZ0bA4sKeDV/qcaDSXaFxHZ5HI9DRV
xMsbihCBDiH30MbJoTGH6knQKkNzW229wm+vYboA8R8/F7ERBYw3nGtblq+o7B+dJM2uKwymrT33
YdRJDDuSpwwuQx3YN8eDWz+ViB0RjCn57MQv2JDq3Rgm0eehLW5Ky/h7pfco3mm6uaBaNcpxgly7
Yc0W+aiMPD9i5F02+VQTQDCjFau899TrWN7HaXng38ozWe2biX0g6pPmNU9POXGyFyeufjR10z7a
eZUcF/B0tALZXU1n+uoP3qfFNEl/bGRx4aXDJSlMfLrIEavROnNQJWdY2S4Viu1egALtPYpbkhyi
h3F+MhfL42ocox0jSSx5GpNL0uJ9YSJI/oDTzC+a432H8OWCE/OzWRVii2fPOYKYNa6qLl/9OSOt
kVhH5bL/d11eXKuC/klEVmRHjNHnRoffDGUmSITUyzzazRXBxbvMHXmRE2BOlx7dWS/Gu5jj6kVa
1olyWwVVjfT4XnyaFYFe3eA+0CkiYqeN4g2EHBZqK6oPBf3DBy0G8ZDbqXxoBdBD5rH+vm0FfrT7
g/c/M5bO8KBeS1xWhu22z7Et4tdxzNo9aXL03/GQcjglXmsui+558O0OKBEpl2D2K2LpKtu5VuFk
7QqXwFq/sMs1u4hJgNWPdEfK6OCpN6mNBqYEbYylwq9RVvOupvw5jqP7BmXOP+KfmwOvAgZHW/Sg
x9rfKJMZOE+duZY5ipMmAcTOQxN3XOat3+OXeJFfxPQlHUNyXPMEGyMug1aIgc+AuIdZT8Yq/0aT
XnL0ZMES1KE7GCRWwtXIs2WRM4sA2y0nO5UQ6+Fm26KKfyZWxaY6B6ZdPjDOB4SaOOV+9U/0zaNP
QbYZpxn6VZ3FP9C7k+JmAC5KAfX3sesfVQtVzjbBA4nokx6Ii7rfcB29LHb6wzYUK6maapZdWi3L
nTk6gk26/1RNaw9fp2a7K+kb4JgAYyQo+gPfwi4yeS6ugtbhXckVLU0SUMbzkBuo7eV5kWD6hmEd
yq0J44TU44kKBoUHYRwgFkQT2bEDsn5L0z9R1tUtuTYES7Mgvo0kPnkqrNjbEGOUn9qV8GvO7us8
uj/ayHO2qXtfX+XbWE/OYZD6eWwgyEws17vJmQh3jehJDSSiEs3TWEO6qaB/UE6yfrXWSPXfE0Nl
tZzxrK4lvOdXUdvTybPbiwG0hsV8cQO3cE5ZRje6jqrfTgMZh9X/2BM0g2fPngkTPSSakm92rfFQ
9k1+Vtp/14uXPCeEmOMb+dXbtUt+LM94cox0N3SsjpRkZBw10QNWsX6DOVRvUyPllFWmRGZUoUUC
J9HDXkJUGNWfTsL5HNdEyscN6UJcDcT2YBoVtCKAT/mfrMGAQ5MbrxMh33RANngY3Z3v0dxXELOZ
k5EnnNGgQvr6daCWPKUJjXXcOhtv4MudzpBCe3vXT069ATeV7XsigzZmKsiEyUhiJcmvmM0Z4SYp
tnO6PFnyZIzweOnyHyLXftGMtLbEe9c7A9fkAsKA1BN/16fCpg3igm8ymGM42sZFOZ7EbORb6ZHW
EBrWRyJNcTDy5oH4yuKUT5Lkyio8xBoFM3wKHH+4T83pB605EkIpnRqXYyj9RS+i3oEK81PQJCpI
cQdgtrZ8pqLbxfqbl2F3jafnJZ7t45KJJ4mI/IByBqp4qW5JYVunyozxbBOGZFRjT/xZwxhbpjtt
NhF5xtiny6QI4kVUl8HteW0q5lQHpg5D7K/aLvq952fPFnU2hQ/GY6P67LIx7CNQI0rax9AJPwpf
jLta+iSNFnBboEc5m4p1abvoKdnBCJ9m6mp+GcOUDBGqo6tnAkrDvdRYftB3ukTPVbGP/Nd9iWyi
mTsz/Nm4xi8nsnJ8FfgIOfh9TdDzbAyfw7WdM0qrPeqgJPbOAqjOngXiPZbFqyCgCXtx+DEWLtLH
QZX7CRvXdmzRNWQs+4emZE7TFd4xB23pl9anMIo+/MYiyN6agc65KgrmOZFB5SesClSrcVKtbDaG
qUAxOlIfUcpM+W6hbm9by7x5cwoczGLikTUvadP/WKaOr+LvMeG0UDN2MjE+X0K0vqwUe5XSFEnI
lxVfliahhZ/UK2oVOa9W837xh2TF3AZeVGQXCnh3Gn/4em1xMJEORjvbpk1dHAwCnYM82bqpODAR
ZsfLJ8RZcr5KWhR7ZGTvzoRBi2DbTw6ZQgFpJFRDDodmX+OCTAq3DrLcfV4M++ssIHbBdzDJPyl3
M3mlO9+0mi1955FEvpUHaq1fb+O3k84iaJo637mz7RxoTtPyWOWsoXVg+MoaP9c/kYhxeaj2J9ZA
M8C3OW66FGCOSW5tJmkCjdTjBE/iR8EKdxJqX48LMWPVs7+oVXfcHeFGiXOth3qn7Xl6GsQlXQ+S
NL9IF0wSZqR0tRnETQ0SMJm+TpTwl7EKrNXUPHP0Plt+ypkUNMEWZQ359qPr4JCu7bOT4IW06+XD
i7ruHXy98+jGw2M/+NGz2YYEY4/ZW75VDFabsHGvY86aABghPZgG8+RRcIgv7Hm4jJztTC8ilag4
IbTU17Y+lL7zXir1zc0rfVSzd6yzznvUWKB9+vT7JSHfR+QUFoVJ+STb/DFZhkvRW9Nrwchwk5fd
2xIZBMnbpbrafcz5yiYP2g8PS2/7B+1xUNJFm9JysqiDTaqjQgNeS+pd1bqM8+/Ar1rx/evlex6O
0661swD+/dkY7OiV1IBfPcEvAUVz+VBU083p1XiYTaveCV38KOG2HWnitfg91DckW3AAtSU+mdES
boF+kWkAQV1j0wQeWTNwn55KDlznuKTzYvufq3XYEZrRV2uqPhcjiAmGa9GRU+kPDGLVDkTMsFUF
7twMvtOhS7FDg/uzGM3KJxFpXO5eMRFkyHEl0QbAtl0eZ8m+9O0S5YK9hdbnE9pbxtswqQSjYKZE
mK6aN/jXPyuv/2HXIjt0ZM85EBuuVjIcM9QkmDa13lYktedxZR1MCfrNctihmSGpoI3h+PWxjtYE
RLEpMwWJtI+s7SgUmZlNLw/oYr4zj+7wR9fPirX4YKmcSDGXxGzRNugPS0iJqTvfitwAHwmjZNfQ
vcSpzIRrsp8jWRxci/qzqMnHhtXrJKxuvc3hB7swpy27Jsbcr0k9neWhT/wXDN6k9kZWvIlIZNoh
TN1CR4AXP0aHec7OaHUi0GUeFsyyZyzJPFzGhbnxIzZdcNHeHh37RzjwycWII3Jz0ugMspNg5dzC
5pcBDd3M6fLTMvBtDzcxvku6kJyh6QiSqtAew9qIzxaUQLZz5pkptrpPuofJITiKVExutiRrsOkv
Gf0Cb5jZalzr5JSR3JuiAb+ASZlhu6tBq6WXzOtO5dB8abyiPAzrbNAWo9o6Yfp7Tmaiukbr+0R8
xLFXC16wmQod9GjQtfOhjur82mQ2KsXJ9sBVxtHJMDLjNawPKsMIn3hMDG20I67nNdvylwdwJJq0
jVd6cgMkKkBODfSfrmMeSRIjKNB4NEqOqlbD5o16ZmtjHDB6L2F6BtMPEshuZrLWtS3Z6K7mGxoT
4kYbFB6mgQF4kmjNasrr1g0BYan+lGYUVAZlUWQyEjfQKRG8u3ZyAPruk4LiM/Lsndlk/lnRMH5C
RPUmUKVtqsS85SMJf6rjBJeadXiQNXlzX8ypkDv6M8XVZr5uTOkHVTZsRNsX+7BxfteqlLtUIRmU
ybFIiogJSLJuGwSpan88s4Hehrw72JSlj047MB+V7dVs4MjnboSEttfXwW0ehpqQFauaL/ZQ5bd6
kdSfi/ToHBjMDdGS458lYs0dpnplLcRsXiRhQmd892YuFWWQrCV6vabC0C8HpLe0RCeQOMFuPzjL
reedQ09DwLDHP63bodksvlqCEHd0UCb9CV3MMTIxSvu1SYULwZGGRMPoYcW/NVm38eyk4IuN7GpV
zW/ilAnK3BAxLItqN6fe/DQ6gkNn2Kqd6usrqoVuV9rLk+GWJKRQhUGN0AgbvI58bgLhbw1O2sMw
A95pTG8KurSjBLVUSODup3TrtkB1PRJ3gykkk9ebUJDEA07rvrb2pk3bfZ6Y5OiBmYkqhpcIqeAr
EfeXrOF9q2Ua4nvzt3rqd60xfE54+/DvODj/FqKwI/8yTv67s6TfZR8fORf2bL1YUf51c3/s7kD5
y2MGQER2BAszu8iw42qG0SvrOlmNgukdgH3/8f7g/ab2FAiS1h23fVM2B8htp3C1DqYmjqk/Utbu
9//14D2drWbvAoSyZoLd/2Qb8j2LO4bshedRf4+rSzvMmpnpPb+tKJdLWLFNZvdItPu/HN+fzv1H
UZTFCe8BGwiGu3/d1MO8Otr++0Fv5hyauOmPe1zVPVBrccQLWLF6bzvECBkmKRl/DtcSNZCOztRq
e0/xuj9buBEYtu4/3m/uCV5eP1yHOkk51v/TEXR3AI1c/nmRzeTEYwlkrPpaZxZAofWen6Hdc8m2
uP+/+0OjAr7TRvarXaQFKyg5K1GWVaeEDuvqOFsKsnkxOg8hY9a6iL65i/Pz/tez9UPStmrIEiTK
06J7gut5a/hIHu4qu/9vEWYWJfP9Ff6hAA6+dd/+41eJP2q+fSt+/e//dfs1/scHja9/N96Yf/yl
fxhvPPmfSFdNPDc28ku0CqhK/2G88fz/9BBrCpfukuQ/Jv/rn8YbsrikoxxB+xTvjbtqFf9pvBEY
b3zL8aUllLMKFv+fkGZ/EY7aTF4tGwE8Rnua5Ujy/yx6lINbDwIG1mkWUf44AER5CdFopD0HYqyh
wSJD4AjgD1eLgONCrb/jdP/tTXv6P/htVsH5v0S+zv1ZKF8K3ibei/+hAR9aYSy1kuWpzP16r53w
dfCLh2WY5c1Z+M7PRfPQUOsOnPzciAIkcuCyTBrhL8vVxmbz+Dsl95+1zvenZK8Kbk9gUMCF85c3
pjHQrGslypNJDjUkZaMLRL/IbZ57P4suFU/51B/rqu0OlhV9tx26qD1c40Aqkxau8RKSyLkD2s3M
3nFCfsHKs/YXIMdiZScIYzxoq4bdCuYYFVvoBJXHVj+2x9GUIUkJ0/vfvMl/FtrfXxHRmHzbUCCj
pb57WP6NXVcbokVh0ZQn4S/iYnkT6rm4YrtIUNwRa3I0wyY5tNlkHiUJPlmBtRGpV9XpKwCzNZbU
fCxN9Tlk2rP7m+fGV/2vXwCHL7plr0wp5d21uf/23Lq2S5tReTgsovElHKkpcWacKuHOh0hAoWp9
puOzhd3HZ4CaO/CRzLE+gTydtlaYLY+F8RiJ+W+f1//4YgLoEYJnBXuQhL6/6qpTYUzabJuVPHOq
O5RMlgBl5xiMaLQsr50D/yPufIKfS0qxaPwEe7YKOGJAw3MW+VAQOPF/f6ucPxtG+Bg9zgyuMh3U
+MBB/mo1mlspFrDEw9EiT3nvQMO6uGsDxVTGg49Y6DUPHzJmV89ArNK3Urq7GfcBwzo32RcNUiQR
6ulW2pVHI5C+ESHz9nm2olMJogJSZkR3CqjhYiEqy5VBgymz31xy5a/uIM6EJe9LmTYYMB5T5Tin
iexhZvzmEiSTQUw7XeAhnL9XBFhxBPOnfVtVV7tFH9jo9sQA+IPdmogBMLibPJVUdO0NkwMww6qZ
b1hn1Tz/TpDo7kTs9ghqkUx5domCqoeJ5/pNAiJ6WT0Ha3y2qf7GjmPadw/ZnxYjz5GSx7nu0fuD
vfrzkliSAB2lRdcfzRGErFnQsY7CS136/sVMreaUIr7eZLUanqYQ9hfnucuSleVTGpdPRj/FG7cz
KG6lEV38ofnVFEws55o3aO5/jnHFa5/rEFH9QkEdej90DeQnYZfm/SWYyMUe5nqG/giJH4hj5W/z
icNFFSL/Hk37KVPmmz/jB4lbT9yMhpv7T5kfRefO7Z8G32WsGsPSag0ZP95v8ti/yVBVpxGp8o54
lovXli98jP0tR4l1bDtHvg0kvz3H4eME7QElXiEPIPYJz27R6rZN/Oinmo4y9juOsNUSoMNwzQok
S0dWHjiHZisl2jcM6/UeG3B5oq96su0le+h8nT2Yzve5N1FITzJ6gJwn9svS5yc2uEC4fbrn4oay
RB1yjOfWvjIDCNIrM5/u6iqefVfnyQMdfIhtUfRcpJ9no+2PbG1k/splRlI9yBtYcYIo5hs6jScU
PPS9daMCuWoTx7huThzVPASsExrPSssTG3sadIJO8t2tI1U/b9w4aa/UuegLlxmNm438Oye2j27I
MWvDb+UwvCtdqfP9M3LxdW/rmLBy4GQUK5b4cGJfnqkLGQ6PjnNNu+oE8PhGE7TceRgzVuDCya/p
VXsdxBeQYNdYZskzKsHkWaTM7ipRA1Wr6oNh1PIV+STM71CBdpvsPS6q6OpoXiNV1kwSDN8Wk2YU
yqL5anqpZ2N+rJ99N0lPldVgjtXd16SLyms74fyb/b7d9h555yC/zrOnCPud2eVTA/2CGmwkPVOe
Xu31pp2FdQzH+IYBjJBG2ZF6X0mWWTW9pGOJANCRyeMkYuLFYVyQ/iwIh3Gb/DTEFoz4MhFPIYVM
kqTJiRzsb1NTz099YdA564pPcCMvS99Zx0VOFpDy2nhMRrRw6z3LFm/lMvEmy8p/nOcSbFnrn9GZ
n0Dueo/3G2L/kpOvAPLf76IJVX/8j8zhdSAOVKAIeQwmxhooqifGYdVyvf9hyxdJgBzB3vlFovaF
R2SGjtromUjM6JkprTpxkSAQW+/S3uZ/WPH0YDfu4f6QDaMMhKk8w5EAgeDjQDIJbnzNytiD/WFD
UTFt4+V+I4CZxgCYbmL9EzFs5GOuunBj6Qevtdyn+01HrXGe7fnH/V7RqOXGy8M1I1mb2wGPRBIj
OFtvJjjnWMPKPdNqNHZ9NyFnSYXceOhUmxyJNuZJ/eTn6/CHgObXiKxANtjlamgs9qhOPslEeLBQ
2xE7Ke6SihFVSe85drz52DtpR9+r7Xddr+kq+K1x61tUqQzbSXsLa/2h6mGbuD/HJEveu5kvMWEw
tL+dT9IhkktVhXeSNvIvaIgeUqHpR171/lOj6LqZX1VhIT8E29rPn3q3uyB0OXgxXQ4XPQVQoAG/
EIFQoe8Eae+DYAyZX3Nd7AxkZE4/5icnd+pdO3YOcgXn2jfMZhMq+ENm53IXeQstfzxjG1iV84H6
aWEuQCTEkGbyJHTy22RpQ/Qw2qxcdNlyKHNBA5Z4Kw8Lg2hkVmVQYLx+JtzmKwiieG+z+B4LAFhl
06tbBcQrMEImwGIoDkIj/yP85j3tXHjVgMie3Lh8TsT4Fk6GuxtBdTGDisOzL6syyHM/3oUqesjJ
gfvj3cztxTgtZbPBqGmddIZqIUk/O33fPYnODdJao4Fa3YRLrqw3Qno2TftFCUM/s1PdYOyMFz9B
EC3V9Oq5ZK72zmXiEHFYch7l6O4yiFubbOP01UYKQdZ8e+tx8sD8ZJHAzBzYC8OIVgPLt9PlGKNJ
OEqLdAJ+wUeUL68oy6AbRuh4ynJV9WOiJq/E3wk/Mc7obmPZNlufSceFz+9JRckI4tx78vQybTIo
Vbt6pgulYu/o5Mx3DYkQhaPwoQzLcmMr6mReGmOGQtXBhG95Y8QlITGG/I7kv+G8Ck0lxb929xmm
g0X/I0E7MVnygiB0vNrRzpLlcpM93poqNT4vy3FmDB2MZjwfydXLjlaib0vP4IWCDM9eXeKfoYu4
jPM+zmiFVLQOQc+9CSvbRplYAy7ngFb3qt+Rxic0KWjFp+rg94MXEGu4PKn6uXFSeQ7bJNp7etL8
80zsRafYWIfloqYmO8XztG4EMn8UhSLsDadMkqagjeLxlK3+b62gm+uInXXWlX+N13MAFtypg1FE
M8w5L+2aDhMxo/whiIQLBKzdo9XrB6wp1U34v2LU7ecwtL5wqGFu6jS/krTCXiroeRqd/yh7yzs7
80KKFINVBpzpeOw9a3ph1iovpWezHauOCaSZeQfRTc0TQQTFBhWx/Q2OoP5IvPgTiB0H7xRa9RFL
U0DzzyCeFzmC3UfNmdShhnHOQbWkoapkoJtbu7eacCGNcLckeGFjtGiRMvdJpgVCGbS9Wlen2gck
CGZfBV6aphvlhc3p/uSJAmifde8/VBF+S8FwhUgX+Otdn4gHv8gOS1TIfey/DQO6sqQYkpPVTez+
yo6PqFU+6lVz3WXo7nhls9F0j6RZrOryhPCIeFKBn/YhFq1hW/eDRRxF/Zg3A0L7Fm0EObPVoAdy
Q341Tlk9jJUagyVsfusFevUYsYGnjt4WS32SaU2DNMK7mFdEiLCplTubDw/tEgpfNyrrTZx5HiM5
lsI+nD6bhMtt45mXkCUFDEmjMk4mo9377+hIfd6WpawPfINOBCSSkbGkuMjMqNtZSGujEUPCxHB5
y7riA0x0SWOqCYvWxjUfcIcsjZMFPUIcviYmhKttkrq/cjsh9LXbmYkHU7vz1aFBWJTbszr3ujc3
caLWtGMX0eiqGPaH/K0faZrXinTXhrzIEVlGbL0xcWDaQYDf1Fefw2VE0JP4b2YPSypZGOiOdcUk
BNcb60aD5EWl7/0sfjcO0vtw9tKXpi94crP1bcBxs10kecgSe9+W2IERlcOgL0gkrbfc4dLt+oyt
qUtvbutxNoWcfTRiwL73uz2I6is7C2/xgO+3Y49CdDy99kVxygx/N6AseVBlPF606zDAmt3wgWOq
GXhmVnwBP/DE1Gz4ZXkollvxoBp4IiZ5etumKN2LqXzn4hPEshODeZ4o4+6PJChVLsrEbFgvsL/S
PNEN3zj+rL7/rV5fMBEgry28eJuvFr6mj3TQC0wPyGbGi+vNEcNhyiS7MblrhD99aeIQG7XYJ07x
taEguwxREl3vP91vvHhAsi8wzDnQRRk0Ctu4+Ej00GmDvl3/RptkZ3jcxmFa/N8Y+5NgEDO2udQC
z+iaf9yUOZ9eTU89SAbSMzzKr7ktN2ngiCp/VEvyIep0hjpxk5R0z3b9NOUuYk8ghWMV6heRm86x
poODvnvWL/fHeofRTIQi6dBqy+AojSFvIaL5BRsACVRd/XS/F0oTUKRCDHK/Gx0ZxXRkXHRlULtF
snOVoxl6N9Zz5prW85yR/Z3lTbKNl7mHId+lpxrBJvQgOd3QuF17RDOvwMi2bBsvxD4i55rr4miv
k6KmkRDB/exdhqN3lZ06YYjxAltgNyb/Qr50mRQvMcJlu+UJhp1v76tRUIGZ0Y7WFOjsfr18FERk
7R0pN6qrYv3dOr7DANkwHmXrC2yaQpzBkS4ontf7ngbJ4dH3ZobpIr6oFowTSm3NImf+TBPtbBvR
i9XTZF2sSV10PCHa4WDXo28732+A+PXozP/7PmCKmOttQkLL+8yWOeMWlGiYXHl0UY7qTe1gESMM
1OMiunAuB1+dof8qtB/wN9LLmgt0mNr6ZoZLtDcT54shEK/knigDzg0nYOgpmHnFxC8qrmaff2kq
9zuE9uiCMuQo/BQre5Fch0okfLDRsxjTm78kt4Ycdbcz3zjhHVPZA8Dmqc7S5ncXTKBGIm46dgHl
jAYyl+lrzbh0W5vpZwNlilwEeNA0ecNUTVcAtDxntCEEK8rEIOES9H84i/3NW7zjqIZ3oyRXbVg+
CoF2wkUZso3eYg0jBIVpBX7coAJUqKRGrFuyRQ5pd/in/c/xusPkNmNk2uICiYeujyZiyCgnyzB+
ykqXNEbUGoK0OWKoYVqGY1WyVkRXw55Po9cGLYBMtLrfqv6Fc364Q3OP75sQqA0cbHlKmSlvnWE6
4sCEoEVA/DF3uaZqCQpYVM12zQvHaNDvXSf7NmWL3ghPoRPEWlvqDXZyVOBR7p5otW1nJCYpPSWg
ayyX95vCCdwmdo8y9X+1C68z7dtDbbknqTqxs23nebXJbLom25qV1BujZNigbLEfB7zRmWUYASKy
Y+oaL8bqzKrqwduBqvk++T2H+LW9U8AAy9QnYZKlFroK6VOL8cad0Yc4DfjdCpoxLlSSxwbKoaqQ
vxGmMBLFYEGY3Dq54yDQZfW37MNKdfGkRQEVup6K/dpBLvXS/WTheGQZisFLmv6jMiK47KNXHy3s
qaMz2QjoHXMvJ9/5FLnWza+hdiSdTwcUOVsJYp/6KrbeXV9/wbianxNNCYzBFTGuP6ZXs24vba29
5wwe5EaUmEzLSuMHtB+MPPzU1Niqkqb+5vZMwnO3Xg4thIMtMePhNonRZzusIRTt2cX2JOOr3KJh
5lnxzcj9oEvM5taht9+3nfFpYPkpE6r2dF5Zc5rtS4UaCpxcZSlNyMyMKfthES8+00WN+bH1tH5O
kP07gOGKPoPaziSYohyM/SBnYi3C4jrk2qRYeheyE1cxWkRv2vAFcKHwJprEU9Zdc9GNnQdO3tRb
aYjh5Dvd15LG0WZU7bkyp3jPusf65YhHK5feU0yDujRckh0ByM3imxYjMkMmvReYKvMxFeXXmrPU
IRvUs1jchyU0k23mYC7AD4U8YvCdfTYO3S5/Y4TpEVCB9JIudf1Y1cmrh3jDWEJ15VMbtqlDP4m5
ordTGS3ltCoCr1/ci51x9Z+8CSmbHDysBuu+ERnmuz871omDArSXaAyylmePFPVZuRhOqrREvT5/
AtUwBuiLRxI/0LepuMGC/1/cndeO48i2bb+IGwy6IF/lffpyL0S5pvc+vv4MMut0Vmfv0437elEA
ISkllUSRwYi15hwzimmND8mD0DzGrREmn1ArW5Sk5hoQ+5vG99cdx/QK8etdXzS3RMvKNW3ZdZQg
ZyDA2UeyklaHoamMtY9fd0VtYmiTESWaGjbBDGEQHVGgTiaLnS/Vi2vPJD1K17+yX/FLk5nd+CZp
c+UXt0v91ag/F7m305IB7vTQuOJUZqlBUDxryhKhTFp9c1X6DR2seyK8iSwQ7CzuabmfE6MAGTw8
Lim95RwdXf+ZH/2a3Cvm9PT/88/+HEe//HXZDNJrdtMQPrlGvhflsK5657NMIDM3VmoQJ0E6azbl
yaGvMgTm8xOoTJ0UIXhcTaZV7dUo3bCQvVJN+xhLxPQjZA1uontgsgY+oIuOqZYx9brrSro1XdQ/
5H55SbzYPeXZLGYps69TBt9bMxv8y12nnZRx12Rex0pTc7cyqRGFOOGwC4JYPfpVlq+kr8jRG4IH
ua8bP3uKZP9S6675G/h2xBQ11rVxnoTamHukBPKpq2mreL37UR+zAhnxVDwrEIN5gM4cOySateQ0
mO50C6eItr9EgwD/ZxV4qWDXpLTDQx1bNgkzQ9NRyZjyo7J8jYp2i2ZFG/HlwoJbUVy1nkYGrrJM
Tl6hfvBjS4ZszT5aqBrRKeOyjMrpkzG03m0IlbmHlVOyUATIr7ga103BCnCyNn3hUtZNqaxAwCru
bJyJLpKEc0UYpceRvNH03ONZMFjMER4AYV2Gq5JPWO9r1HoUG/yoyTcN/bJLkuY3k5zVD6WHBVsy
RzimbdA/eJqn5vZD+31M8FkqLCqqtZ5mRfSeUyA/+LhKPxS5f85xGH4lT6xcwwDsIWiH6Y1LNAsl
r9+WTMa/BiU1ni5aF+SWfe6D8MHxI/kzC4dNj6PPYIy5S3HtXPIgrla1Ph0qq3G+oXF3WXrZ/K46
hXQyHB+9kYYO4QnRmgW13BQBTk+0a+ZGZpY6dD5UepUzdEwmlBIFYIXSnIJ8NMR7vRr3lDiaU5PD
PGjDzrkFVYBFKy3ERnM67SJrLAsY/60Ni/0/zKo5sKB0jg4kEkI38rtE9OKZYhtMVY1LfOZNZ5sV
3GLFqFu/2873ZEU7rstaeWvp8a4IokAcY3Xt1pry55A1wjruWAUHdRatY7cv9hZ+RMefYgD7hfYw
BtcptuU1rglG0jXnew3F4mh/yce2vXVEPIyjhvBKN86lSZi89IR1HOJR29VlL69DnRGzk0cXMecX
SH08050k2L2frr2Iuwcjc74mFlNii6ybYpYfxjoQKSPkIiXGOTq2e+waLsZNoLsbUht/oMrqD7hz
SfamuAoeJMx3cHGDw6z5i2uMAgDrmqvpJsMmHjpWCUonmWKqD103fQ7Dlik6UjkIoJSlPNvc0zZy
HoVOgJ9V7vKCGIa+dT85JRkhhLSbpzRCYzsbTzrD4Bgba7qegfqAhio/GNMAf09Mc7Yba6CkV7vc
6KyVdCdEgbIz9kmgq53gAGOISFGQemuVUB1uCp4fmvVHr5XpuqeNVE16d0Y/RIpqBWtIfJZddreY
ZkKFxCx3gvaqkXmSWVzS6qEZ9/b0efKGm5d7+iVIoG2we09TlH9KlTsgMXbQl8fOLZ+Gj0GuFfdd
5V9k2HEGDrgB9JGWDekVdx5pQKQ/gE5VQXOHfIxDi46NNXTRThVVeG6j7lFBUN669o/KJMPINghs
DDQm2wDntzg755V6S2VSc5kfZ9tuMOXecexgMw7td32YwrPS7GjT9GNx6A/FzAZEDdldyTA2oJRT
SQO4MFSuvTcn8ln0sgy3S+WgybD3+u0cXYEAv5ZDfuwTQBQQXGBUJOwOy7IQX7vyc/2CGSyz/fZu
Mvr6NPXJUzAagP2nEqFQKzZOhW+cxGgbm1dZXH2MBR6rSM8wnINmRbtwYuEZUtAbuk7fq4blP6Xi
8iOjPbNwsILKjPMvrTqSm3HqTCu6ORq9ZiZJDVwfSOFYvJgJSTpP92HDcGjWrYa7UeNNjQDJFMWA
sVZX1/LFoWu6ZCdYhGwDuhKYNtl/TGydM7mt3bkrvBc0S9W+MrB5izonw9CaNgw8vKhs7Q2gQa+n
oxIb59GPf/Zm6hDqFGswSh7J1Ok+gZP81LVcYcHu5fuQiCYq2ZbYl7UKj0EXkmtAf34CpfQgYgf3
pOyJD8FgQn4uPeCSiV/cWhciGOTRG4sPlojDi90Y1XrKDW+blj7hNVkTcBBqyQMKOwKA3FGtDDP2
CU3bd7gn+1EeItb/56YNyWrxJudcMGf0WwpHgCtRz7tBdbU1vTuNoHpzEtivUeh8gJHUHRirPvyi
LxRVsxvnqYWoafgabkN9yeDoM1xAbd6EbB8JOEJuj+GVpklC4cQX+55L74l4aIUEiFAlK0KtzVzi
Ys6bCHMMirbujKsW7oPuwpKgLXWCiXX1yggfCLatvU+s60arzlRSs3Ng5nOeivZH6qMhbzq/fDYt
t7/TEmCK7mfdnuznRqudZ0XRn0iZz5Het1dJePzF7vyDHASZxQqpGnsEaSPrxHYq7Rss8dnHQtq4
T+HsnKVWdg6D1F3nEKnXFZ7886gZLBCz8Yr6c7a3WuaGqCByH4wg+unEFQnIIXFBjp66R6/9kAUF
nQNEcaR2JU22criwU26FkQBcIVCnKCnLrU/JYoXubjwt6favkfdeI3Yj1ttDKuPJWpOO2x9j6kL1
QBzgoeyaChmiPa4KtBREwXB9UYZPtLTVlsMttF2xi1Ma8X3evhgmyQn54McTHW1aTGluAuwBgOkx
JCeNvFvMbe3scFuGnZQzGB1KcpAQcqeCuXrVuvlNzm1qaxTNFROOEdjhwY0Z4eMcUc80ieQunG/J
SPuZFCy683ZwDkOK1tYAANfXKY/5+dUp+uaCr3XvMo0915gqtiABUligGSuFMKTLKlmBeuYLEedc
Ji0dMDixCVy5A3yB7RhDwNevCUxrr8mzszck4RG6N+5pv1Rb0xMOxdgMA0uhvob4zlkhZ95TJ6Ir
5Bf9s2+qfBMODjgnJe5BuXZrHPQlGpSEXKqoyvdWXWinUk+/DMIIN8ngncvczueuufzg5aRDZFDL
dTN4rltxjrBonQO7M4iMlojdTff7FFr1fvKxM2uhcQ7pG30e9WBDurOzqpmS3kRJWAimYQDwdr8F
RlKfeqZ6QhbiG4FEiOUzugdMQnOX6l/WaTW9TYPKzp4INsKcqsZ7jnNv74XEnhHacBlT6gl9ZpyE
qKu7Si/gm9VbaG7l17HXcZN0323McAffa6bnkvI0pYXnqDTxorUUl5bjYTkyfL3cW0w5tmWbFhsj
y/xjGjic50HEEd8kL1Zd6WuXcsZ+QbmSdLPBOu6vdHNq1xWlMvpQX/qwRcbKdWNFM76+BLF4pgGO
uzinn9OzdttR2WLZR7tz3UXNY59k1rEqqFTEI3SIvi7GD/gJfmqN4qE01ffMM40XjLDeJlc4gpZB
GOWxyzjHnM4e2+8DspQr7E1MIX1VbKaczmYdGxqsL2lfVSM/hEXRPufgmK+haXxIqgeH/v+Tk9jR
MwgdKtR5JAhW8JAJzCx9ayjBji/c++X+wsdfbqkJBtlyF/sRMqso8rjWtVwSotg7mpYn1RqeVHVa
Nnk+fBR1km5GJBgLKK+TJZ17fSbFv95MaGtDsrlSbIZqP2/sqER/OS+7lltg17h6FC0FcE55xPZz
lIJrU0ymXCJ94jSX2zm211VQ45pEopAe30V6viZ+OtVZgL06NsQ9JG1WbWOF5R3JBWh0HD75abkl
Enztmud8fJXV9rPM9vXmImldZLaVZDQKsQlv6CuD/+OidVLzZrn7trERgcNVoleLE6cg1ID3Wt7w
9a3+fKzG96hwlRwyFmDkpSSpj/J/+LA8LVkeW97gVWW7fIR3b5iUiLMQM35YxLOFM/BDvIlpCwqn
p2DOIBkQZWzy3sRDl+agU2bwPr27X/T9t7t+qDFRDVrmSv+L5l+etuz+d4+93X17PeJrTMVv75wG
dkrtICfec/4Bw7dfcbmvaSW/RNQEJw5+7CB+ZJ18q7ZO6RA65rolB6+i6LwfBtejdPi0PEGzvmF7
K4+jHEti3EX2632lyjk6lv+CdGJyOua/LLdE6DZQr9rvbw8tj7tLesK8aTy32U+yOL693fKM1/cs
Rgp/xPw5myVYgArer3SB5dayWf6Ag1rD3tVZ66h88mh+HtsypILbg8LA6lTPbGpSI1o6arjdjsvP
/CqbfvtZSdns55NqOZPGqCMTY97088ZyMP5XKgrJjRhGPFMkAxmU5ynqcfdtszyWhYqVIXzMOGl9
vA0p4vnliyxhuMtmkjgDgwRez0G5+YsX90id0AtA18lX6FzqGcFIdiBevnonHaIWp4hynwci3s3k
3vTIfErcZ414whXt5j0MwZFLtLPLqupHFoUvBK48ktWGNQ0wJa38FaVzGH2BQHaAIH+Uxtm1WeKL
ROC1QV1A6/AljYy7zIhhnk1gWjzWOzTCX5yC/zBr586ixB6RFx/dCcRc3pBT5ofBvjHNq8XhtkIF
dk0CjHtUQT8YlX3XEih7CaxgF6q52Bz5Fz9xwpPkA66GFYTLb9Ti6JXTGF0hAEtKn1+GN0STsWqa
diLXnur/RAalQ+WOTBaIr8y0j75jXn3LwvTcXce5N9y12apxAItL72xBsFtTretnil/cTRu76T5a
aX1PxQzkzovQA7EJJ/d7aX+E7+Ksi9Y7NkHyndGarPiB7xMAG9YwKELP+66AOWlWxs9NY9adPJJS
S/vFGORXTd/rDXbNUbbf3ZY+y+RJbWUI+gV+Q/bsTDGwQoPFApfxaFb1212+jroEfyUBJJ1uk5vp
R1+qqEpZeqRiJYzxWCC2iOnc9BlrS9+/j+A8r4OJqXxu+StZynLt4Qy3ujXdHAoy0PZxy/VHq9XG
WY+iWLoJsEKpC//TWcHma7cNK7GTD59CC4BF0FcId2WY0j/3xOfCmTls4crMmOKXNWGavf8Qtbe8
ANpXgJ2wwPhggnCzTWuue9a0aUOuDdMvGoEOzUFT7H3ENquxqjo6VlQlDSO6YvV8mloDForTdmu0
EY+UqK5892ZVThGK4oh1lYzYe7UnCGVWBjbCHAOc+Qfc9FZRJyVRg3zMdjhaoOZI4DMOvoL0BPBt
D1qs2jqd/o0FRMMpaxBdwrEdb5gfFhvq8isYXaCMphb4UFlE36JyIKjQ1TcoJP2tsmXFFxaP+Kl/
+I6/sYdTmWBlqlv2cVdDb8VET74t+WT7erQOFiKvtY5yZ6drFWG8YTu+GGkHNAiT/JZZsrHPyX2H
JVSQgRmMHjan1noepxJVkp6fFb6sFX48+1nlonmgq75T87JheSggh7juBvGo55PGVcj2iOdVnw3f
sK+ZauVRxgmQHotygQoMeQzsUT5rHQHApu/rO/qKCDpt/3lEXXz0WCSuiirnBDUjSfHABgFTWAYW
aWacVpk/WE6unkKMokUdFyh9fGY8OJ93Hho/dC3olUzaaFQmmv55JAXo1pfxCxeK/nnZtONpHBv9
CRxb5PNOcWX+qFzTY43lD8/SwgQb6wGXQvUzjaLuhCs3uo+wOa6GbGeWPnG3JFoepFTzaaJFjwHm
4tAyLwWNWbe3+3OlbHoEbQenUT6arSkfRxFhPVb9vd4ZTxA0v4dAM/nTRK16MvM7x2prFupiOLoi
MRk1asQ2hRg3IqtLogdx41iNeROs7Poib88Iv78y30lA40Gr6xFaMF20houMP2Rl7DL7H8DHNSNH
wfCM0APsUI/tXbgeU6eSaWGqXysyTq62MVnX3ECuOKJr2DkEvnImx/aaKvYMrSFbNgjFxRLWQ9XP
vjBwBcAaOK4L7aM59s7VbN2ZV5kdlKqAVmbhuMEpUeK0a2e1ehZu0Yf/nFLjCWVF+NRSng/9Nntx
SPFUjfdExAjjSvIxE9Nw8b2pvMaaeFxUN1VNVRL3Jmm/9aF3+O//WbgtZsfAX3TFLqorCZtbGsLR
jfdWC9Ub8KKkWR4S4SaHoafpPUNoSYSVLy6ixacxI8S0VtPOnsUdo9NG//IRjL+5PVyiXjCOCFvo
NALfx6x4fth2JG6Vh0xD7uR3uMkCRgAN1/CGC9nn1GB+jiCg3MHiCm+AUNYA/8RaK4t+3VRmhjIu
CM+z2FTvRXbXu8Ezvnh1ZLmqg00iT3bWwvzzjlviCN7tOFfqOu4JdPgWqve/CrJxM6RmXBCvlnit
s4WN4h6D3r8JUyF7L1Jrb/cu0de9OPYOiZosm5LPyjwIK/kWEddMvIT3ddyWwg2/OYb+AQLLRPHH
/olAxbYYv5gCU425B0wLsg4f97+A42cfz/sfHpYfLgIXOLtuvw8tmZoYz4xwCoa6nKk7SO8NwDy+
BMyCBEH1EVUGWO2A+A+Vyk+9EzE8WNe49dptYRTWFm3/ZXC/2UlcH5TjfvLmCkgVl5858+7jsSz3
IwHHa+CONuZl62a1aff/t3PLtPFb/XaY/c259fErlCNkJsVfQ5NeX/bLuyWE8x9sVhx3tovjyrbw
CP3ybqHc/Y80HdNwEdW92ba8/+gYBlyJyccRbPFu/K9ty/6PDSDT9Mw5Z4QRTPw/2bb+6uXBL4VL
RtAh0B0IW8bfvDzoTqoOATwZ6Tr14rxOpmPTAgIK9JlNnOXbzLTp6RiAczxBgM9AGIWuk7I6iOzU
lG4F/NM7xGmn0yVP/vhtT96/npm/xycZ7/NF+HQecC7OWdSl7KCZtP+bm4crrpUCJrce0G+zDCis
a+pp+LMBzx6jVDwUlv9oC3QyiDUhI8yqW+kIir2Q6mBRudE2CSCaw6ZnlWTHF18x49UnybRLDOFd
5+NkoWdYKKcHw+h/+5eP/1eHzbJzcdiRXDEbpQD+zTv/t48P4jkZuB5aD8oby8+1KmLcx3GFZRq3
fqmYHQQi9O7Rhnbm8HkK9Pa+FcY5c2R4MUOSsA2aU69lOfwRrpZsW7cVL16JurHQ3A3TpGwXMUE+
9n3zaEijOcP2WqEFAGtZ6hIBaPrwL99p3uVvY+j8naRBboVOchLfTbz/TpQZg9wjAOCBAz2nxapj
pqslkqgBor1B30SGwr4kHB+7MnFnum0FfleE04XkhmFPH+HFxbdylpm58+ZoB8t9NpiwrI04sR6d
lCVRkNM081Aq/vNHXwJg/vbROXdw5AjOKvPd0ZSXuY+OzjMeBPIW3dHiR1AEQ1bVNPKwrsmgpzCp
mJNHU3LFlz5+KSGP0BG1idU8xJHwtksnZQzUuDO7giZ9gkwa5/S64iucCUi6aqju1pMErmvUeYhK
hWkRqjCIF0SHS4m0KI5wyPuFRK5XQ85wrFAxQzZMDklmPnSLvW0VKSI3hjDcVVAE99pQFgdp3qHb
0wFSFlgnfRU+lL6/wdmO8kvzBMXD4EYt35sL+t4VP4rsHWDmDqXPOtGv01hFRzvSWnog9HB85FND
UExfPDREK3eIPvZa0TGHsdItQ8W4b4gvWrkxOEAqhf3dcmtI+ntwfuCL8Fo9moaBbLjyj4Xw9m4F
8ANZ44pG17OjYGvWIxoOTRCNzTK3Yn2p1yAbyx+TM3rHLGo+GTmYHbwZFoEB5cFmyvJvl/v/dqg6
SxCHwTQFr8dfTz8XI3M3ytB4IPr70ssO34CLvN/HOU2twTq60rgNtBSOxdS8hJFtbpPMVUBXyQan
zi6uYUGMgEfbKgFpjOzxYdA2c/GAQIAJR2vtXT079z7+82G6hLK9P0wdj6FPLkl73rtRw9F0GUMh
Eg/KpoekO+Eja+87U0LoNhx4tlVON7DyETHggs2vgBBJPkyeGu/r7EI7O3r0xzJ5GlwISYglWEaH
sJarHONY2P1rzNt/2cumcE0XWe9svH0/RveelydVMooHYmCqe32i4DYlX6IhvYRd0a1dF0xCjGIF
k8xFqDy5iIB1TeK2x3/eb3OG4PuRyQRALS1X59PY7/OfEAa3XJr4lXAM4nAX1qX+mIaxcykAu4S6
1n3I+s9JkVtPEV6ywGC12A6GcbfsygnXVTQNKcbBGaQ9dWvWUnT7jmWFwq5uhL2JYu3CjzNQRM6R
dGNOMcjF6BOruOUASAZfeESQiWZdy0q/aFqO7StOP8VJqL3OoV694f/tuvjXFcAyCGMBs5hSzJlj
fxvJsAQVHrB2/aEZo+8W9ovzQL1+pWpMcGlsP05N8gcgwAc6bNCw/JFAEko3grIc2m1TwbcHAU40
cn0MKUgZLcabldLGPT4nbVNpebD659/G+fuFXEomF1wz+CftZWb+25VQlLEeaeRxPywxBkYW9XsG
6b2CaFNOMISobZsrnHl0EyTK9E6C7MoQl1PCNjZdYt8LAH1bCLrfbbdHLhYmCbar4oulC8gTOj8K
nmBcEkZ8NyiTapDTm+h1PzoQyA46bX+CBdG55vwPdILNU8jiYJOVDXI33SRqXcgMP92UXXTQcERH
niEXPCbzdLlNeg8tGnRcbYRFk/Twnd2eIm1/5Krg3tHNwNCdG/d5E9h/aHG3zqNSPIBaOZlxh6A4
Fk/CC8yXbER0LZiFn+w5eGVuL1JP005ZWG9pa7qAS4DW/vN+t+ax4t1YIg1OCV0QieYxoPx1CIxp
9XcUz8QDUdMEoUnVPwKsxQIka4xSmjM+ghEe1uBl0ss0qW4VDpS/CkrsvZbVh4xY+V3XWOAExd7K
MXB1Zru2LXiDFBvoVQLxC1zIKmXw0uHd8k0XCHzVka5iolTxW+aG+WThHHO8XR/HdxR7nGfX1ZC1
G2dldgaiJWi41eQPVyOxdmpIwCcWONSQxq+9FpFZ2AE54zq4GmJJUcFOKDsRzfIvR+i7UK7llJIs
ClnMWuwv+30kmTYaXe/4lngg4eejVdE5dbvwE9ghYM9AMjcuRQaEvegml7axPUfydtmwSiySBSaf
vEGznK65Cerxn39D5/0sEkAqYxoLB1bbBB2+/2RZC3BHJy7gYZhDlWJgmveejSIKaToAI/dCAsRl
1ABIaeSZbYST5nufWs7KdcpZUsvhW1KRPthTba9agzwxSKVkM3a9foEUe8WNp+EjctK9ZYCkslp4
VEmjkk2LaAEo3AFUtv44mB8Hh+uiNiiBB9IhMFm2X7U8HY7CX+WaQmAy2+lA4wXrMS33UPEoLldo
HC3oNDaNemqiTr7WZ99KBuJ59MNuhe8j3NEThWlkAasPAw/cbKaPmwE0jinEdEuSr3EydReYcmXK
0Mzcg9zjguYeiSy73jXrVY+CljLaUCPktQKES0aDe9iiTxwVwQbIf/pv4y9Bde9OLJZLOicUUZ2W
QeDXe/O8chNPVhFKdgR8xS3TYIBbmHLXNkWYdaFdbLv6EfljC1dlco9tHJ08Mw+fW0Wfl9gj3IHy
22zsutlTZxF5JpXa0Lti2ij0I4wnN1wP7dRSwYF+FzvfAPCwtol7f4sCSb8VTbTr2iS518Vn7BHi
MfHHF+it+rUr7mMvudN7hGzsMJ1uZ/096px9hr4UWbJth49DbzhPWaudEjPo4ESCssXBOvbRuHM5
pVekQnXXfOIr9Ra+tIKIsM4L9A1XnPjcAVrejOmjjFJsQiGzpB5OKVxBGl6AR8sQlpPjUjjXa3JL
sxEPbZPLARlIggV6uWV0D7CcT3ImvQaR71/wY2/1ZEzu7GrYZkVClRhD+n4Owiqh4sLI1fNt6Y7i
ECQGoujBf5jWptNdcqS+m7aKP4oB6EUMfoa6drFVCaBVCmAcaalqKOHT/8YpfRdgg19R7+j3Mm7k
nrc1VwEksE07+CzGgH2SqkEmgI4NZDUy6b1V6aepFuLYgVdfq0YPts5onPpKmy5eSWoiMTONx3yg
hkX34Lv41hHZxbfJLWJ0+Z6zNcfsuyJa8ZDXId/Ttm4jmTeazadJ1xmmtzszIqpITxqx6c3BnKms
+SrT22I7Ym+EafgzRpN81ofmlvW0yR2X8LO6I15Gad2DNXD08POm+zKTP0SsUTifLWsKmbbtoy6K
e8+8x+HwpTHV1xwr0y6ewYhTTpmdtdKxd517q/Y/1XGo7qNioGqd0VUXHBAxzC6tbAowf1RV8eP/
QPpr0IWElIJXR0cbURwLCMBnfrZorbl0WL1JHEwbQUbakBag4TmJS9QHepLiyZqc+5JT5TCWBHOW
G9Y/PnlIsKuL7qcrCmIY6ia+pmJC1uSYDcCtprn5ULpvaU3fOOtqCs0u6XHetKWcUa3pDNDkqLwJ
7OmQXf2yuXYRMYK65Y4PsgH7QHjOus/5Wg4snjuXuiTQfFKY0dKjD7eR8Moho4g9dc6m91mFBYrc
EJHchvSPguA8zEsAtAVOeo/PTN3/AcHpeJ1Mnz6MDfE5MkDxQG2kCewlQAI00zm3Tt/th5osBB6q
78JZ5gfVs10pMrK3cain5zotg21hW0geLYdDTR8/WLzqoul6TmlAcz8i6Ayh2x0wrLcoBS39Pm1b
/Z5YN0p1QOjQK0ctO6mJEYF2Gb0XQLQQ2MMouJW9f2pnmHIWOshykwipojpEsOLuCEqrkM3gLvFt
zV4HrkIWQzF5a9TerGpZE6T2ZfRdbQ8n0R8AXHZo2jjyoV0n6mRimATu2/6UbTzevHkjSx2riktR
iLXdHMzmJzQ60x8TGZv3qh3ao2b494Xrr7VKWUjcAbvXfnCNHMSxnVf3BxHWH+AGGviD0dKQE3PD
USCpPazQwsytTzf/FimI574miR3IkpVovf6iSrFiMhbCi6jHM91B1KPNKVFYhDKiPCxPyftlLhPE
0V0zatHNl/UtCPFXBGDa8dcTYUgpg/ldT6+TgcDZhk1fnAYp15Xjy/uuwHIESyutxvDJSqytbzvN
tjfVJzuE2JVVkpisrko2GGKK58G6K2NgKEkl7hinwk2Hw7Yx6K9Igpx2Eh+iifx63ToOL+vH+hD2
2k90NOYR8/m9WeCMabzOeqHn9qKFigwqF9boFNl1isyuQGP5dpPVO/f3o0HLf+mcL/1ylkXl610D
Rs+yzq3A8Xl3jMoYtucIR+Kslb5VI2P1633wKCu04O560aJUf+pT8BdeDdlImm3s1q7CSPy2IdRR
j0r7KHOL42NklN1K1/iBewNVDR6nlUP2OjkdckJ+x0YGUDD8EtOfY/QHjE0gc5FqhEPfQzzIjnFA
Qy+b+q+vD4fRJXSMZA/sojvV8yYjtOzURYjpHcsmEWDWFWSWv5Es6Q8RDTNsiFrXnJZNKMzmpOls
2jT87mRDvXNS9DizNmprFPq0G/L0hQ75S+109d7tE6ZTQBOhDaLZSKeUC1CIItrscWDJnJNF1T0p
dmp6MkIG6gw3HlMhxJ8kmvWz2GWRMyybd3fVgNdEaZWNULuJt4NVotdr6LhqA5T4GcG2bBZRzdvd
etKsQ086hPcnC45rcXla7i63gsFEprbcj0eA9lAR1yYK9XoUT3FqBVi2uSTLVGr7gcF+Y4TICslo
2hABpfaFUzwLizpoH3TNpk+mez0C2qm57ZleqraV4qdeosQbcFOT7eywpu3FOsFZs2orRZQfKHOg
Eg45NdWA6GsY1u4Akj31ntu2jnYBgqWtZqRfB6/Zk7pkrxgrgYv0Cepi/L7SoV+F+Q4sqT2tGlKJ
iOuO8tWAlR33Y5idhlr/Q/O0r56RbCIN0ghR8MinwXnW8MbrGYvdJNYm6IetZIpzcRMsF8Q8Ht0Z
so7ytjpE+VegmDscmB2dbdSYDSI5svf6izGmy1odjDXYbceOEgS+LeVMNAYbchJ6FP3NmdLQIU9d
DohsQGdDBgmn2rzh8nX0grrZLw/Fs6Jqed5ya3ns7bmvr/0///z2DnZIcbDttXD9/v/MGobU1dt/
U86Jht40kgIxf67l6cnyHAMryl7k8gTYZZYZzR92eV05z4oIP/9ZNxCWtssfCoYnRGx9yy9Cp/L1
f1n+8va65b2Xu0lQGsz5g40IJg0fCnHYaT7uYsjFZ2JZTc4+Fkhu0f6IESRro6ljOR/UxgDJj+3I
pyW9bMhRqNeAxc01fBAGfHxBxtS361y4BDZiY167NnEuGCD0s+4kpCh44OaplVMMK43vQFicY6SH
9invK/sETWDGadgQQ6FpPA2uy5m8/HnZdKyDTi6Q77UBRnsNDztCqTS/mqugTUxufCY6Tu2X5y0P
LZvlbmbn1kGz7Q2igF/Pt1P3160STOWqhyayeXsBM/mUKzGdh6wkxpacIDR8WnvMkladoM+rkw85
Dfm9AmGRKfsQfyLW6snObHdL+akAhmu3MPLmm3mGLhKSBi4U3NU8sGwGRy/1bTxTFouSSRi0To/Q
uVn0NW9otf66tdwNYz/DBDoLCN+e4/757LfHltctz373NmPQIONq3LA6DTq4904aFBGM+ZRILJxs
85z9OUAKvsMAgEbJy8bs9LbJKwcI7tt9UtV///O7u8vz2ibie/z5NsEUutP67f5/ewnTgX4liQDa
hB21jtdnZxn5sa83cUnzKd5eicm93dtccmxSkkx0rQffjf73w7897e0/1YAd//aZlj+8e97SDXt7
7Lcvvvzl3UsGfBtbZV49s7yH3k7B8XUnjZ00BWaieTeVvmraJ6RK2cnPkiw7LHuGHOQcyYIuV00m
7cPym739ostdrzVYgGV4wNn1y+3l4benLreWHzoq+kBRZJlf0PdCm0hCzdTejKNDj/q3OAzKK7dz
1FvFQhyMQ36qp8HGRj4fAaMy4ubTOA8x3jL4ONi9ycAdWPg0zQpBHQiFGURKrOavTd1APZhjNn/d
9+2AVI0mtGHgOeVWwhG1lree3xR1BcpYQwTUJfzzYhS0tXoX6bCmlr26/C41E98dYoPnklXdcTEx
GvMPrFpUde122YHvdv/y2G8/Ubkcpq97/e2mn5QcNlHX4c0MvksNQI1tR8V5KnBtqw4OMuyt/IFA
TAwh2rBJlT2CKyCVcFWy4gL77moEy0VxiTPHJ30E6ABBYwnpD1J2IeLrttn3oL7XBVNJUK6qvtKC
uI6VUX207zXHNy9u/uALOzgm3nQM9EASkYZpugvFN9I5rFtV6M+EcUSgOG6kXtVnSDUPlVv/D3fn
sdy4smbrV7lx5ziR8MDgTmhBT1FeE4RUBh5IeCSevj9ynx6cSUf09E4qSjuqaosimPmbtb5lBAxa
foAyt7Y6W26Wry2OYO48tkQtarrKqJ1T0scvcwOVz82tl3SsU8DE3g/CMxwdeSoWyTgguky466fE
/6qbUj9XPQL2yTLDewIEPCXJaMwRX37sORs0KXPQefqnjVVrrYgD6g1MZFXUSfwG9Yb01nEZinDa
QLKsWUmo72SevkptICf8LiUUguaJDZNBbeA7m6bN6PAzF0WZWU2IVKdfMwvgzVhgjA6haV0xNMbw
UEqreUojRQxA5e5U6f4uyYveiLb3iW9APET4+60uo+TmtnO9lUP6OhTEFbIczle6ktHKVJW3TovR
/gapQkigPqOEjJLdyIfhElVMq4BlDZs6qYiiF+82cnCu2JBoRpypK37s+L08DFJN+YtY4fI0SMTb
eZkGzEGvHEj1wZqdeJcn+Rkr4QBqMnuCcF289EMEY9uyfiZDibcmD+BGVodKc12ifkS18gy17e/y
oQ6A+Q7W03pUGVdhWoOJNpkZ8H78ml0Y2L60D4jCFmU4Zdjh0r9FxZwyE4gsRYuJhgzKfLEv2AMd
iWYt3zyyuzTzZQLD851HBPNGRg+rs4ruQKOl7Kb+mDkcCrYOhcpoYWfYrQ5VWPePdYVJFckjdXY4
r5HdXQbV1wGOd6Qw+HDsXiwQ4+Mz7KBpT6ZiR1l42SHqQO65eUqjx0Wnee4ZeyyoyJQlJuJBHSvr
tu+eUBWBnRksDwqNfIsG4AhWBfVtCPHcgN9ZCFt6qyZEmOcNCj7VqH1hC82sJzVl/jGPYY2KIh4O
if6jadq41AbWCaqN1MKau7sqEiqA6dhbH7whpCKiYQ2ATj5D7HVYEepQ+BEONl9/Y39DBUuHvtF1
AiZnuzpPNQ+WAm5lFk15t1c8x0gej8X3zMr5rfN/DKlu2AHDJz2xvkzyaK7RFNowRdSJFV5xtl2M
9tQqww73A+EsVfvWTI39bNTZKTcaUHli+lU2zKgwjDknHC7Qc0b2SL7oVjPL9RdY5OtRkE5cFlkT
AER6w5Qsd/SnO0QRwEdM0nCx8xzcZAABZtP/ls1h0Gd/bRgp3x0/YIIfLC0AJPeayrx5wbOehsZ0
zcxN5EBL8nClQu/Ya4mdMypmK6rnLiVSbiyxEUzbJrHElqXNdPc9Y6nUInH0YqfaVjn7g7pUERgx
Z1naMLwN7lX45vbKRHpCcJb/PpHBC8VznpeD0c8rQRT7Sok5X5mhZR4ovCYQN0Ya6DXxBOj4Qh0l
PaGGHwp9373b1+BJdB/kvbiIAyGUam75R3XlBxkHG/5IuTENzPtY3OShnvr+hvTg2WgM5gl8ic5Y
mmxbYPC67g8QLVCP0jv3MUEdytU+SdyQ504iV1exsZQ41/ZZPhdH1q6/DIEvfGpfukh5G1x6QWXP
p7SQH5XWnB2bxDYRsmv1p08BGQaVZ6bWKVputIAmo+8/It2Nut986x8G+s2TFmsoEnfS7fWXhFRh
FwZWNVhfo9E7QZ8Ot85O/z6EWjAUsfogr83J3B3oZV9aNtQLNg3NrlA3L6nFepgcEP93hek4MGE0
EZKWpkPaHl1r7qTaq24ItJ9HI0+Nl9jE2Ms64GjXBkGRnu8uC02LFsojiURFAi10sxls9T5bdQtT
rO3ONklP66qqfWKJnsU9XiwiUWoJAQvLC9geMHbQ8jQ32qbMoxYOnv07t6gkDeRk49bH1/lstB4j
LVNe4n4s8Ffr/bGYf6pRNU8e47reGJ8p5SDdsT2Y8lF9mG12MiHAtGYaP/tYlLZ6nNb7um0kVIsx
ftVMggVdwSBsBgmgZqd/GtSvxLCaH60lAUbiHFh0GQ8t00g4k+loLFx3UstmiEZmQJl8Uh13mpe3
ksSP+6YkZ5rQz09DZ/X7x38Jzag5oMz9k6V+HjjovwuFdltMJQHZthbMLTWUgUNhRVZ3fpIVBCzJ
/8dKB3mK0qnfjPbI56JH0q2nWfqq7g6xqIqBCxbpBc94w2NNKMh4T1Eep/IyFXa+bxJ04jwTy9Yx
Dn3LxYAboV3JTv127O6sKl1fRCpBDN+gTC7vxzbGqLUqsWk3FJWUXo2/wRnL6F4heug7eNtacXWd
brs3RQVvFyQvXKq64+q1tOccJ61nWX9L1Y9v0k73mcBoZIV5cmsBDCyA021FBWAMwsk3VNjq1A6l
QCprin33pLksAZ3a2qQc9FvWLrTylrutVRkx7yYnvmMqaji7AcPOK6MVHl+NlL7GNkktiQg5JZ2d
Wmn8ZjgvtnlKC+8RXH6yUmidOiJ1f8qmczM+RfKT/+W8G/kpbOA3fMROYy2UiEkv1oaWzT1RbKHF
yDTkJ7OUpfvaVViMhWaTotuEEFuz7D3Ku5CNnoG5czTaTeMoRnOC3a4MyaYTLZRjKtUPy8pfh9Gi
gmXE6od1t1LJ6FAPTC+ZXRqIy8iyHMfoMjVMP1OHbyLViLABhBSMpvK2jIUZruArEs43yzv9LNx+
yw/SLIrx0yyJNsOz/Sdq2MyhFbee7s5+v4ZI6PrXKRocXFf5cxXxKA+JN6xaneOfEoanQs0XHXs0
oLiaRZGLjRxm5hqZ81tC18wEeU5eQqc/RVFoL2uofVscbSh1LWjP/u+knvKtGPi4dgiI1qnbnrWs
a1aoutcphLl3Yf2lqssDH8PFCmMkj0sv/7DMudm9IX6Tl8QgGesYt5dcZ8pd6RCmn2TuvsZzgSWT
jKpFn5IC2Jo1NeOQeVBcHHzORq1tfVePF5pNCik2KK5Q8Sbq8sfFJEsm1bgPE2AshNRpjNnCHkd0
7B+lU1x0x6WuRz2yTkCHBG1Gp9FQSx9pxXs/c5+09l55hTkQiB4snu49zYjWA5xwyVbMCVs2nWyU
PK/lZiQ1JY6snrEwQKEYs8CAa4hGmazrTz/Kv7yYhDY7d+rjSFjmOE7RQXQ4eLNsFAGcIjK3IvPq
lYV3tctxG7pMMPIRXJOKAkbZzFWs+bP2iQquOQxa1jErvWcMV5m4ktG2hfu6N28pmpkl1uIuqDUg
DEBG8MiWBX97YmGXU+yTooIDwjeOiBKYF1sTYcGv0n0El3T5unMFQiTfu8rJV/vMEJ9TkROfq3Oh
3INiygmixr2mb7n4AulOv2tbv0xqg7WLsxpf4aHO/Csq0IuhM2zB/bwD00usVNGuoKK61zqtPqWe
HZJealuhGy3xtmTjpWzfACDx7VBWpWgiOkDSenFLlQZUyOuz1aR5fyl4zIMGh2XR+Na8m3AKONxt
F8Pxdw2xWNueCDNGuNO307KAsbQ+ebVFdimsFrdDSNnktPMmaepsTdIU0yXT5kNvdeSBgVmIzXu+
7BcUY/dPCVLZqj4TU8CjTMUl781PEmb9i+vLd1xy+r4zrAISW6uoN0kTr1PbDjS9P1TZSPRhgtQv
JsHwdAc7mVwsyC2HAoYJJon7v4n3M19CNa59GIK5DEwtLNi0zR58G6K38OncMs7fXAFNzSuIJgBv
iNMqCDMTcjC2ujWBEa7mv8zGb1BT+GFV0HRdOCSOdFSAi+azGsMT5VG790zwwGkE6TdBbdDAOc6O
blR81taoXyF1yIVe13JlV9V8mXgnFtJswrWH8y0k5xkbEowN1V1VR2xPZof7yiJ9NbdOegdQcor0
6mTEw1MOlA0LKJ6hELScRDW1yXW5j3ydLG8PEvFDnhklubGGcJpvOF/BgRstSw6Mx9NkQ/WKBywT
92I806bzz2Cyv+mxPD/kJQWkfU8I9zyq9pfuVUuLBfVx8MaA2CkAzE4FsFEnvTNK5pJ/OVk9nnFk
sqssKuRuTMa/yBBhKYCDZPnCtp9lzWIyWFejuufAtqDd5H/qiPwdZDiC4qjK9uRQMm7EZESw1Fvs
aUe2NNU5mr40iVDTYwh5RRCdrjDM+evHLxli11NdqPcxc/uAyq84zoUdAJGlPyvjO8wWJVLudUBT
8JbR3ry0XkVh8dE2FlJJnwBNANXhxkI3sh5HepDH2qkyhn06huYpDeu3f48Gcs3cRQRRVvzHKTvy
5wb4y9lptqV/JBQBzB2N8yrjssGl4P1m4x9wGPSHus2e6izTD1HqWBts/gdlurzhwtZOlj8S314b
zgrk4s0a1R/66zbQlP1j3GPyUtB3ZFJW+oKe6JDb9gcLPniGWewjyBW/qxl+E8ZPDait3R76PiaS
yJeBHKqMjZjW3lcr4UoYHSpdqyfY3mIuRN5EYDU5nquxJlbXL+odI2BjV3d8GUvyLs1Kib3m+gm3
W1at2xLzB3btcUtHjOedD9eSsU0OalekoDHmqwMOdnUX2vQNuxuyA6uF7k+IkdYl6qt1O/QgSQbz
3a5+Czi0BPSOx45ubEcd/s4zA8HNvHVMNZ6yzD9rkilNJ0QBrkFMV2XEi66LsVhhNFxAIraebF87
MF8A55qWp7wzN9D7zMAR0PxoCUm0kz4lQtgXxKtKsTdSDYJgTvynjqxrEwHjXEGCfW+ZKZ7spgxB
a3bdfcCVkOvm+ttYiWyJDnMk0pk6U6L6PfCPKYtgXVfVKnBaB7Vbg7leuw9I8q79LZMhPE0yuhrR
cImT0H+b7hzrvCQpm3sXs7z0Wkh06VEgDNyXlk5JCsQigIBv4oyGXW3Z/Zqtb01YG/T3LjNJbVay
WGtmOq1g6DpaZ9wIAv1TjexYo7actllo90eAuD5k5Zx4uE7/q7XChCxerOce4AC5pYTaA2KZeUpx
D3p9UDqszx8wiTjM9bNGeHRbxUfJygshpMBA7IC7qFx/vMZzuneYz2jxeBlb51VK7URobrKxXGyH
Pf4uxB3q1KW+teiKqD+5UCa0uhFL596QRLWdnou5f5+haLtDZvweSasqSKRahFZvvI4ciVh6kpcB
XMPCGtxz3Rr1l18MG3B3vwzDJ7KvxsNma0mQhagoSGrBo2P2xVPvUJF0Q7QJsWavK39uqcxJ4UN8
ckV+ae7Chk9DDiCHYgx0In7htcvsYYlaJ12hpby3DKB7iBt2WwgDozucjKlGFFUZaxeXY0A2s8Us
i8X52JQzT6SiW78XJamup3tYcf2G9SWbdtkENQbPBUHg93D48cW0Fa+QNT8Lg9BYTzjc0GftwwkI
Iyj/lQUzd5v2es8GAwtD21kJ+zvx7d9xdnXDzziTH0OWafsehNBNN1mGyLVnNWr5sCR4Hs2LsPCr
xjIqV0N0D6DJBtaM2AMpV2Ot/Ety7NI2ack9ICTLNvaLtbrHArd9ybmPJW/Z0Oot2aNomyFP9lHa
Zku3hKjoqYumYhIQKwyDRBvPcJ1fNaAW68xLtB0reBM100xGcGh0e69iZ98WlrvPOkibmMqNDRhP
0CKRteETTfJ9wwe1YZcXahcDrnc2NNY6SqE4icxb2Li2vfwadVO8A7BkAluwLAKrYrmthvoZ9qKH
CPxkssIP0HmTt1Zam3/ma6K9pT4VdSN9dVEz7UKj5eCHyvBdSZyMkeFFCyuX7cUcr9xGyVFr3Y/H
CIb8R/jvsaEH2adZ5TrbXARB1bLj4zZbE0tEmBi4nPutBk+7gQ0wkU5wJf3ht104B58My3WbCpT6
OSHx7mQ/220JdLuykU3Uiuqg8snJBniVyYae1ZxCpqTyLy/7yayT1wK04aplZLo0bdzrpbQpjgam
KONdwhGH4qvT03TlgSIH9dHhuzNBUxtx6VyMXuwTZW0mglq3EhH3ypnLeaPFIXxTt2L851JZm6bM
bwRKvnpDAnuNTPsITsjaGihAHAyUG+FXgG8L+zy1bn+QLBHEGdC92tvS/NMjsTjq8EcnHbAdQTTt
OhENj5tPXluKu5doMW44WJj9ak5cEtZ7Hayddy8wBjSOrbRPDxhQmoWXsRQbz63s71GejDkm/rJg
jlSkuE/sdP6daSTmFaLneWogaoPTCKm5qz8PMXw4eT+k/rbvC2ZVKdZND2oSL3Id84G/OCN2dePV
nqbx72wSEETHhDjOAt2t/1BwJRec0cz9mimHc1ZdH866vMrNTUo+zSbj07xk2rwsxr45VaN3tCO9
vDG3NZZ64rgrqqnXLq2TLetm1AOJ7R0RHH1aYJ8OdYRHoicBkMyF0MB9nXdrVbcoHryJ1QcZrU7o
LJUo0CSl8DGHXrDZxlDp+lH8olhJINVFH1JW+jKtHXuFqrgPWqEf51xapxBZ9IRTxVLPKo/lzo6b
aIP/z14+Ro9pBL5V665GNjGl14iZt7r0o6YZPoJ7fRtC9i8ems9DlMlLm9zFi762Ik+VBeyoR/vR
v0k3dQ+PX3Isidu4LW65G5ooN60/AAxThMOo5xajVn7jaqZKro4A3Kf3LHHv/Pp1qcfYG8rMf5GW
/5zzQThEJAQ4Ldl0CztjGDfljLiyuLughGsvhvS2fihyzvi18Bi7aphsXD//W/uDWJMVwEXWypOZ
FeLAkqXbgaynICHgck+MBWYO7Vjnff6aTGn21PwY92DbpMpeuZ31Y6lgmDT11tKM9FmgrF/j8GVl
o1vq5OvNUpuzFhJy7iHiaObtY7agNzdaFC0AlZ5sZ0Axdcz+Q3hNEojfU6zFh3rgtIej+1x2fGX0
9kp1un+C3g5ZMiHbQmvqPQa4r6TuvTXuaT5RXg0ywGPKm8B+Gilq7+FFAR4HZlixYQKQq2H0Wkmg
IOFzBOlhgEIEuZAilFMVIKMHhwRQmhGHlIn6WbTmtB31GBc91u7SVVuzQ6tXefq5KDMwa3cFzSDb
W5nhXx/HCtlpnx5kZXu7FMYeIZxVdyAxdVtNhoADVb3xI5Bra6YEV6Z+NWNefsmGcom4vdjUMMqW
hM5YK5OKeItGt9l7TFgIP0Cy5xhHlWs/2jg4WwhI88atmnIjk7cuKqaApE14/qUDHM1OTmEJoTsC
S3/MPVDC4dSTb5n9+MRgJJ5RfKecpgsT+QqOn+gks25ck4Kdbmw95TRyEpzIEyYObdTND3tgOJx1
71mVh/u81V5M2clzG3FuuZYebusGSAWm8qdmGsprOP0tWcqvh5jugpGPujogTC9TBu3ZLT8aIYHm
YhlDmieQ0ZB2jEa27E59SWrxYNM/GN5Cx6F9wnRkn8hr/lVg999VntIuLPuf/ZzVB+O65jyNwB5C
SCFN88yd40P1KNxDCxGhjeFY4NIMBv/G3Dt71kCiqa7asjMcloAf9NsoMwCGEdpJkaPEiRKetjSJ
j05mXkCIVxdfd4tz3r7+84Ux8FwgyV5qCYI9xyrdg2YiWNXK0VonlsUPmebsBRYuD4keDUezI59s
6MEqjA007YfhwhipoIyWjpJVUbX1BPLGlEzih+HeiLTqOKr0vQcW5wldXCsWVm3cY7ueaoJkpd4w
iTKCR6fIS0D1m2qB23a8vynwNyApCGwdd2skcw/GUkFlgaugT+l0JZESdnf41MRkh/EdUKGTLZ6P
Rr7Owmpao/ndVrxZQEtKfYU61D05c/09F+mwmXokHHWkOxuryT6j+3niupimod4/4ZtO0aerKUDH
qK0oI91gUKQimP3TA5/F3kDb1iPJXPV97Shbrv3RR7NnyX8IaSgV+wBJTLqQPZcDwy5voeG/gJNG
GvDQVgd4ngyfuIdrvUWTRT50GraH2u6BT0hkc8OA34zXhCaxG7Zez0AumvQ3GMQsR8ZfDDCzQFmA
RMIR5LYuG3dhJcj5TaMzj3LUD1LM6YU+WdIKJDZZKTa7iFJWmEUjBq73fC4G+ncoKzPWwHZH9WKl
QJMjjqxIKUQtrnoeW5hlUpBohPZ5Och7eZboMOwMQPgoTWc4fQtVKW8VNj26HCw0So+NF9fklSLh
BZmJvYY4aE4w+ccxM2unURefy5F4p8QirSJxvkhfcV1nWrq92XEwQc2FUAxlyyXYSPC+aaCVG6kc
ij89g/OVNIFRuczvClCb9CgED5NhgTEI+hIjQpZY+yqq0+vAPGPpTIx6W2Jv9xK5BTtN5yzJH17N
NFzHxjHeQ+dripzujTfrNRm9kX1FMy5ss0dd4Ez0nSK2NrFlvA5m9WMZ9XgOva1R+C39Mw2QDH3q
D6e4zTGG5KkBptjLT8PV1mORPBfGWK613umuc1XsrDpdVnYMdfS+mctyPupSH72g0xXvnpFEXDiG
fjYsQPvqpbcQoKsq9zkgc3Wp4gmBljN+ghfnRfrhyqjMQKNTOubWj4Ycd0umzIqlRM212bsrNpjR
UhFoeOgqwcmhZ+FbQWiHF+MeKfWONXE9j+ukSZiGRCiY89mKVq0y5bYsGMF246FXw3h9iRArHWwL
ElD6RulUrxAzp1zIDQwdZw680GRVcg/ENsriFan0dPCtCTwGm6Kptc19P2b1qUGwsvW9+QdIX3kQ
hlkcHr+rbFkexkx/i+pGbkITYmJE1sH+8bsJRsk8aYpZUt6eYC2vwbgl285GJ9DooVoaBrIxL4Fv
T4LIbcQ+xCaZt7kcYmSJqS8WlQsW5hE7B3WSaDVwGssm8iBX3uGIRD0tH/aykvXq85z+Qoh1qa3Q
+WzpVwhe+5STC6ufZI6DO9aY30cJJ0dzD2Z2NxUkDAPbaj4ZQzc+mekXskT7uYPdbyk45onoxbI4
VLLtycQyjGXW/a2S4iOm8t+yfmCqi3qdS3l2N4Au96zMqL+KhJDj6cMSMH3Ad5ES75k0kUX6/dBH
TBEkrHBM6tNsjRGJMAbq8rFkkOl5BObEw0vsp8ZRizkpGUN9gytdpmj1FqgpQPvY8EBtPsaNcO56
le4A1/6t0Kcb8jx/FREKBF+62OqhRhaire/t2T5ZBP2t2g73rm/1qzRRNIbecGgewSHw5iXoz9Uo
sfFaFVW32fXYNXwShm3zNcL3vqdMclYdW26mp9wOHXEh/0hkG+OcSGVukjtBryRU/I5b7pZ5X7Tk
Z0f2Gn23t2kLpifJaGogUElWduVLn3v1OvI4JUrSoJaoAiAol1AJs76IFu3EwBysEWPFsQuxpWfp
ui36gdVeZUPPd3L0qfYuPaGBDF/NtmYZz2m/9B0UKYmbMxstFaDqog4EeGZNc06Msij7DW2dkPzw
6uUQq2t0Udyb24LNSwGhE9W7B8eG0MbdbNvcA6oKEFaNwYgEoYwZPNdDYI5CBFrxg9GlgoWTXGIG
sgucJW3QtgQsOuM261P31winuFmP89jfKqO5ePEIyMXWwIn1zD8BSzh35rG5ijMfjiH3z6WGeZpa
2JaL6qNgpLbATuRyvoAuA1TVbcaQLs9FNKF8An4CP+/wvTjuRGyKP6HoK/LTVPa/plRnLhlmO1O5
r0BQ5aZ2M20xWek9+qgY1520GaiyrqSSho7q+WSSsrVtQr3ZS7v5jExxNqq2uHaEMJjJGJ0A2F9V
H4NYh+C04iBU+zjCUC9KwT6M/RP9313zOJ41yxW7Zm5vDz9BZ4GSjO1q13XURZaVPsNJG4K5dN66
O4ypk+RgWpX22x65KYo4q9ea8kG6hyM2PbZOSyfXzWPZdd9RU3eHZFB3Aam9ffjy/v+NoHb0/xFk
cq6aLv4/y++mQmj9/Z9B1I+/+t9B1Pa/LNtwsCQ6tmsYzp0A8W+YiWf9CyGHA61VtxyslCZWRtwv
Xfz//q/p/AtHNvEGtidMg7/G3/o30cQ0/8UfBeJkgM8TOgTw/w3RBAzKfzrSEbTiyTMx59kOVBXB
1PM/Ta9uNtVFk7dpkAjb2jqTfLU9GHQiZYws8Z6lphs/RSny/ULnMezg0plSmLeyL5hnMmbc26Q9
ZGPp3KSG5AGUb7lJZq2kooV3OvIsXYeQxBU5XJ0+InygTJ9RgcAXSMbi2PZSvpsN7WK2zBIxf4U9
fVjpj/XZ6Ep5yDDBL5iS0eEkuvtU+7OP5pOoAjfr2Xw43N56aN48Ekg3nQEPxK4S/wCJr9/ouFKo
GmsIyhP+H7gF06/O106xp2t8505+sEq2tvPEcopYkPFDNM2KXLnpM2EUrtVEHcoGGldaONW7Ulwh
dewSEJbjm2Pq+jop567oUfLUdygo28JjnQTZbMUk3Vk4Qo9fwf+uEChsybaEMz1VZzU/qTC2MJLV
377rlyv2qFudBfPmMedInTneUiSyJ1/LqtPPppm8+3SBa9eJV/VcDIyd2Qpl6tDiwUMpWb4JVtG5
pLJI/fmlcgpzrdlDs3Ic649GGic+GWsn2pkIhrl2F4+Cqh5WJfafoJzH20O34RrPo2vAAbOKDaPz
dqNZHL10JSnSwDdxSJ8E8IZr1E8flNLjppjygR1Eioyl6avA32ZjNGzaEe+Hr5fBNA361ZqG2yMf
tujTaeEUOTsyXoLhHDWPwDrJSdRV4Oy6RhSkT3rGvnW5q3qrSd/wYa+ITyPZ12vihVXrVSCt33yO
6iBLCytwlQPPnNJ1FVbmS5tpIfuNFgdQ3F5oco2la4cSzByytcY2pi01+YQnT3abzo9JEGCPRPJ0
s3u0V1HK2V0WDJW1FDpgh/kdd7AdH3Rw2jj2fqQmVKCi2nwS2h4Glrl7hNvShkAZ5R/FWZdALhFO
tDcNnNyIjHLsiQmGwDD1t51DjOzDWUgCgUduBvc2Mv+v5j43YqHPunLuDmE2JEFcosR62P9o4gkB
NfdFiLDX9W8z1MSTx3QDkQ+A2TYnDCbhtM8S7Hk8WXsvpMEYU7UH4J7eWXasXz3nCVEh3sWYKanD
FU7ME2Zwvg2U6iIJ2ei1lNePXIOIXLwCOeVeG7AHWGQjPYYtMb5JqhL1VioDeca9W3DRuW5ZyPGe
otVJQywBRsFeyFTOsHF7uQZg0C9eUOf0h6mJf/Ai4UNBj7pgd78svTRfVehXlx7qhkdHq+bbmDAt
IU/o6oqiXBb6/eXfV1AEXzbBhBVu1Vlex3bmLjsKaU0qghKReMiM+Tp6iWTM3ulBmqtf3Y1x2T4J
AX4akfcWa2F1gBdLGOCdpOxE3PyVvnWbltA/TuATn513u4uI2mp1d6Pn89OMxnQnXJuHO0kPpKzE
G5bc8ZopDmlAPSRT3MQQBNPYXfRiIHdC5TR3CCt3wuKYaCpJlDoB0mczoQRNzXibNuUXC896VeF1
JVpx2U6vmo8kwcI8XBmpTnlDkIjfp2ucWB0k3IQhqz+/lQxjLq5VLV0dng0agmEvZv/D81EOzYhu
oVIWnzq60MqBPlB7Gmv9FH+JcDcYHhBVFV15dvxpusGNL5a5K9HLIP6iEoaVTf6Iu3RKLEuWVvSX
zm2MJysTF6Puyos3uk/zY75fzVAPIwZMtR/iCK3dn7vembH7LpLpWzQiYvYK6a3LVQW3YAfb1F4w
mk52DAVgYRYuSP6GMUsS35nHhpYGqdR+7LQan2lEL1Vub6wYTKojGM2nUI3wDcvq6JBNh8LqXShO
fjxWTPIukqd/HYtEnFvfRuPoQTONpqHfRv5sAOEiyjwZLJIx8Y5YtfuNY9p/M0MVnq1G3zcZ+UaT
DMniTDWmrGkxIVfUjI0Str9xoCPSUE9XxuXVV2pjUXRN7VUJE7yG07+iQWgNlJcL3fVWhJoNG2JW
/qaJ3280wczvsdCzS7iwBL4lQZFZ6lB72Uee6M+sAbSDF6JJzPLspVG/cJ1e+tjwXlNN+yjuywCm
wqv5jp7NGLQsjLg3ltgh53VRuPfNYd2cjbjYR2rgi1F9zaRJKYc/OQBk3LB19EHblf4yiqDKkOWV
BP4DTBD6Ddk0ULjN3wjp/Lc6qm1cERHQ1vwu5PPi51RlxnJUyW0SGfNdJrr3iJpTEZtY0k0WA9If
DlZrxAE0+I8wtpFRZUiTZYZIYPBohaZZS7dDKAldgzG+dWIjaFEB04P05rJsi2mLoN+/eObAtALN
ttugAbIHWxz9mmwJ0n29rTc72NMIgEGiJ8aVF7Piau6auFHzrRPiiy/s/it9cFhh6tW0T1L9Chg+
WjaWY98snqFoxLpc6WCKQx23nG3YW25quTIICFvBP/1rKPVNIJj+pvSDGEr/TeXjjcLoe4aMuiRn
zl9bWfsaDX58X4b37XHGfQKa6xsxw7ivtPGDIaam0wU6tayWrX/PWLf0wz8XiavSHTm+3Iqpy2KZ
jWzQtNyJfd8Z1ACkfGRNjX7GovL387xZzMa3UQv7CZ2UvsMlZR6NzEw2ac1NHdOYgoMovaDpegEn
P65eqiSd18QOeeveaEy6GHJjcpNJWcMId1cVER7hTO1FmHsBH3c07uMvJ7/l99T7miiObad76MDg
/dyyHNpDN/gHs6bJwn+9b+2x2UPOwtkvbqTnTK2MDpae7BtVVTsmxeair0jKnEIiY2IH10or26fW
Dw8+B9CxYvK3jDMyVtumRbpSxnunJqsnlfTobs7ce66pCujylv34VDNgu6tlp1sk+ueu1eyXRu8W
eecI3G01u6suQgdAEH2RfuWmKHceas5G2NW69EM4ywD1/4ux81pyXMmW7BfBDDIQeCWomUymVi+w
ktAaAQTw9Xche6y751pbz7zQqs7JqsqkCOHbfXlCg+pVLylkjG+XK2mK6jCbcMJGWYBRxv+Pn7D8
mlz8kra5hM0Uy1Bg/LpPC977ddNVR7qCzT2vtLOT8acMYtpS2lr1O2cw4tO0ZBbuxrUaSqrbiEUw
kRkI05l+l2iKuEV3nrt1ZSvJ+NtIyF79R9Fiva+1tRfJQGeZ61anfpLdA/0p7xNmYZrlngffqJ+z
w/cxAnq7oJX1CTq2tTdb8tFTrqqPsd0pBn7aWB4sL//lZxw7XLvftm7jXyXnQmAPTXdIFhAUfvBZ
eU9G4k43qod+IEOpQ7ngHGr70LSy/pEC+40eBv8ii2LfOsK6M5Fp3KK6FOP8FwRBcjdEMZOMeGFT
8FNoMtTXcz0v88sA6FWlEXQTq0k4rWXDQ8lRSyOsME9WD5xZy7uSZ5FkvF42COLFMXFyKnyQVzbY
R6x94Yu30ibnZOSLeSzxgoeY3b2NHs3hkjPmRTZMaYAB1jbL+dXtAW/hTH/xDaZC38N/L5tuCWc3
ysAXWhwV8OyBzzz89FDYxksGwjeS3YffNvwNW1yf7a1xq50TT4+BnbbMg88WDNajmZOCZkBsnj0E
0PWE3WaCIeOEvb7rMK5GYsS/5jZvMOg2ufKakxxL9s5mecot3K5pMl9r7As61voB526onNQ69Rp6
mIH3BoAk5liDQ3g31YTf+9zcJ0X1u6rYciPDSe/yitFROjN7SgbfvR/kqNjtBOP+tSsPBF7LNcOg
+lAuDJVWi0ifj+//0N/WwxDfL7Bo/HHj0Dz3GA3XW4B9owonJJka3Pk5OR5VMF3q7ObZ11Ecplaa
7dukeKRVIrvy/88FnMutYKzDeIdRberhD2LygiDtzjQW+qtJw5/0XZZgZo4EHIgGDRWsRvkFyJam
Flg2d63KWgjrtJoS+MrvPFTcijsRpvcZ24Ro512AceSoNLFoMVLd28b8Uxrxr3OoHP92fZnsljsP
FY7Zbz09rUSM+w7d5vt/pqNM+LaazUJGFPq/saOusoTRbfDZZTlOhDmc6hgDAaM4XOMctvfKwzSS
2m1xnJfgZDgcfBW6pGl02ELSsj7StkaVMI1Kh8SxmRDKaxV0E2Far99a5riTMx20tfoabU5YHveA
jfCIkbr6ry8Rhnoo4dtiyH+5tskH0mmIUzZ0xX+DyypX9JARnGVLRpjUcSC7Lds9xEMa7YpgPNnx
nIVpP9j3dWNl0PPaJMIdafMWSOhKLeLsI8vJLkW9hLa+LgO8dLu+eMtwWt76xfbIN8kOQ0weLgnm
3qGepqPoQC7ZdnyPxFm9WE31EXScgOsxOMYcGLeE2eJtNOvk4mr9XJpiPNSDKQ9rhRyXK3Y6zYXF
LIhplCp9WdY0WZp39d7zxeoWprjbf8YOsNLc8RA06Ids4JjSYEB1B98wRkzo8/u3A5L6JKoIVxZG
sL4tO5vhwERVepnn12Zu3hk+CN5+oC8l+WJ6ZObPvhwJuKxqf1ZHYi9XY/K0oJ21af6hAmToMRDp
NldLvx+luHq2UZ29qeaDAhlyT2IjPrs6v1S2256s1vttyW7caYomSdSBhwFpZBx1HE3sq72znfHp
8SL9w1iQgt+j8ql8xlbIMz5afwGOM43MkmyXxOOv2Wt4uQt6WVtiVgOXzzDpXX64spVHtSKDzXWO
neKk2EyzEe+71je3TV7RfJCTRqsTyJ0zpVBh0knUy6Y6ulaQbFPf9I95Y3Ows8Q1Z1p8NVwKMH1O
K24KMN1yFU1CvfeLkBJRwLbe2VNsU6IzgCKjs5AGggRcKx69CDOWS9OqN//CKDpw7yRmoYNrM+YU
CFYVbs0I/5DO+2OH/xUV09FPlq0Fr+HMBAJkyhato0BLXuOmC366aPzi5soXFKBRFjm8S38Up8b2
hoeufsDAdGAXH24R+xGzf6KILVVXCaLVQQGiWpjGLFjOQHfwWfTwAu/NjpCPGVNym/bLH5kt1la3
TG7Ah4VVNsu7wjasFxEL5y7FJUUtekMkj7spu0f1lETdyUGPvxUFTtJxiBO4PjmSf9mfuuqepjj3
Dut9cSJN1rfYqegysHxKMDH+9zsrYPNDa4W5FWXwQd1Cc1Jnejh7xDTNodkTQ9oOZRK9JVZ/UGaT
7+OMiIzlcNoBwEKt/HK3BOUhzZv8nhvBcFBBQRVAEZs7mYKEGWbZhcKxTRqL2AI1CSow59mr6AZ9
B3dFj3N+XObuYS6HmRKtKaRpq38R86bsQcT5SeBduXccsqGSD4M2n74tWVnwRqeTszGFFCcVRzVn
opJFlbo0Crry9r2OkK4jnGwqXQ4tnsRd3U+sLx3QEJ9rZlkl08lY5KNV9hZMma+xV1xYp/oBGNPe
Wuem8GG8rcF2cLKIz3TKJX9ZGUcYGPhzbKH3eYNI5bsGDJYpPc3WlWax5Jrm00cxGP1bKxcEg+rn
YBjps1ukH9/zaIwqX987VlbQ7wzGamfhld/Xi/E6IsQsluiek5z1xemca24vJnQ4BrgscvZp9brG
zaMTD8Vb4jjJlrzE5AT8bN3MvJsJHjxE+zaZLrPHPooPNW9ylHuT3L2o+yNau/WyMP7hImIeA4M3
NXv1/feUWBsO1XmVm56CbBoOTuK3p3Q++JrzXjxZ83GKKCYA10GzY2ajNVnxX7H48wMlFUdYav0T
5uKrPWNwZ36ZQRSXQ4Z2hF1xL3WBNuXWF6/K/mZuZ149Jq5embRMLQFBZUCiCObYiBi9mdyLHZUV
8tRqgB4iC2kTOVDvaZx6cJuXlExaSOPCsI91619pfTSOrVTPNTSzA/4c2OXwBmmIrA5jwpCTpFS9
Zc6dXvHF2YeGpiDG00S3Ak1ilujspnVPjTf1HxasXddC1QTPstxoDEmO5Ic44vf4rmojuJr1b6mH
gya+GXb9ILeJGXwmBs+WRJ/B5YIUELO7PfQ4KcwlT6k34TbDyWZ6aL+ku6aOna7ddqBh3Ciq7xiz
eHj4k23Wm+/JODhfsfERRYa6pI5HCY+ITsL240smizM/zHQTvUtVht0d3EyaxyJlnWcXN7a4sRFj
SvPRyBiuNFTV3pM2oQGOvuOcPs3nSrWHgDZTVs1G78aI92y9irXO1D95aYeYKceCM23i75bMJkru
ViwWZvWGWVxTvo2UIn7ZTkJDPDnJm+vWqJHTC7WJ/s2dTjEa+l3AvmxbU3T0el0SN2Mm7QfQBBdh
lFzENQ4oiVkO4RwVq/L5R6B9n9fMexhP1KkZcWwcAQuT+FNzvK9yIi3NSMLCHnqMeQ30jm/FYqTa
i1YOvzwYae1uoFjiq4kNjEJdl+P8qYODz0d9wdWDCJQ81Mb8VDvcxgvh3iutxjcquRa6Wbr7yZW/
Rq8OnvPMCp5xjYWxRpuQ7sMkoBhYFhlxJOeMCaI4GWqtxZA4oBJMLN8R7SnO33vsnLCQABGV6AyP
6CNhrfEDTosuycaJFlk/3mBddY4VxaYGA4LzbM1rF3EJIZpch5zsTxvVHMe+2KliSN+F3+CS7d5a
79c4LrAhl1ZuR9P8K+g0RrJE/pAxJ2cMRidf5C0Uj/b+e7SNdFc8wvF5FkxJ8UrF+lTM7j1HnZjk
f54cgyTBtYgNhN5kA3xmDeNwdfzTd0TZi1JMbAkIoQWThotG8P7GuOmkX3E+Yq/ICPdA4et/jg3R
3Kkx2HNm60GXTgmmoPohDYzLSx4fUtAi7DigggyW5G/Ow6D9+Vh0TLEL9iMBwrGN/emQxf49/tD+
PHahVnD0yH0yhy2eDIb3Th7os7U+YIBLkQZLAHj22hs2pB62ukLthyj6MlptAHVlmVSwETjcM7rr
UFyJHj8bVWaeQXAesbJhMV6xEv1o3jiBOHvyp+rs9y4GOGV0IQ1cNcFzmmnA1iOaUxhPgN7eUCrF
yV+om4o5VetEYhOFpECR6E479XRWcTydNf5CydOGdotL0O+SB64V2w6n+MEp3Xszpq7SpNSVfBKt
XEv76EY2F17Mn3QExvXu+/sktrrw85LAcwqsASbOCCOoX31FzMPF4QW/FFCM1Mc8MVhca9vDF0qk
NzadJPz1XZMt+rk9ZzM9SOWcnyip7M/fDzHH9bxmPoonlUMk9M9dSUtRM0R7b8zf66743dR1yloU
35XfuI2Uq6PjFX/9Wi07Bd+Ja7GkABSy8TYhukYHrX+YdPtLUzNIpBCpCrNnF3wu0cc3HMRefPcI
Wn/jGX5/9teHOJ/hsiezvXXWHjjTIIKABEayd+V1fD8g+dJIy/xlawQ4BVyvzg+RGu9yOwNUpu1p
VyfTzyEJun1s58+4QABKxdD5Z9pqrYmOYteUIZkKWBrxyI3Qsnilq/ypminEEmkFiSc1N0KJM+pg
vaeurTsvZXk3S+0cOOo6mqBlNe9yLlmkhHI8LuC19kYV/MRz9xsg6IHR8cuSFX8ik6gLQ3qGNwwy
2CUF75U1ndCfLSdO8Eebb5Hpj3SNwaOfx/kL3tsI2GPLKbA4wJJ76LW0TnMDwlzaeKQSZtmzqdUm
inWP7Ab3pK1eTWel5pgmeQ2Sw2epQS0qtsDau37jVISblXu3jy71pMDYgUrEg4PlkzX1bXRH+7Ve
yDMkuX8kFZec/NZXRM/riGDK/BoUjrP9npEsfU1GuVr/rXsYk7N5T0FZ/gmMiegPpw/P7ym7tLyX
BMwtVUq+c6bz6M0mBbkz04ExP/xlxhjxITcm1mwVux+zAGBnUWJjRTg4oQrCAatmM2wYn3CXEZKq
JVK2fQnH0PJ0uVM1OAscj3OqwAWtD3PfwF3zzKd/vC9tPbCCOiuPXLy66XjtZv+lDH57w1uXJk9E
BbA/qvYHhdYTykVABTMudVmaXrio/K825y253pl8EFl1I6DAjAaNE7Kwsen7QQC7gzgH9dA5kvq1
z5CGbwmQeQRHXmNRDf66GYcwYTkU8aYETIuGuMf7sRW/OKYEwoF1BNwtNdy7qXCfUBxxpGBQMah9
kXbzZaYjH97qMuYcgMWz7h8WYmWMo1kKgCDukRs+jKp573/J5L60hNoZ0Z3Zk4cb1Xqptl87s3/G
w3GG/baJ5vGpwfZOjx6tXrRkRmhBQqmtaREJb8vgNe+SHaiM14QvPVOrsJucLD96K8RPRw0GE0BS
pabCvHUIXa2MvASHzywqOs+g9lgHvGzlgkLWtisC9aAZMocCEMeGFpiB62BrQZ7x5vqRaIcV2kyS
yq2Hx23LhdXclDn9cXGMdgdQsU7jJxzHqBHVmjcC7ulC2V7Ywuf0mcjgzPGF+tyAbSd2wH4lzsjo
eAnMVdIwwVDRBzaLEpqQ/p2tZJ/q2CTDFngfkoFBmINGuy2WoBIfiHtMOi84xFyILDFMR2emUZG0
7pFyveZcrPgrM3PPqm30wSNPdvQNJ4ztYk/ZN2T2iX27aTGH8177XSa4x+x44cyMKY9LPtIX+kBo
CChHS0BdgvA/OBCDtI3am1x5fOqbuqU96xh3MUiNlSVYRFR/C/68lck09OaYz8YKw2WGEpOEW2Fg
JUHxoGnL/TKbdyPmSs15Eg2PauvYqc+Ll0RnksHxXvsu/i2t6Y4Kxr0j57dm/WNAbdjwWl6d3njk
hECTRhHdTNaf7+3u+6FZ13Y3zXCNevKhNZOLhke4s6O633QuPMXeKQg5UQcURw4HYmp9t6MbU240
ttxVbO6FxYhjmXgv3y1lQRrkMowEDNs3XAsYmiIOfbWK702TvyKIz42rbs2w0PyS80HP6/mHJC4b
p8zRhqrj0rzu0ut3/v2rqfgxpoQY/J6okK6NDwaYdWhW5Zt+dCpcmeDMmmb1THHwbTjOIM/CBbUr
mnzbLmxcUtiUj7FfrYi/9imoM5eAFR3KnqkYAlgWhcalfw20pcMxG99tv/yhYkyksPvpAS04/pY2
jFUrcH4G6+nE2wUOy7NTMVSTlI8aHE9hwVvyHPljdeom4ou25RyUNb15HnsGy3m9WSLa3QEddBQ4
u+WmbFp3V0iZhV4B/LgIIrauYh7DxBgD+pztv63rnVwPHRPr4uF730bAUiej/+GYxoubagxfvFNw
9F3iWMC/dJ96fDgHv/cjzKn5glrGFIFc2U31haYIe69NwXCyEQfXad/mMYt5e3f3+aAvDorQxTWT
3ex07pPTleDymoilWOg7XskBI8D0Ahjxxsn2kdua3JKn6ehjE/RJpNVfz2KB4K68Dcy12nYp3iWf
pFY1AM7H+Qqi8ohBns6309LPflhNDq9cPFY71/zTTy2npxqYDytddEhHxLwpip47roA0Y/bdDUW0
i1KuLD3lL1hDN0HR6POkgHAUdFT6qzDn+DUhlJd2zVNWSfLIOhEhKyJjALooJMp2Y7EyWnEPGZUK
yz53Cd75coN4Wz7UpWnyATYOndNGBy/vi2NsESZBsVs7tI29Kj3zRMiYOGePXFDKzxQc2sm0OMT4
821kJHLpUomagONGpdNtiDEBcDApOvUjyqqfJi/xCrGeQ8+Cj4l/w9lMY/tVCfvLyMLCGbyL2dAz
YGY/CY2PdzV+fCoIjOmkvZUlalEDUXGzBgqQwCDCzDeduPFY7JIb7KmQtVPHxvHNbDfIgT5QXjFu
OTm/BQR1jpb6bVrGsbfs6OTQvlxQVFkFlveQ0T2+Hfy8O1iln21wO7/4DGyPIJqO5Kis8+T9ieoV
rQkA1OMuGXYCX2VQ/wW1XHwE2EWbvjzZfZJ/BYeW9EGYcYI8Ti5ZuMXx/gQNbsSs78lQzRvU++iS
QlzcCHpawjFtTk5v1VBtTPp+BAIZYUGoMZW9ZQAKMyCApwuhQBPKFG+8CUJyvmt9MGEItRoD4mwL
SkKw05U3CkLioz08QSDhJ++qcM5TDnjw26nLqMz4Bw2s1TpO+UVqItia/IYCAKKR8XwoBsmCGymk
RsJke2pg18jJKfDEmi2HRx/NU4zS9NyRoocWucw0Dbv9PeiBh9jvKSZaYcnWb+R770HigeQqdR0W
kqhjDOVgSpHrVI/oXhQ3iws2ST1BiC8+sECRg6wbYpgupgtF0ND8HXUT2oSjAb8ElPww/GoOEd1I
EcIQqxWnFBNe7XKVUC+iwB/h3M0XrWH6uv68MbquB6qGa8txsY3Zbr2tu4gmcimWcPD84Wg7/p/x
uux0iv7XldEIHMO1cKlnDMuXrd6ZDNBIhLtfdvfi+E53gtMGvUFn9Lf6hBUM3B87sxcl7JPpo4bL
JPLqEXOF3AOH6xgoY2Eo5TGH943qAB8O03fgkbtgKsM1XjF0HOaJeePEuKtyL9pcb2s4dCgnyvwi
vgiz/vBBapRCBRtWQb8dGZCkGc3qjHHRLFg0DJdhU5+XP4Opm4nP8I2ReS837Tzf2RVgkrRvW9gq
9m+JHtyaF4PUzi5O8peiaS24e17otAb3uzHvNwSmjhBdYMW5W+xg3WamwDzLCIdWcbuGOdmkzQLf
f7rsiG5ti1TNJ7fAB0SVy84zppX5QSnsUj5SvU5bVjr+9CFxLUM3hsj826YBuXYTkqZCy2FshO4Y
FoE6mV2yl67uzjXRHEG8+4jrGQhnYe8zopxxBhWhcMFy65znLramJ1KJQZjw7gDHdWYwWoRt1Bxg
q9PfaoGs1WYT4rPMt7Fvz4SxrV+Mfp1QNL6z7TPayRbgXGaWlVv9xA2nO3vpEuIxITstl682JftU
r7SAItMfor7GQd8xv3F/FpPTkojyzb1K+ZyX9fiJ+adcZ3TgO4rgwiDYOBRduZP8kX0h9VNXacVJ
T2NDWv+WSZjuviXj3bq4nIa68JGCTpljNI+irB6yYgjOzG/gdkTz39pM9BHuFPnIoNpwheg5OPZb
x07YeHMionac3Ci+30TR4B4V9ryyGKFISWtDzrLdVLxbm7aZtqZRM2hmbrGNqW3rEFI2zVTuYiP+
7OzHaqiW16Y80Nq5cyeO1pNtW3sc8k3YU2uLOmmi9fqTSdtBcIdvzNkyEycTBENorMRHBaEjlL3C
6KKf4zLjcu/ZSahJ8Idmub4bep8pPLAzD5pXNw1ATs3sRQnrXTI+Ah2IvoJNFFw9GZzstcCHuMei
wTWd9wcmMqd/dBKZXBhTXQmsWrTaiHQf2NYF9MR7EtTRVg0+nCSdkryil6b0kuOq4g+9wBijYifM
OP/TE7FdLCZG5UwST7tJTnHx+ECfxi3ySfBaFm8bCbh/hdEY+5b0QNlNyX3XzJ/ZvVbuL6fg4zo3
1WsztEx5x+ArhdGzTwII+EkxbynUWWXI8lJQ4rCrSDJQbFQXI1kHWL2xQ3FQexkYxac2+3LAKIzz
fPpGfBpWg2ND+I/ROU1vOE/V+knUnKFZ+wirfde2t6Yah0sjXqXvDydzPbn/C2/9j9/6XJzETALF
S+llN+Y2R+QoNlNZgit0VmHh+8H656/+f/9bCfl2M3DxXILC3f6rH33MIE6YmnvmLBQBkk4+m1wJ
c9LKuI2GQ9Tl0znLBhhE66+Sf/7q+7f/6b99f8m//sR/+hLX1VwWUihovUuOyUnbNeTbJTfyGnIX
W2S1zZoUHcTmZWv0yDPAEnZV0r26k/ubbE93S7N02kWCXKbbyktFgpkwilntXezIoeCr3BGb6UAe
j7MSHqLmLO0RQXBm7KoG1MJpzO545x1YYulOJgccqiDRt2ntUkxKF8LTDN3cHphUInN4jGo3rkov
Mf9/TvAd42MJ1ULap4u+vqguD65u8Zc1U4e1yTKn+tnbiRasLiSSjW39iDMHHlvUx9uKTJVhZayS
js8RivQALWLnOrI/JUsHjeLbSjtf5DEe5jii8YMr/DrENtT0026EdQF+sLUGhqDCRxeaiYXmya0L
MgfN0FmxtTiKbCFJh3CiBCr+psq/Zh+Uz5P1Sb7qD7mhZLuY0Wvcwl3LHQKN/dCcobGAT9b4apbO
dsNOHvJGgVWZuNlPuv69zNmVswvboNm/4YdGl15YCmZZ3HNcIJuH8TKx/HwHxe6pBBY0Gk+4iJwt
P9Tr1IkDt/R0jfl0ZJXSXz0CxSab6VfRAZ3DdidfKiNx+KgRPLdUSoTRGW/OUn5KNT3rkoMDdZyc
eMqgwNPjIrbE8UUmyjnQg+CdnTV/Pa5RRreWL2TKFWdebnS61NQS5b7eQrmTe91194VSxrkNfBVG
isx9NPxuPT64Q8tfWPf0T9Vr9GN+hAq0af2hu9RkKplVb1g0Vbcjkp4CgsoT4n4B0ShdPlKO9pwE
sme8bo/bbiTVY1jaPwuiMRs5l+2uB519yhi35Cly6hQUh5xVkO8OLb0s50PQwcAKAvskk6C4zKDJ
h7ycju56xxvrBnzZSH4npgRnF9Q8F1Zc2hfXX965KK68KWsXB1NybCKiJ02O55timO+f3+pujvCR
ULR5z7T8bC+z4OZdvvs0eXjaecgmfG/JG6HZ/CJNYNoR40V8+N4TuRHMAMhP339R4BHu42cyJiTn
RBj7Ac1gTDpxxLcxb8CBQojx4f50s6Rqw7APpQ4m6B0jyIDZOzieOTO0ohQRAlgO/t4p7rMqO9el
4t8d0fTnjR/7IjTAM/mtwRuH8zAeV27/ebDnkPfZJdwFXb/HnTrBo284vhUrqzO9Ss96H7RHzjqI
fvSNdedk4jAU/udSFR+6G/E0agojp+jToYyDKXamnkcn2ZiLmZxVUnKrYWTmOi6WZ5oOehV9WK0y
976TIe6n82feNDMTf/SoMaN0NMpooZBmYj7XXvuHfBrgqzx7UhgZNmYrwmwqDlPupk9VwmRLLcWb
D3OdPljO61wf4B1TEDJ7MruVeXY0jSjZG7Wb0EsMBkzTSH8ISlSXyb2rdWAcQakwceyAtRJ0wOOd
3CxlcZ35Iewiv6toscFfNLf+k0bKiZk4Npg69v2cPBbrLWry6xplCt+CZPLA3JF2+mJ6kQU6R0HG
KuzXqUPdBD8z0ge4uVS1s2Qxn+317Td4SPVBz9MeV5BgGC9fEpsSqxjWX2hyIg0jzhmHqOrvgdwx
t2qy96xpHLJ49DyQpmjPiz+wi5VzvLD62ax/lqBGPsYHDPJqQgrfUTkCy3nNLE2ZF7P8s8sm4/Q5
Bqk+O0pP/3gIVsY7PNB4R7HXtbKoyrCYREgIfvuiPVUFUJ1osE3GCM3jaHm09jLQ+H5QDQYVzyQO
NsroTUOQ2pA7oOzGo0fLGfXv0qzhXgZYnVu1XDgy1fm6g+QDTJn4pSo5KJKcII+MYH0WykR2Wh+W
ekQiHJgsqpXUbtnp29LwtWU/sqsJW10As3Dp6X5D4a4QV/kzOAC4WK1rmjDtv4GEozWl7pvbaUJ3
PgPt1mHmOXZXib/pEzIQwW2MZsCM37t1gl1Lyv7MKYfsbCSnUTbmbexxv/vKRQxMjTf8iuUC1guT
8RDShDZxu6BLDs5Qz66pmQOYWR02khoI5Ljkshh/Z/R6bhLuRfSpuAUDI+1qsbo/stlVAPnGOAS1
xq7ifEyKQbFpYsbyJpnecre9Qz8vDjgyKs5l6lry3XdBVT9FvvdT985zTKPrp1HXl8Cf9J/SAbD2
ADU9+exKZtqL4aVMcBrcyTLrt0zt3uyEVtjFm+CboeDPRAYWEu0Upjfph62CT2fyut9z/+4DVAMD
BeLGFdyWJm/rVs7fyMeMmtUx5LBOZrtotLkbVhi2HLIoWyuJEzTv6A8NQvio6RdIZmyAcb1UV2pq
MfXBBn72Vwt4UHfyC0Lf0PQPg+k9iTZVFD3E+amX0MzL9hWNisFVsaYFymWPM+6Hlz24Ok1eqs5C
Rk8pyWSozyeDlc1vsx920cUXL8JNOQwOlKMeCcGLMZXkdf0MFYjgg9njL+5NrrPt04Rt1A2c8Zcc
CGSTm+9emqQ5Z5xsAbE9iVkNd5G17NrZotciBdcwJhi75rYBEm9SOKx5HUXiN6dYosHa858AfGwV
Zwcgf+5fu01O0NGTI5d3sU8nnqhAOd5NUXV/YilUBxeHxTOZL+65ZJr+ePHRWozmuHDC3dJgoy5x
4pGYUdZD52HV1h1jRV+IO1vVB1hk7XVMnOVBCZUc6P9BAkZuu0phPg7YpbEv99U1bnOmqxli6tiZ
UIiolf3s4cfu09z2z/46pvh+KLkTnvP3KRmaa5VnzbXsUrGTDerqP36LkH8A+AQlnbMKuMzpQQ7J
RzKT8SolEx7V2E+ZjODkBSvcqk2bXWG0a0wEwgAwlTAyPJ/1Tuc7TwMszCMxnAASfvj+kt/F3vqc
Nyg3bk6Tapsbr56imhgdoNoNyV/LJ0fviPmNcdDIHXXBD+nilvYYB6uIcRNH1gZ8T47JtVjOfeJF
9yN+AKeYzhhO8wf5PIkcCxE9AaGsFQaJQBegpKxdP2HHJLzBkdh20ZIaQjNANnrys5XcyYiS7//e
sOj933WqHEot1yPPaBMbtCG52GsD47+1kyrwZSnQ5+woYBTDtOrt6zgQm7WH4JGnC/J4nq6NF1Bs
0G12ArgeuziT/6UilMJRCjN7MacFjpbsbST3yj5f2Oc0T+FsTx6VT1JQWjU1zv+JQjkFeOm684tt
3PTQJtLsPHOExzFQiJehoDMnDhS4N6CHlxp0M0KCuezQk5Kj3USf3zCKPmizk62cG1URUE/++SDL
qj8WsXqJrZa5lss5acQBR+u5WJiv9Q1gB+tJ+UH0/3gaXfrq/61s9PtplI61Ppu+dHgq14Lef3sa
p4RAxGJDBRwm/3czxtan6rIxBD8nN4RuBArHmH4sH83c4/nxCwcqlHaecDuCvy2K+qTcwnli/gqT
w132eBYIsLgl8RfE7mc+uIRxlP9izr1BJUK3wV8SP8BiEWB5i35XC/GrsDrakK00eaROnJqwJPkq
OgoxR72Ub1aqq61bQ0hmiYbGJ/ro3rcU6Lm5vWAJfRhscnpu354G5s6cz3rrTbrMz//7280hdvu/
n6eAOlrPtAUxWd9f86v/9jxVjorqBF/AUdnQCqpy3ImoPzRTzY+bAf0vtZfBmiK6PJpYWZNxn/Ee
OEyOSk/Iw/dRFZh3CRMKfy46qDBo15k3tEcv9oJdybwx/O01ZXyTu1YvM8Wz6b02IUxHOV5GuKWf
RpaNz8bkXvDw/PefjX/3P/5wgh9QYBe23P/VOFvNpFirccH2DqPjhL0U+XQ/1U76lTQ9Eci4bvko
8UIwvXL3TtvrTUO5xk/ZwhcZaw7BVOMd3cwrdtS+gYzos3FDZMp87QJv2vpdidTN2wqibY15hYnt
LQZ6+G+/yr3k3red4X4GB78x7Hz4NbJECnOu3sUQdXt5wPyjz6RyrfuFJrxtHJv+Z9SUp9JlGldp
gMRD9pnaY/rK6UYdChIwR9dXNmArGDh4kTBiTrPAom68o/qIZ6IS+UZlqbvruHOENejZsGVucgTE
cRIOeGRpXezkoZP2sgE/I5/Z9M5Yy1U4tQXMxEAk91xmWRAispRdRq1I31bvYy/GPyPDrsgdvmo1
z3jcsYLa3tMADPVP7nvtxvIG97lByz80pa7o2da8yhZB0rLFzudTa/vR6vpmdYv3h6X1iPoZXYTQ
BGrp3twMSsYvALeLnbI8cU/MjsQFLEdClyn7BBpksmff7vaLQURl2kMS7j+JvWEc7098dsnvTsFw
Z2ekXNz/4e5MlmM3smz7K2U5hx7ggKMpe1kDRCBaNhFksJ3ASF4Sfd/j698CpcqUbuqlrKY1oVHi
JaMD3P2cs/faPdvRUJfPuUXEnYNIAS2WcYhDSYCNXk9b2SLF7GNBSl7R6l7KMSP0C+3l31+F+r+u
RNKyNGnpjgAwq/18hzHgIW0aT+7umyirIl3WaW1eW/1T2otTRDgZksja9GgmimOqJRAjoiTYIaGn
4reHFhQbM8dIFe+ZpM9rMLvbEkl9ttVJMumdJpjL2DtEg1OgW1T1c2u7VttkwOHpQZKr4emQJFet
H74gbEO0QXd0ZWTztdryL1N7kLuMWeVfvOw/JgUvCzBqClxvpm5YcKS1nxYWRVbK3AkrhKpU3EbJ
JG7FFAXgEIg+DGR3zHKR7fIgvxTCQSbfq92FiuZWGWBkTHXTnRoDj2VvCaY/MrhW/NRcmpU6Mhk8
y2WP+jvIepSDixByHt803H+uruAADOL4gZuoXDvMxEC83Zh6eBCF3NGOTjbp6DOftiq5TkUmN5Xc
Qk2l5GWc9RdvAS/4X9YfiASGdADGa3QftSUR+3eLK4EHJY7gKtz1ouxvpzSwr4HJMi8Tz/DD2/Mc
mCEAqOjDMtBuGFH5NMAJrK1g3JiWSkOOFM2XNLlte+0+nRJUzJnQL5kVGECfUvq+0XiUVd0/OdGL
j0zh1A/9ezWq6k5U8ExjxVAf9ZhgmtbkTmti/CpTcdvqPvJ9xthhkT7mDN5u56h+UoDlryKY44dG
qbt7xzr4fg7lhI7QusrGctd1xSkt1eG2ZoR8BQLm1VYbwk2Q7TXlhDpcmo/NFMvbVhjGLevlc2pE
6toUGpdpG7V36If0K1gDN6LqJKVhhj1kUK47XEWrOTCkFw0zXD9GNet2Etff2hLW7H2TUvL36giA
jyDnu1Jqd3ZH3k9X1Xe63tpXI4Kou4xiEEIuimP0kltmrUcF6A39ujwCXSVxU8z2tpudY6tWjAoG
NWLJs89SA8+umK26CtvA8AYFQSo2xaA0UKCDKrkSsiHmAy2eNyIt29D/+GFNjurhpk5cLGD5auhS
/5Rm2i0dh3Qb94QllDZK4iYPalgtGOdVLavWo20hvtOUZBOJJD+pUbdDcop8L6Iu92ea3VILEncO
h/iIpruBjEvTXIa272mVJrbAVlkKHjlccf5L6egpIcbn5l1qJZ2vmXzmYO5fVEsn5DBEhIIzkrNf
h8GxzCEp9DF1Qz2HX1UqTug2rzUkW7cD2Nm1gcPURpjjVpRdpzqF/2VaZK2MEw2XaNISRutw5TML
tcUUqRd85sU5DcdoNZj8ZuibnNVn+xGlmKtb1H0oTE3SfSYGPKWvPPz7lUUTf8y7/l5aLGEZpmYb
mmE6xk9H5FBTaAz1hEkyTQUuyuzoFsijv0LRLdxpNn70FNF3eRn760kjNa6EVngYQu21zy2iGkca
d0oMV6JwnPHUKCLcdw7bWhY6F+nY0a4GWbDprQEioW4+tbm6Gsspu5aFbG7bSUG6V/VErIdpe+P4
ysqRdkGBdxrDJCTveorOHEjxVmjC8qIc1a/PcN5WRUy2J+ihrO35vYB2ymjlKbuQnlyb5OOuerI5
1gNW6WtpZIzNC01jMly8MTanU20X111IWDBpWwrkIs26EWlbETwdkU08AMOaNKzb2dQ+ZYOwTgM5
uzpus8Wnt8nCQ6Z0zYc1NfuIAEKElich3mlf9DulYFpeAJjlEHFjccJlJxmGHfAQ9CdmvB5YkD2C
vRqUkqZkLuXPO90MTm0eI7mhBGM0BxA2BYL+7YOXcKlM2npEcs27jI4NmS+D84iN9jqZKugUxjmf
0Vxx8NbJVXOwA7ZWtcM+D9wrcEjEwYbtEpag3yY5R3OESaQGDCtNKTlsYPSqU5QxA9ako5kH6gYZ
+yJqW5QQiKvRu8hLjPOGzpedkaKMFjNOinnn2CCoI/QgM9gKzwgw46GSjIM4+3AShAHwqlyt9sVR
WHgVv6/Y/610nqUYYLf+P//1fz/G/ww+i/Vb+/YfnzlL9HTzln3+/W+Pn3WG6eP3WJ7ffue/sTza
L2z6OipF9n0TiA5Vx29YHkv/hWaupTIMZ0vkEKf/A8tjyF9Ujf9tUwBzWhfspr9ReQzxiyUISOAn
EoqONKz/CZVn2XXRswRFvv/x979J4UipOY7FEzR0yzDUn0pDW+u7OSpszgOm84HiAmTfedYG2tkw
SP6qvlr+2O8eDDCRpvNKDQBpqEB19ae1CtFxJfQi8HdTrSUbYXcI0vpRX2mVHnnVvKrVH02j7rvE
q1Sorrn9XCno7TNoeVGfvWZWdijSQjL9bYb10A7rZJyCtZEEDg6/6AFi/qVMWTxMUz9GqXTWpagI
6kLHURsJbPQRoVIso6sisHcD3DBP6afC65X69Lsr4PTrK/oPoEOnIoKa+Pe/WdafvFBpqjb5Hw4K
G/OndzWkwhr1xHYguRi7sUWTTalNflokgXYRIqJBSZSR+DDU9CuN0MWONXsg2O6WY4ZHywONX7YL
1ewrM7KrNO1BFEBHR4QvvYSz4moyo8oTSN0hew1oT7SnpAuLg9iSOE3Hxtb3vWk0y0lCeJznobYT
ZBbTDVd1D/SyflAEwTiOFT9+65+ZNDNZRIo6ICPWVezR4TqlAYl8ljmXNHjaLT73FaIFBkSJklOD
t8+sYA3Cr2oH5eghR91Ma55QBprXu9huAtcBH8OvRF/gXnd5OUBnXpRijZ6sWV+m+bNKq1Oi4ntK
BOOjJLovO/KQ8VaseFmA0YzkpahI1PKd/q1HZb8CpDSs/+Kz+vlsvlyUlsHnJB1OpYwk/3guVZFn
6lk7O7swVGDCVv4l1hFhIRvrKTjp6aHNqvOuWwXUvuu+Qk1X1MN6NuWuARrgMsiFHk1yOcaglZWE
cBgs0/ORP6xFNBxKiN6erOznsUFhQqfLZOQ/uZg+ETcR9VIjgqCybnF1TWftqVdTuRZB9CVjB+Qe
siuGf4yI4oLrvuqJJhsGwFeG856SOXOgGfGchvkVKFmAphH52zaIglAmx0yUjzAUTxldeoaOCeaC
/irSkldmgCeMJM2G/Lt+2E+EU0ARv4lht1MxXUnkemN20DnOwiuHqsU/YJDMp2jkqnRD2zmrGioO
n9OEG8bxreNMa8tIL2OTfNl4gfmg7jIczn+xePzZLWVTnGq2baPE/m5v/K58aOhhdshHnF2ko0Wp
SaYDEyMnzKsEfoiF8fj87y8M7U8f0VZ1acBG46zz04Uhew0NvcYj6qOOXsI8zZi60Zfx0vAUP5VR
fqMrzF8ju3umpMNKsGiIrEKgCMntfR0FX0iagirY9d1f1NF/ds06qmVztSANcfSf6klBv5og4tTZ
WeQP4dvfWiFPjZ2MoaQEJtQVhA4QXvYXn8GfPCzdekOXtBFtof/cQnJqIWwscPYOztjXKO0Lg1qV
8J/4q6k6CE8j4U6NffmLz0H9uXPFHUqcLP0Cc9mm/mWPigNOxQM37k5tEU5GwW0wjDV5DumVX6r9
yiqRqxh9Ak3igRngBWdk6laj6Fe4c740zTli+kY8xrbEbUeQELD2KmaR8dVk2iJ3vEo1Zzs5Fka5
GGACTwSDMmmg69TMTkYTRSt6yE95rZwx3R/ynrd6IgZjnZiFV/G4Xjoi/EgNcxOXQ8u1eTJxMa0t
Exd7kiJ/NNkAAv2YIzJzi9dgImvXItBkpYcjrkBG+hXmQde0649WfcD4O6z9brgl1wynjz+mHACt
15ZxeCJ5ZmThJOukIp/IR38JVsn4Gjt51HyUanHU9uTNjZ6dpJ1burjGl5hqLst0nK+MgM1ANfrV
OPGxlVDlTeITopGTrJ5OF70vHjpt+bdsra4zTXdWy55TAelyu8i5QJ/miTm8ubLSnxcTI2lb7A5M
q9yhqvK1cDaqHSa7OkuRqtN6H2kqugjZ/qqXIIyfO7W2raIp50IUlm06jlzu3d+tBr5gKBTO9Ugb
Q/TuAO4/72+7aZ4JPGyKVe/QEcLuGmrg5nU0R2jrrgk9V9y0CvbTiN689/B96dQSee36mD81G8BY
msXdJovZiDirrOQwUM8yH1DULrgqhPbQxQ12jAUwSuopC/qa1M58HRqw33JA4GSnfYArraC8L3Hh
sOGkPYAABkIO91Z6PgQsiA02OwheJub9X6DUD5agM0Dj5L2AtRkOaOuHahP1GilOTbsViUFyAXVc
ouAO9/3pMlJGuqxZ4PZMRAlreCH3uhpepUzi7MrOsTDUOhYDoCelJp6dLkUhSv9IYhJlquUkHkZi
ZKwzYJOOI1agZXs0tkCMtAlTVt5twl55Mk2YKUgdtnamP9DSffGLDlJvI59qmFtulkb3BItQJgcr
2IfKOvatKztNypXZKDfV3JFt4EfrvrXOPC6WSAtARFfv28wGiREO93pc7ujjeraaReBBBkxHcbde
GGFWyltlPLZDiv62AuxXya+JlN9tBpA4LymiYETFa9PieftxeA45WAPhQ/9nJtqGcrskyR0X5sj0
dvQFu9NMuE6B0Y9ZOqQYybsHuxx6ONCOgMNXSRAD6Wwrye+uhMnwNIIOjwsfaTsOF06n2gYEPbop
utuzRoN1CV7H3dDfQlmINv0c5SuSG9ZVrBfMHZFn5GRYuYjnQi5/I9oMqA9dXV/glUwM0SyIY50j
hS+XzVlnTG+nCwjaKNHlatnzJAmTG6vwcQ7S+1hWBDGXe1IMxYoZJfyPKASeUe3SSl+3Ppl5ltxi
5zDdKTfWZGdgfGV4yGW3q1SH0xNTvJWYnLMTmCWBov190BCTB+j9IeN2dXtNP4eDpez7JjlqjDzf
cCwBbGGwbklzS0bOo6zkjakS9tZoqEYTqW9zld2lWiwDiYAVoaLCteVE8ln0kAOcjrW+WQ2FisQ4
LR9GUVk0ZhkFOWNBrdkx7MxEvTMwZqKKIg3ZUQDfhkx3A1zedj6xokxhuOpn67YAqTKH+u2EuKRU
lLesGM8cWsEVJahY9IWBN2Y021Hm9CIH8cTnn9WqepT1COZR3YueEyqJyS5oa5CTnXKv+6zMc84S
awT5rolCHArRObZz7id7uGuUvsO5q0CDVMTVXDfYvzTuagJbdgwc5xVc8Rdckpk7Jplb+kQBKQOw
mxj4TJJRdRcvtY7xp4kEYutswsjpYwMZU/3NaQ9+2P2oWG2wuHAfE1y7bRjBplV1n9tyf94MTgi9
BJY7/t9rcm8ZPbXr0gofk6z/rCzYyL3q71jZbprx2JnVS1t1F6cRr4lxSKr5UE0C1TgGnSX+EQlV
naORs4Yn0sXoGfscupEDUv/PI5oDsH61G/c50HgMEGWYPdRpT4Bv6rwlNgo+iVY/dfDhZxbKZz1D
QV70xNGx1EOHFrdtnc5QTkLhwSgOXNxqW0WQvamazRoOF2Qu/zIo2Qrp3ryMmeHvi/Qlznl3QuOR
Bio4pxpPimKWeImH4ckR7CZKrCbnUsEzZhXoLh2tOhsBWq+C6iCJw50ywunviBOlbnRjAJ1uKMxF
3t3y99XhwR6ahuqjv6tCxC+MlVkNBekfRvsAB/WstESf6228zgEoxQPK+NZmJNfo+KFn6wG8MsTo
PDPccoxYI+emJNHKhzVGah+j/BQTEzZ8J4zf/OhSNw6ymYlFM4QgGGCAmZk/m/q2RRu8JRf3Qnvd
HePaPNCSgxINUnJXFs6EtE712r4iBMMyLK/vdJ2jJOaDYXgoHcYZzWLsd2bibrV9NBRstxNdPmRZ
LrHz70oENXBERxMPmDcc57FrnPOosVcHTvLQgOsyiPYBLAd966zWWbA3mwy5X2R5S0jsOiwXX1ff
bdRMvULvMMBNx5GwTFXlrD+XjvECDUeUZOYBawCg23dHaeaHUg8+dLEmYfojM3AsMMuiqzT2DwQr
RcQ/lvEa+gP2uuZJVZwPP4t2ZjlQRiABTUy895ZWMLZYwRwrxmTXqcZzX0+XjOXFBW15G1tj7gL2
2Tm9s04GysgkPXSO9RXHjNulDT+p6YunwaGPaJlYL/PwBhrBsx88Q8VPYcUw58DbFuvOVivHER2t
IPmB3x0YuawjtreG0O0JNpSLTI8AHk1OK6Ii5wpmghUMT6E5CGz2wOsQ2dE6QKCwq7v5QelStCmI
+HInJRSMn+dYXac2+ZLEDmEKTIadNmlPBbQkhqjSE5WhearRHGbWOHoRas0HbB/H2vkalweb7YJb
LYA9UrYYSyE7TVXwEArKNYLhtHh4aRVAnL71LAJNPiv1OY7UuwwihqdYmGuFAqB4MFji8zrLXpJC
ARMf0TWN462Jqd2TZUp2iKN9hrFaH7rpLW/N0zBgq7DoIuyVcnxureCqxQDZEzLpIH0lDwEKJVGe
+1El7mjAHjty4MGrMRtrtoF03VnGKSmPEJP3Rq1gwqVybVDoMgHbgmFrlgKw/vULrPoWBH3WkzIs
zxxX502hwxiCKZwhW1bo6yy0ZFU46Ii5EQ/jEPaH7+/++SVYDNpZjCEM4fpAn5hpTY8jespTe2tK
PGkI6suDiRdi085gj8dkPoRVOyNPiuLVkiW+vJeYvFthkZaOoQ75kGE7x8DOGPnRuA41B71/lT/W
dhZt8rptYboKdo4BhUtooV2CZwFvSFyXUr1Wc33RDzL/b8V1LMjSSLIHLnG2XSNBOswcy8Wo7Zqy
b/HDZGjkRHucidipGg3AtJJ8dnV0GuZMd9lzPqWWXsO9LiNqj3kKTr4/XnNMAn9vhaehaB7yJrmv
kuiYkZlVD+ORHO21Zos3uzNfjYO9lJ80+d0uKz5FSjwh8xsNSy3ljwXiFGcmp4zrvjPZ1yFJE8zJ
GerYV8sxxYCVos5sfTTDkN0uqllscVPCYsrkiuSvTHp4gV6p+8gNW3SYwyLL7K2Gv2pqGVG8GIhb
gay4V3CwliSET3N++NVEL0bfk13xaC42ghYuAG/yXksaeQwyblFwIzjLFp3u95d8SJWDGiU3nLt9
Qv+4ZOeOZQyhzvbbQ1urCaPbCD6qW9XFJUY/0Czu6u9P9/u772slmklWiRDt2yCdEHz5WpZjGfCz
w/d3CEegqlZYnkMsBk3tXExk32tJ5LkoMvyjZriPavWFiHDWjD5/9IGs5EtDQ42TL2I/LxRMOzgT
mKpzeYWs5sFBALKdTCZpnSoXjS8p6GrWuloXHOyJ/k7QohSO+hatt5PsYySoNAtQelUc3VYGWCZF
zQH4iPmHMQ141+hhtrFNlBWJTAFxQHZBOHEZyc1cd89UbRyPkJB65nxtMg6M+QGTzdEbTMoTn7en
buOv3qAhJ6XyOfYxhpmaF9AKpnflCPdlBpVicMQ8WJSXteVzI0Id9yrzK1m29aX1910k+gjsSxOA
oJG1+OugpH6X3HPP3yZADahU3wLrIkd8XB4OEjLCArhRNiO5pYX33eZSMudSqelrNUNfihNMOmoa
fzR+8mWMs2dBbDZHXh8m2lBlVjcE2FqEio02atW7WMDh8gf+EQZRpceZ7BTsrmaowUNkPSRPE4J2
pK3KMZgxwaMGb7UZfzrkM5PhXtszmZs4wsVR+Wa3/j1xoDv8qNaq1pOdlXZvmUmaH5ynPfYw60pE
V7AF7DWxjkh0c7EKTTHsLPqp7VtTUEEtV8w4h+a6WvqY5iw8kLi9RvegbolpkXLElorNLVBtoiiX
j9L2+fTjXE3xoHKPd0tbETqnw8saz3CQf0A9BIc2TMdSY2ro9zQqzLh58u1ya010OKRaPGodqmej
8ulhJMOxNlAopZjFVwNRi4XOoYmee06QOmj1ROFJmUp7Gvt9QTyRxs39/fFA87qOQkwNph+/ouwv
vX7OH4XKVhbTGRxkcRs7SHMSdYGF+MPdTG4M41hYhDLRbxTdPqO05kquOE3bjn2nLIOq0VmyH3hX
rJguBqaql6iLzopPr/f7qkvGkKw2tScfjNPJMBLBoqlf88z5IcR2vDRCkpqLZyaIhssrpMSiv4jQ
9pLGBrmey8+o2iouqL0tyezmofRwKamXToyVyXNdGx9pSW/I8UlgVtXPSFFvcuMeHzujwNDZfL+l
UVwNnh5hKUu+GJBwzskjgi35a0XyxtkWZvjcQ6zOlj4ucXKu2RCVygXuDW1yn43jTUxek9cX1HJZ
ZNhuh88C/+jcQgrTYHtjeKDZgMUOB/HMBe+OLZ/rd3MbJmdGZxsN7xCtVLLK1wpOPa8gS3MHr5/z
AoF2YqQxjKkk2mntEroy4acMMrnv2qE6FFP8Ghh0YTTlqtdoStRxcUgzaBh2BQ/CTtmOQ+tYESRH
Jm9BznVvb5wsgolt5O3O8e/DpgFE6c/ctBHNmnqXdwWa8bhABzJQKRA8uodRsq8V+RwweqAqKL0q
x0URJO+Qmfp90hF9l9rzV6Y+tMsFLEMaa4qTvEaDj3gWB+yc8yAJfTOtVs9DaW0zne4cnJ50NcuI
ZIRusZoSTmdLucoT7LZcJqkSf9Fe4WMe7AsWvxtsHOfG57LlANUAMyY8sOO406H9W66x2cgH0oT0
jeZXE7dujYu2q85NY1AJFMmXOrPSdvW1zlIJRjUjvQC4otsR2QCDQFnTsFezaosByFmNPXostaGv
ppT7KenRMYR8dE7RfPi+f710cf3kqq2mu7APntSMm3oEAwtroFw5Pd76suIUHPQ2ACwJQY77mVfY
fFZlUq+mKDwiSQCxwYxvFxs0SKHB7RTWlFWIz4/+A6O2LGCCXjuE3A7RHQGMb3XVH9hi177BMHkK
0HEVGAW5UdDPc0ocKXMag+AM0Sq3gQPkNtoX1a5WwXqOxSYxhm1QlsWeScFTZLRntRl2BR0pTTAc
polNai5lx1bLIVexObfIYCEuqevBfKm1lEFHOj2YpMlhZX/rbeWjJu2VeCcFDz8nOJgmJioLIE4R
rSgJyY/6phTxU5mCI4mm8dWSYNKaPtn3iLyTTKOuwSMBbqDHt2I2N74jdrIVlwpzuT1HN2qV3hA5
fO4KlXjmLAKAiFXZR0KJHyk4VoX5rnXpMyKZqwyQuEeaZOzFKdcj/pW1r849e5F81lDa4i2obkB4
V1tatvExm2PIEip7Xdv1nIST4ojJrj+Y7fnXND10J9MM6FBI/dOfRWWvVL+aPfrMWMKX7KtfA7DU
qgMu+I//rh3amhWWEaUp7GNdafVWV4I7ErCATWVktlsksKz6JSirmSU2byJckYXREJ1BrhShjhhk
Mmv18P3fTujfajpwi6SzybPO9PzKZyA7D8Bhtc5CMIPmPoxE4OUIacyBqPVJ0YkvShKdK2L5tkS7
D/uJ776/kCvMxJS920sRDx2+v/hdCka/gYHQhon+6//7/sEcRlf0/Ecs0vQJ68LGAotXAtbwVUkW
+1BhlFeSAsQ9bZEdCQXoOOqlNAYBwXYkj6rDAxXs2q6/QEf++UU6JQQToxs9xED5UcFU+z0a+N+q
JVhk7Mw2/v9aAlLDi98LCX77hd+EBLb6CwAQR1UFeRBLGs8/hQTk+9AZFfyUgmdR9/5OSKD9AiwQ
4YGO8v9bf/APJYFu/4KficvH0IWpWUzW/idKAoPH+MN033IYzgkpLcKENMHc4aee/KAEPT4Uuc/h
tDG7mm59ultuz8ET47B81+nYxPa73Wt3hJGpuLLJFUGU/1w5dk6EFoOJdgh8rzb6fRXALWJov3b0
eN4kdn9KSTJeIUzwyS235l0O1Vk6RD1qJn0rDmquNtBvn5cpiI7TMQD+u5/jm6IVyWpKOa9I9SVJ
OFRaOQfr5pIXLBEzjVQNxzTGgoPWdML73af3JzoA8SdviVDRfPCuCN0kJ/aPbwnUTWK4BsfYzwzS
d4EAdh6kyg3E7GlbKMrWzAV8v4aVHzwNSDtcBHPyqiCuXIOyX8PhmndtiUipc2hJxewEy8Cr4Twv
yCjY2NRctHvMZywE5f7fP3eNj++nD9RmPm8jKkPJwJSFJeuPz94PBXklHURzP/Cfs8rXV0zKz9lo
gqBqHYw1s3abD095RL7CROg6k+pqoClgPxEZOmy1OtDhoaZwDQe6pwxGPXOYduSZeCbWVhp3TLph
kNJCeu/L0gJJwDyhsANQyuHoNjI96imYmozQF03M50irqKtI684gy9B2JcUljRC0FeNxYms2xAxv
HFBRONrPog8erLI1gCZoe3XmUAlUWCN69WjaJxLU6a6VXbdB//UwX0EensEyin2m+FCD7Rn3Jzx1
g61WB9eLV3alzsZ7Df/eDU1AzdS3lW2sMn5vNYS3tqLVXoN80dVM2v5m+0OEITZ8O3Ht2J/2QRo0
XojClxHhU7XMLjXmpW6B09lUHkv8z6teKB9tlyB0s1qJMadjsmtNK+AA+OV9NGA4Wa4qNAUuHRLQ
YKq1x59/yQU9XNrfYIH5Iwopm6uoM84I1z7g4sauGPqtFcN3cibtLZkuYw+vJxmNNzvcazayAvgU
p0jaQItKA8c1tVSSNcckszdBGr/MM4R1P8XlUxvGcuTgsJU115Ux6xs1ZPORs9haef42JxNhByAe
6JZW666vn0tZ81kOUbmqunH0qkJ0zKzWbR0eM2cJB2+J3oLLlK4gAOm32P8qzidr3deugqnqzoly
zww6WfiWHnZ8N5s14ab9eMis9t2v2+XoObvtTBQooWkcppEs4m7hNNDnm7mYz4GNU2QCupD1DzVh
sauU/k45Ga9127wzowOz3j1bNkLavs1/NPT/RVhTPUTRbZ3QQYm6/smsypdZrhQwGrQkGQXNykzK
IeY7wz+WM+bZkfalFS3gJXFdqXONeFBs6T1QQ9XA8KjntoynGc0DysN8sMy+ONPBD97QJHSTFiF0
321DdBdhUW9bhHv2OOybpP6wxBl/GJ3P7KHBM+AF6vimaNKruo4A9NhbhN+FTWO14EA/pgt5GI+v
PVmv4YR9SQm7PYM3ZohFuGKk/mQn1iXFLWUo81VchiqOccglYRyoO6baqy4DvxQVd7HZvIEwfQnT
fku6wkZyJ7l52L22NhARyujCMgeicGAgaaTQANziBEI/0fFZWM3LXKDgt9J3jIlfoJNea9pGuaG/
KU1YrgQijbXVQCAenVPUy+eYz1OLoY/40TGpSAypqwcsP4eqD06WlB/Aekp6VG80RWC/w2iAs35n
Y7mLHQV6GeGYTFzvUqP2WoM+oiZoaQU+wJk567cElHzm3HmuDbMNu2z6QFzJxlQpyWIT0oqk1YQd
uahdffTdqAGd01gFM+90QxQof6OledqbHNXKVL8lAwqPk4KDtj9Pln2KxuQcm9MNbehdaTlrrURA
NUFX8QCZs1yDux6amymiIWgGtIr0Quwbv9vHddi4qf8uZHYF2PzemXD4mdP4gOBArGcfbbY/qCil
lsdN2pmE2WJD62yHRvYtTaz1cn9PDXVtza1UZ9HeT31Pj1VPm4CTGMELR/vJnfvxMyXRGmw9HROF
0OFWO/mldl5+EDvWczJgDBydd9H6d4GZrpuBmXHkNyvdtl/hdl4FNjFhe6txFoti/zzvJ6Ke3UqD
UgJerEjn0YschOJVRzNKUeniQkQraPvTlWfiH4Wy2nRmePEHeH1x1O3RjhjoynFbN1qAbGe4VZ16
n7fak864N66ZJFrWjWkVT4FTL9b85zZlCbNnAwPrG6neSO/R2jNrpfHu1F7eQaSKGcZaeVO6Zce0
omutS1P3JeLxkKbPHO8Hx2Y2zPa2YjIJ0E1/JJJ4l6ba4I25GDa6od+mZf3oh+PJtODIB7n1qFHV
xUnzg1xrhk+d/kMnV6doMRnkfAM+a8Ev9/X3jyanuisNVLmOzR5oo2gO9VcxUmeVKYl7dbAOnZno
C0Mh9wHUD5JsGgsJSgRz7r9GAqzNpQgNsncTNsJhrCkPI4yrDqwr8MyM/wq9LzdikreLu5ggvAxe
WXcZCRx3gRWwvrD3TIgFZKJ9ZPgfXN3HXJTghLJ0+ZJgfGY2L95KxX+qw+5a95l3EXWWkzOqbnWD
yYWvXmcWQzghGI0zjCHGYmK+5UzGdSlg6042Q+hxrdjWM9N7QNUZvbXXuIze0Dl4nSn1N5JQGZaH
m1oRLZAxaEVl1OZeUls32DuRMHdciiXTh5lMm52qB4x8MSK6Q7KjH1WfjIjKXcVeakU+BuNSb0GE
qpSHmD6uTUgERzyFP2YEntUId4jXAHyCC15pmpq4MjiearFWpUMeq1l8RlhN3JQQM3fSofJO8TbQ
HEz41SI4x/BhywshbAEwyD39T3jMmXVSDRBIjjH8mCMAjZWYtmISDyH8Z2IHmOhpolp1lnUZGD0n
gX0QbY95zzVCRg+F1Alc4dmybvlz+5aaZKxILonrDVzC68HvnmZEbazFDFAZKQ+tcb9oxK02aV+W
t671qcyXz2OQ9F6q7sescBNnofo8WNgeiH938Ss+MXK+z6xlvNDSFym0Z6sW5cYyIpd8nR+McIiD
WNq8EIzpymGdTJUTivVXSOmMeg0dCk3+YOYk6+LLgCpSFY82MATscDehWe27ybxTxHAbl7A/o+TC
8fOgdOPFD+FkSKNjaZqdvUauOr/lzoF8+H51bI8rEjWQhGB8WR5WN4FKJc69HZufDaNBdxqtx9KK
zj2vEFmqB5NiZ/s3Jop8xal54qRchEjnfMIvWugQwFic9NT173NPszhIumZbN9tFUuwxS7RWEngg
8QTWvh1NfdUP2VkvzOLAUq8tTey8fBja6QXVFLNTjAuQB8ZF4SSw500F2ESQhG2N5aWYK7iLRMQp
JicfB4xUCflpQ0/CM8qsPcLAP5GFiE64gLVX5UQilUI/aHUYeYicyOfry6sE7aNGtM4mFlQwmJEx
ycfacchGxnlQo5mhPNC64qygRClaIZvBBXIxfNN8jB1u70S9h9ya51Hu+TLeguvl9sfuz7mk2zm5
8xkFte/lxKitUPczBh6G6GoSs1gnDV5w7kP478DXR7yYd3k+shEGEaFXibJNHEVxy/z/cXdey40r
W7b9IpyAN6/0RiTly7wgqqQqeJcwmcDX90jufU+d3nG7I+7rfSgEKJUoioRZudacY7qagjoiJ2Ug
XPZHldCZN1DX9LFwNi3yu42yce+bbc6HKM1jFxhnGtcDk31jgQTqbvwyri5BBao9RX0mlhJwRJqe
R7I0kC9wehhdNXFJ8wEhxGl5GJA+gIqas2rT9B7VE97D06Q3Zggl98/D+541+2ehg8Tv35RGgRCk
rrvN/Zt//YDzWIpFURkx6vvzFPe9mQbQLpiMx250AQhJM9rMncm93dmnyaI584HFvDlDs5O2Tb42
SMahVuaAuW9s/YLuT3R/2Cr7scaGy7AOjoaaBM6m+25hxqwv4nadhOE35XnVqU6deF17GIECYLeM
QaxjJVCNOEHQ6UG9e8Sj7q5YwCUnbh8vGi875nP86notb4t+ev009737r8B+ym+7fxEiAI5R11Ib
8m06PTTsSC4FirGyKpPPq5MPWZ8wlgjklnwzGjKEPhzpl5nnOBqTFc7Y5QpmnRWT47W0p/pDmLnL
mUMGTJNhpTcCTK2dMQcB14G+3mqW3zqx+vyaxkm5VdIWpH5FEWfl8iJxP6GlGuznIEH4KPIRFLfH
ZJNCeiLOYoZ44Tfthh6h94SWMzsxM4YT53Y2UskJjh5dwG3GNLVqZuPS0LOmbofz1xe55vgYW39q
vlOPwBpPouwhS8X7UBmKKrHe4tHazZjGsGjCcIDtvrOw0m9TOC07w2q9XWHx+3tPJQ9y8r7RX/hY
xFIcK8iJ3B5ihpG7EmPxkWFmi6SndZ8h75yieUTh5C3Zg99zfahbbhUMcKgCU6/8vnBDCnOH3nQ7
iXOnr7NuODnbLhFPleuKs20JokakeHHJt7nIhcWUWaGqhjponX1aHakvkpul4H/ZtXdkje8e+ynO
nwatAkk4ZSg16p/T8IADPzo1LjewHpDCubaoxABg9m/JTKs2NSKqy8DgQpFOJQyI5In0O3QDRa52
TTYlr3Kpfzsd12/Zt2tLoy8iGZOJALeGkHS1D2SwXDhEkK0xtGcxniQH356oMYPwLH0jOE+Y3bz8
mcwTmidl/ZUuDMs9RCg3158ekawRujsmP71mmJGsQTBUQXouYnK2FEmvG01ouA7xkDEhklD4EhzM
o+2f5qWbX8HBEkVY02X3SvsZoUr4mhh9faSZyITaThjF9v6jmnVmVtHSyoUeDH04D+2HVm8m032c
pQfSN7IAYiyD/ZYFPgoEWR2yUV362Wgfoyi+ytwqD6Ez9OdEyTciEXSW7SZeluAx3KBqzOnPOtFD
RrxKmjC8Z2nyPKOYY8DkwWdt3a+Zz+jUrIppJz0nPKYqIbbTRzT71/S3+xpTjWCpJYyrR55/LKdm
6yJKvLboIpiQJu7RLyEee84jARzEyuvAgyIqQUD2tr+Sr1ZP42FxfSxuaXKztdQpKe1mT5jEKXPr
Gklo/DlAMX+2lLlB0hrs59TFBml5vGHW8m0SSGayYW8A+jyOjE+cySQFhiNX9OBWTeeNwJpTmnrO
EcRNvwvS+ku8WMVzAGLHikV/lrCEOxPJZRtwQEwLKpqxSs4JXZkAoRUcq4EgxytTPv8Y+ijtZiva
EaIHOh+13sFcWMdbXks2WG87NIZT4xy752EK5+0o2oRU1PFXXg7pbVTht7hy3qeISkYtAozCLJ4E
R25KNtvJSiDujAvxxinY1ykFXa6TYqklbPoQ2Xdo8Mi3kmRrDMVJVHXyhEnxGjswGfDk1CxASIFa
ABbXxrkNZ52gVOVbd3lfQATvIvCc+ywvT3RLab0MgaKhAFtnHs6uLMbzCmOPePKy6jGjpGFmDjl0
78+9zq1w2n2qavNM2vaNejrfNQI1f0x+cDFGN4BDKOvr0tgmAcCHYrFPQpOozcqO9tkQ+VfPl1xl
RD3vTTMGzuTXbxj7v2JbNi/iSyeM7HVU5InT5XiMUSvZioIRlv6zmTBYRPHpbmvGXh3CxiKgOh9E
IyiyJYJOB8u7ZsVvyDj4JER53i9y7M4KDV7gweVoCQSnV7prk5DWmu++zRFj+8kjIAFc/lqVeXRo
UdGsxVA/iOJN2DnW+5hsxUHGpzlah0N7rsg+OS1lf7bJo36iZ7kKof9qSrx0WBV0UQQXjc19L2NI
0HFLNjpibFZC7yrxcM/yAh+tE6zzg5wh6+UwB7axSS/JEOTfrUujHtczSC0Eqa1xKtPud22gHOhN
w0a4U3FdMAliwiuPROvuWPprN2uVQ0ehK0G2H0MGIvHNLgGWLOE8UH9wro1DvpNaA+RGLOCHKq+2
pRfMp7SHOBmMjPpjSX6A/tJ9QxDruxppdRRDI+HbZDb6osCe/t4tmi47mpOGkHrmadab+57tQS5Z
TYP8+zFK4WxjEkIFLlsnbzA0w5nMXs06nArfxebpK+TG9KtwBfCNMUt0tA2jLrKw2lPnk8Ji5z5I
5YbAk/vX4nvp8ufbPvf+bdIX37nM+1qvHPzHz96f4L758wP/eAgxtUJgKHJ7LRLWoH9+pAuoZ8nC
Xf75hBYCbewU+sX9tWuB7qX7RiLBn5/+j/90/2Jo4D/hdCphG+ri6398Qff/HYVWyxI4FX/9v7SL
faQqKkBYzm+9b/7xBP+3r/35L5bizEU7Ak6a45ELIVETriq3cZM5sOh9Ip3QOoJR1d/u3JC3XUb8
kbl4zhIEw35DSMh9E8QQV2meEpBxfxzq7yiSwIi0KJstxEEWb36FwM2fGDB2s/FS1uGrD1xwbesj
gPPqI6Lls/WauTEZzFvNibEG30gEC/xYMK8N7fIlQq5Wxarb6xCj+VyiSmDMHHm0AJBO5a75XdXL
UUzyM60axnTQRZP4Mtrtqa4CQiUmotnSGXFEESCJ5SgCkU2d7k1vbgFEWhTtS5YFv9OmvUVet0mc
6LGxkh9+U5CZOCG5yv3fMJr7KXvslHZujFmwaf3syLL7K3zxasWoYG1Vzk/k/Uo3fJBZCuPHyHCf
UTG08qU9kBr0UVSo2hZ0l5vUGF30lCG/fZgv5Nv9jn0K4Mh6qaX7hojlNe0I7xztkJQ/Jgh1nNHh
LeUHVLVN0rAy8u32i3B/hYpOrhdOt8qcDnZ1nDQ2xBTIXtN0+OWSupk66hykeN6MZG9byXdb/80o
idreIUErPAce7vfeS/ltcjNQ/+Wj2qkRcHWS1C+Qs89SRUQvVDhaglXtuTfbG99B6TspzfSye4cc
+ew1fbFqXHc/ZMZnH7omNMLsZnfqJbSWt6KZ1MFy65RBfvMwiP7QGuJUUrsVRVycSAVKDlU0P7e4
Bq5TTAYQxJgCVd86lSyQYwTLve9cusQpN5mvUSSl466CGNCyu6SIVFkNROWbckIMgXLZMXam2CIf
k8DgiD5E1C0OJgi1rN2c8h9A7PPQvc3FLH/bLE0ZpBWh83025I5s5qM1xtfOk1pjexlqRB2Do8vz
K0ogBCaRico7egFWms+XziOAZpguHSNpn6D4aPg+yR7NkTQ+ZNQ9FBNIhCZBzJ2/axWAilNBExYg
atjmZ4z21TaSxIfRRHgObVRLod/+bJyKlwxaYuJCsndyJ1jPDJx3svPRuLWIjqTdIVOL8RbGDJP0
yGs9tgwhKgeVstt6IK2BfBZhiDUDrxERdCxk/AaIc1d9CkOirrVRz/UHp3QjiuiakUOBb2XJeQNb
WdN/mlkLslI/hVO0np8jIyNDZwk/g7G8uYE7rFEvktfZVRyM8ZMtkBYRS5CsaSm+hgDWtoEXv2VN
gBWif2dRdmQt4Wu5ULhyTQQCQDweM5KFNy3UKM705QyC+VeT7UhteWnK6DdYjA41UXuKIFisnIUg
PZQR33vT8YnGUeSzI75D59WvbYiGS+B3q9x0IcjSv7e/NCXg/aYi+7uHob7xen9cmapDwklY2qFo
SUNk/qTcEfH70p2Bb0LQSYqv4DqOI7QKGkWE3fIWtLXhbVT9veQmt7P1udb6FYsWRAXWVf+L4eMS
s8rZMrfOthi4v0J4f+WA50rjpxxaYiAnfgw3oqFl15V0GcTCzbFBqu4KBcTbJE0ry/11Q24NLYZm
A4OOJO2FfBBBlmzFqIC7WRBQISQP4CLQUtYbczbsbZlw5y5lTaP4W0+759w3RbpbQgdSvRL4eoo+
YnwrtyIsvhIqsGydSuBnE91LXJKJJ9zyVvQL7Sbja6UCBlSS8wqjIVHD3+0G1lqn30grn5h/edWV
1QpTrfgF9SRO2ehD0A/h07C+h/tEQOsneWGVL+rXwBxSFMUzRottIOtQe3nf9ECaaRfk1iElxNAv
90KCQ7/zdwP8t2vZIeuNY0p6q1jUKvCqfD3L/OiEabaBwEtq46D//CHINiHSpk44eAeiYF92MStm
l/Wgcnx+IbKb3jMficKU28nvPuwu7fcgypJtZx57BmmiRM+W2C4zP/f3RMZGRTSJNxk3pRv2gz4j
6xFSaZNs7JHouTpG6RwZH3aaPxRl8yF0P92ecLS0tArPF9LKQQgSvkG4Buko/iFSQ3vEXfXRcQYJ
2s6GZb1PhHWCKALAo36jfsHuhFa6bwTpiYx3taau4KAzaZ2aKE1pGezaltEBHRmcA+Sje0tNBBRs
5orFDDEGYTOTPUzekUsPFhOi9y2zmBrnBRB1u9x65UJHMG8DVLLyaRHhR8E1tDU8PBwW4h/OBtId
b0Y1gUy23B9DP6LTH0uxhuR/lSXy45o0yXVMIhW61JEwqh6UgMLDGet1kk+kECVC3t0/CveVwRrJ
15GouFDNHBCxKXZVZDyHnJZk0RATP0xA/+s42isnKjYDlEHjlyAlhL4Bk53RMxQ3UTSelerei/JW
wqLaEC2H3yBZO05rX8axUyvVBttiJOqn7rZY4reA6S6ROWvJLkUSzKeIS0JyuA/8//8V03g+Apj/
RUwjfkG5+O9ymvuP/C2nsSz/X67vR1xOQx95hote5W8uB+qVf3m+58GVsvw7mOMPl8P/F2QX34sc
h/W550S8hv8D5kBpE0VgAyHscYPwzej/RU5jRXdKxH/gMkwPpzVsIRsECdUVsp//rr8o+nEp5Bhl
j3UMXorMpFqHD/qM3tY9QgoQWjtMmSTXdiQnR9B7XdZ0oco+EzPtSSB3sQ9p7fufTdhM9YnohQck
7NYGRgXDf4rR+wY5NKkCDdCmwEvx+OrELc7xYGcp4wK2Eh2Z3jR6CbVUuU2im0CKJzrkgGTPDCkX
rpzJx95XKO+rJCVXvpjkllwbbD7OdI4d9yMvjfixG8thNzjRex3SJGbAjoE0eGThIxI5P45dlz0V
Id7Owb1aKgwf7B7e0FgwLJycnxmUMLBPxjlxJT4AAtt2uOlomy66lyp02/S+d8cg+7Z6b6WOE2z8
mzPV7d4rvWsxmcXZSGFqT33/Gav4AzEDFPSSJkaDbxaRgy9PbohQHtaPT2rSuKst6SHPZhNBLMFy
8kPSUjt3MbpJwWp/nfDXGPnpnpjg6KK9136H+8P7HhFpr6oYCj4yPoMaO9uBtsQKTH5yLhYynxYA
w6uadI1aWtVffwMsNR99Ii1kgtpZRek/Dl4FYy/RlttJDtk2acpX6eQPOaLVMxJ+6P5NyKBDFIEO
6cTyZ9q3zBW6NUujFEukZTAIMRMb2WufUiVMJupTC13mRnLvGxOCTLLBPyZx2O9rcN8kUg20dr3R
t1dKBuIcL/i/AmpXPuRwZ1dJsDeDyTqiP/+Pt/4fn8SfT6fJCncLVe2349Z7s53jA+4bZhahaokW
w85x3yjFVD9svF/4WbVmXvanhJit/ajNRXjFeiQ47P3ZKG09skuyFNwZOwS/HjgGm/sf9I+HlGXd
SSwx+QI246zUaIn0gZzCgOC+SyzPoyTYeJ1Z9jdXx/otitHFfe/PQ9bgfCMQzLK0eVh/5o3O3rnv
/dncD4b7w2VW3cbyeqSw+rS8n4zBUkckFoTO36fp/egAPv7VqTJni2L77/f0/v7dN3++Rqa0eYRR
x6S7PiX6RC6XGf3FPY3jHs5x/065SKruVtL50Al9xb83qmeFej/Pq0yvRnsdJumBktjaiJ9OwtHN
AkuHw/7H47LY+fPw5Pa9XEgkx1WTovBcoLH9SIgmw+bTuJvMCLkhIl84IRUErqc394f3jR3lYHAI
dFpV3rfcqg4WwOh2qotD0g4kZyo48ZFNNjselGLQ1QW7XT3X+1oNZ2yzX8KGG3oDYD3ICFFAx/Y6
hwt35cHWmiv9otztkGXliXw93mj9BUu/5feN8++9+0P4GZYOPthbAR/CrH+AmpvcAID+3CDI+Kqt
YzEkzdmviGIwTIOmpJYCY7le0NsaM60wme0WV33FmxSdMlh0J3d5450tGKkQboSKmA0hlyNd+Y6r
dup9bfshOeMtfGXKAC5Vv8T7DCitiOlSvk2qkL6g3b8xZXnVfQ3MqDvOLJGsqyXz13keUEZaJsFW
yxPMYeptAuK249RfKVB/DgK9tmNImOtwXxIhVvpOR+hF/JlFVnmkOLJIpxkgr4uXMjQzADbju+l2
0MEky+Y6+gH9xCP+oHoCtByJ8pThFJVVVu5qCKrkEQyHhMHyZpToEfu5vLTEGu9Dpb4pciYtVXxL
3CY6kr9FDViFOIraBc6kPhSUujmiIOB1NL8Bkom3DRjItRrHKznHya4BlnSy65EuBqw1+IWIToak
heE6+ySX2BMjo/qhbBcCPzCBPLioBJeAoympLnpVbxJYfM48Y6MIPzjOg32x9DI9xR0lPbxOJCVo
wj96z3nk/uaR/8tqmNwlXIItOBPWUGl/jor5HQICAWg5mT9hWn8WyEWIZB0/DDNxT0tr4aUNSzJt
+x5T+PQUh0a6heD5lmEm3bc5hqU8HI7JLKcd80CLWpqse99Ibw5r3nPQe9WxLhCN5A6DgCVdswQA
FqStxh6zWAbKpIbOzdkQEUZ6mAJrHL/dvh8L2CF9PGwJDbA3ibw1SW5vPbcb1o5brJVA6hKqJYei
h9NjdEaSZvLQ4hreINd3HWfnOCPzlqr4NVuLCdN6fh3L+VYyhH3FBYV9xSFZA1sRwrYBrR+sj9k3
p01k2ePBzmEOdC1POvfl4wAofMUHrwgYKAyG0Ck/nHymc0kgQmmUG0K1xn0dV2+qHdS2CHJrZzXu
9wbS+g4ixwkivpZVDsnjXLZnEJYmLjeCwQ1hXIl2xs8swx592gQ5U9vRZS5gF7mQopKK6WQ4Wpew
ZaBaWXiFaUR2P0sf5aaemYAHwLNrp5J479D5Qts3HRnq43NcsL826bQxzeyzSLBuSlB+iC8hcE72
2pqJSJm4nx8GxQk01em3vpraDbaoYDMxKD2iyJi5zkZbu/CNCy/mM3BxkU22ZWwt1mbu8mnVzmNQ
xU91G1yKkveULLbvQ9R/C6HYxyq6yIbLVMB5S3yrwKCYXCUBVQe7DA4UlyQXF5ydpNkHQGDGBzJL
vbcliI3d3BDh7iXG0UfoUMz5kWXFaRSKcC7XGDelme9sAK4bCZOhGd30vQHtVto5txMzsTah6RlX
8mGxi+bYywiqKy3MIak0WVABw8XkOT5Gi21sp8jzqQzkR6KDa4syzg9L6REneExJ3dIAtU1ruN+U
D1AyiGz0ZG9DxiwCvcVvlD/eUy3QkGiGcqK2AMOKo4AuCDS8tk91M/Fy8/jQOzQsY6+oti02a4NI
NS0d4YU+ZlkyrntDdpdctw/m5EiQ5q98dr4ubWKvSaJ7cMw4JPwStH3itJssda80JIfd5OP2H8iP
Q9ljGpcqlkhDyuxsOt1vjdxYiclMd03pE81gATNzGN4uld1thQh+MmC55UbU7ZTZXRgP4W2YUn+t
CuthGBVGlT5bM3p7soPiWZglAMlpeHXHjUMeClnz4pwSCCN09kPiNeooaZCtCqtfOFQyACoh3U0u
/RrLAVi7awUVmOq/yGIh2+6WNcUMvo424uzO1sHvy71TjAbJMmisvO8IKuKziIkN81I0EiZnPRli
Gbfa4lEGlDKmmwxri8pbR8qPRbkLFuMHnqxdOtZf0ySjEl/cbFOmQPeC6Esakgw0Zj3rB5dGVSrH
w9gS8AdaYwMviVWo0X3WSzQceSNQseW3Fkd3RGvzcQmJSKD1GuTeBc/f2l9abkdGFpBEyBJWNmpm
lpxEp3ubyGnJ7OCOfZ5R3nF5GolhbpJ1Oz6KsBvX2NaNjY3ZcqxnJNW+JVaVmRGVA/p/pjG1LeiT
w3qhQGMIxeJE1yf3x/e9pOA794dSq0tng5JML1/uG2pTYrf+/ZBbYo1LqH5Xbkv5XdX5lo2H9QyS
zz0A+b6Rujb6x8NmVN4xUScAfISaczeBYzC/OI4gzCXH5AWWMDsHYxBu2i7rVoYuJRC5acMSthsa
dAJMS/Km6vLNaUxYO1E/b2kBU9xYYLwx6HwklqMx+WwWWqd/bXKFZ2kVUgah1I2Bh1f9KXBBvSGe
Jy4T8TDX0Hg4lXpjeROEWiw9d8d0PU8/isSYtw59c9gF0/7+ZWFhT2XEdagAGDhNN5/8ZJlPrDFm
2NrofjyHhBkDfSbucvtzLpd+G9buSDWYtR4NeJAUkuL735tB1+J2UpG54ESXu937vml1PVy1tMei
+zCjQ3Tj6Hp6cAk2g43G44gI511RBTcobC1VIiua1X33buvPdVV+f2jdHdw7Vxf1shjo1tp6l2tX
apIdN5xHuS81ZoQQA9LJXOvFc5r3uCymA3cRJILKTC7J1F0Wt3KBWcVr5B3ISRoO7sYyAE9kn2Pq
FPtOglOdyenehS0S73jI1RVJl7oyrf21lH65u88NDVkhuhWsj5Z0jMhAm0htTGPze1brqYP/QSAq
PscZ9UuVYfP29CGCAajbz7LyiS+dDzHABQLl/B9j43oP3RQzB82Sax21LE0rEDD4uMA5+bLf9cL+
oVhyBbJvnskYqNoXo2sYnoov1pAnr35oEA2LRXzDahzAEXGubxPJdCefAa7lTr9nwNGXwQIKjBSG
wGi9XjSJiti6HpgCIrPELdWRdtL3qD/NZtyL3NNuuZDrKpdMP7OwfVXN4jOf8KBuGqm62NH8pMr+
0vrNlQ8iOjSlDp6xfjm9KK5ud8zrBdVh2voM6nOCK7nFr7rFr3YVWutdH81aFprNtxzS887y4/VU
kC/cN0oR+OiYDMeJbiF38AKDciboBxlM292VmKSrgiA6G0kljgopQ1y74gpvmDDZBuVDmyETTcnv
uPR+Gu5MKX55M02DKIn3qP+6ZbgMoLgOanYf+yxssJow/M0NVjL3DHXPIWkI1wSAMea21PcMk8zl
zFUBFQ8yVJw5+QpFi820sP/s7KVE/1c0BxD+O2NKmY90tHTnbOIst+ZHieQaS9RjOirrONP6NVB6
PuUqTXdEvP8QUfLdqGfncZi7Cedyu0YbZFxgysf7aHQ/s2Ep90iE3NXMGuvJMXWuNpJcsDQLgTbd
dbLq8lx7E/VcuK7NodliCSKmzpGwDgquVDkn13p0rO5WrRM/yG4Qbh+8eXSvuW2cTaTxB1dVH8yB
0BjrwXka5vkV7ENCn7hEPtFBSpq4SUs2rJrnh0BhOaSi2E4wUteLsKyjKL/OYc7ypOFzLT3FhG5E
ezjK2N6kPaFKA38RsqqeoLK8nfYpNEncP7wa2KcrYrNgIS2zg0Ea/dHMIG1bsGC1aToccB5/aXwW
sksxPJCySFw4TCDzmYa6deBpkYklaIyxQXNkCoYyTUHiEIZvJC3Fzc5QgZCp8BDGykFD7Z4Cq38q
TCUfRB3Ih/seSxTtnc/BtPui3pesqFc1ZSrrHsw8cgYE2SwXI0UAN5fPtMaTv6LmCTUwN0ZDugc3
IyjjMyHSTUbHNic9TMcj7nKkD7mcyAOO0HvAiXAroikKkK3PVqJWX7rC2wMc/SjD0twXeo1jJPkN
tYlCXnAxrektVbH5bNbfxoHzC0vHrpsq8zr5DUlNdVisa/GTIBoAAb4YdqSQBClG0gVFmJ7kgPjd
KGmVt75MqlvYpsW17H9KMynXanDEEX1M8touyckou/DYCZ6izJtPaeGMQj4P1DWAqDWAfUpEczVd
b59Ps4WCqkMiOww/gtJyHiJy+khtEu4mtzw+VZDXW3od48FrjM+xDQjydOEEmLX/XohmOnhu/jIO
kbhaqacDZqzX+4W2X/rnBCQyzmhPXq28Ynk/F/s79WWoBZFs1XwCm8uBAABwM4QW2nGZXEbP3sHc
qh5Tx2S0Kb71sSVOdaiegjCyLlnDETjE42psmf57gBO2s0sXAnWnAXZIoaIOojcuNOURCfGRJfAH
DqbyMicYwAYfOFlcDsH+uES05HNQ+JtG2ieb4MddGTJIq8wQSR7XSI6YrwX5v5SYwyXrbYu4h8ja
58XkbOgaw3+sDGSXPkCgCFI5emJxU6h4nnU3VR10Dt7H4EsdOovFx+oxA5BZJxsmzVnf7JP6pytN
k9NhOiRNap2U9ZMSQx6Kem4OpufhlkuxCjK52NRj3+1qWIUIj9W+7ppDVAa/csr2N5fqfkQcuE4N
w79YHsLYqjvM9fyD1Ggogz6nkj+hE3d7eGMDKaBvxQWo6zHP/PI6FY33RHnNPEsUOUkFZELqcc06
tKPfPTbFVe0PA6Vumq0DH6BsYoCtiBsK7NGqXzsH0NGCoDRMZcGK1g53Q+W7W5Uxce9tCtjFp5q/
o306bCk7KezrvRQzIesznocbPzb9+1CG/iYVjXXCK/sGrv+EyxtTWQPFWrWJXHVjUmy4lT1MWuzv
Qc4pQOWfYor1AavR0YOMt/EX70I2qEXTx8DqB/0/GcsPJeZoU80TdiD7HWfOcHYM9xzl48A00iao
dyHLmWkQQIo8fh3NEb2D/OHKJT3LsuP6NEOjMIusuk0Lstgkci9RRXC7ZpFNVSo2JgNA9ImaCSou
Vn9tpyag8I2nHUqH+YXkHFCqWCVoRTGHiwgnb3piXwhATq+lR+1NEFOxi1i+dpm5EhbZ7GNb/RYm
FHfQHPKHJ9rnrGirrdcVmPX9eGCwFb8uc+HQ1jQg1TFMukQBrGLAyA9jtsRbMyDHb6H8WWdZxKrV
fmEl9XtaTPUQ9APLjCbvcbGRFTjYtE1s54j2dMucNtskBcPLFE7N1hlodIwY6retSyQHHL1dJARW
Sius39Anq9voEODNNC7Pxy/umHNnW0pCo8L+A2xpaiFGHa7GkNKJwk18rvt555ju9NQJE922V0OV
sdx47+Gw27itoP3ZW881N7qkq6IHPMhfZqJ/TrLziN0l1A8VRdOdKygA/eQamb7PmBcWR9wPFSKe
VBOcmrE0iFYzpxXYZYEpWB5ay6XTpQ9YRyC1d9W29lt1caMeXX3dfjW7UDw0Mk/PAa9egYJejz6o
CSwL1qFc4h9kCbZvMydiNoVcZDXd3+jwA7RG8pLHDDqZL2+qmvmHlYNRWfqw2XthB7tvIPqA1NhN
ydJ2W5kJNKAY5EGKXIiRBSKaQk7OQUb1dE4FCEJu88YmHuBTZfq39HRuV7WFIMRsKOb1rLyo8onu
ume9OlkCGEf18BoZ1rB86MZTlj83fh1t4X+7mFh6G5EaFWrRNdcwuapSeGdRCBKJuntyVPlkGZnc
RZIPIIjQHMpE51mOwJmYtqGhnI3xCKRqTcRheaExsQdSRrpQZ/dnR9bDzu2ncjVhQGQUFFjHwW8+
bI+iyJpCsp5JXr2ioFpwbFrJgapo58iEd2Tps222hLSO7Ym0wiZkvdYI0ribZdoEkqjWtDbq/f2N
tkBROJCIrgYMXd+JzXMAi8BieTZxJ1pqMtrzLjwMfvUQZ4F4ApGzli2Rb5n0aHV9N9yoW9dh8wqp
aCG/izjeHMr8NNvDpakIBIUqxlU2oXWhXDqK1bggUqeN+iD74qtLvNceoJTzEFdVtO/m6udQFWJl
AhlGc2OW9CNrJieQHjKf4gI7k9i4eL/OjWx21j3cQTGxPBZBi67EZOjU5DfuyUQNg+S9+JW7jWAy
XAdz2Dn8ZXtwDCwMveQ5prd5qeFoZPJrVmfyISyGduXHTgdyZfBPZRCxSGuMZy/Pg/N9E4op5+lE
vibCqLqRLci8XaJgCxNKyK4KBZDkILjYmV9f+LPDMTNubu5/87wxOsb60RDk34jZFWcW9RMNfK4F
0vG/VIFRXzusWdfcsZE+KXG+E4pn1qzboFDb1p7lc603Kuq3ZT0+RxMrVTws4tYhKQqi8ex6Tbdh
8WAT7zlgwe3QUBdl3p2XzMqPTQRLpy6tRzs11Iu5pBzrGP82GYb6veVq0zAf3BqPfYARJA/Xmenu
ULWA/UdmvM9CateIaxc25Tg/FdVyUz3nb9Oon+7UZQebD/Va46s2qjm7RMlI4nNqWTzr+CGV52pq
6CbilvwyIRBKS/NqJI11Zc17XMA4PHR+sXanheK8PLoNmSkwFMqdaAPI8v14o0GINifJZvrbbkGI
B2WjR+O2nKPxEkKUNRxuBixN8SEUm7rwxLGtuAhXpTFcIqUJtZl4DAcOImcSOhH4YRR1h1Vn2GSe
BE/UOq/Ss8+t6MK9kScZCZwoau1uYHjSRcUNWcoNAd90KmkH9kUkVy4JWpgnavo08Iiki3AoZ77a
WzPOt4E0WizLNJkh1KHSzLOtRajp1vObietHxHk9+b+zXPyC+dPtyXD4iR/5JPupgsVAqLHMYa+i
Zhm3nliucFJx2kYo2VKa05hYSmM/KzVAfeNWn7Ns2kmCWukLde0uM9p92AXWJrWT8b3yxMNo+M7R
CZg3L3PQ7ucK2J1ZSqA75fBshiMwsOa/uDuPJreRddv+lRdvjg54M3gTerJYvkoqaYKoktTwCW9/
/V2ZVDd1dPuciDc9AyEA0KhIwmR+395rd/ytk56iEu9fqjDwzxRwiWDkXpKHiJ2SxCDhp/eOHpjW
tq6O7ox6njk3B0fP7A1P775wqO0aS42Cwyw0Zo/+YzdRnhod8O+aptmbGRPUSvRUlEBj/bCiqbwR
tYdp2ykPSSq28JmjVdu3n4VbftHnEjfHPL73xC1N/pRu1efo/Zp86sUjWlRwACdRfhiN/jX2Ad8S
MKvRdrtfwk8uVO3doNULl0CXAnEgUas0nrAY2S8VBF9bn95sh/vO2NjoaJz+0uNT3T7V/Lv2/a77
UOy9xDUWBKq5FHsLWUuqZDe2b0sQaxRhytheAzGMgXBQKdPASnMlSPHTDAjXDHh369yTGgS1nbYt
gi+goxQPUU0HI0VWIv42xhgzfEeNe0q7IN8mdjKQBhQ9Rj0Uyy5Ok43q23ey080YCqBmE8N9TJAm
6MU7ZC6yanUNLtB92iBVwNbJ/V9WylD9ezhPKtzFrjGeIlOgT4YmsErTbjypRZynd2FHJhygQuPU
zjbRNxMHd0EXC68zrhuGNI+cLMRjufUnB1kOc5YkhoUYkrCV5gbivwLdsx74lDGAIFWAJ4gLJ+r2
mEspe2QtgEfNtDl5kl4YLNx5zSVYVtRBX41Uw8uYFopMi9Svbmm0x4RXMwUJV+qTqEUgX5rLIt91
n2aZ6S6by9ff+tChxSgpk3i2KRxP6pOrtbISsI/lF3F9wKvmdNNYdJKYHjIKbrLxpNb8v9fUZiy/
sNI0X5auvovrwloXFZBALuz5dnZAhY5yEeDPW+UW0sGBWKOTWjjcvY4LxlIfA8BJOl4RB8vVKqfz
qRZqczEZjKZpSdZ5MZ0Rp4FJihadcQBfhvzbFlnTpJ4vZRiZEilkXJ2pqtM0plvBgDe1pGfYj/dt
pb8Zs0UCoiya4oBpT5mqlzIGaU+B53zqA3ISGzrLpwKrxUmtZXItFrmza7v0Xu2ikTgdY+9TJz9O
maQ/Fx3elM04wFwaZEVYKWUi1z/hY8N1qVXBanHBl/gUzQgWG8Bm/gVcUmuDVZ57rGJ78pBRjThD
wrxKVoRpDhpb4DYZ4BGXMiKVzGSyH2wfhPl/t67LcSVG59/ruh5+CIb8+fAukvd/UXddXvhT3eXZ
f7gBFhdikgwL0mJwVXcpjlJgGDxMrQWM0i+wJBN1F3EMMJYsA4mXAxLnp7rLCv7wOP+hyvvYxFyJ
N/orE+onCaj9bfvXhCADZtPvdB3PptPqMbK0PbRov+OSctw8S1Hp82HKK5qaqCnCIn2GsVKilaba
6Aa7SAOwk+s4e3SgG75pt7vC19ctBy7h7F7+VFH/bwE2Lt1o74Ola7YuiTHbwsVe6E06BxvIlHPp
tY9jgBGqgHy9mWLseT4X8/hcDPDxGsaojF/5Z2G3iqzpaRrptgTGZxFG6SZM8ImU9izfC+Wtb2lk
rcXdyb6rcyd8KD/SZkho7IE2cJiqLuDLD1zW3K2dA+LIhJ1u2jqrNjYC4f1M+Byez+gz8d+MoeS9
qQ8QPzejm970bfeaxk+MHbiTB1QHu5Qih+l9iUM6JwYDtbmN/iQ8ft9aSAZiyXSZq4DsGwTHnNHE
L+Q5Ehiw/zBKkn0x5DrSMovi+YRlRRchPtqEJlOOnwKEgEFYaJy5a51219Ezmw+6a3+Cnaw3paW9
ujDytkvKjLCf8XAOuX8sqOtS/DZvMapjF0/99JjY7W1m3Y5T5zGh5nYXgxu1RDBSQyF1gJKXf5xI
HF8zkq2Pi6nT/Qqy5G6OgWmkuKgIarlNIru7MdyPNm6zszXYcAstD+0JFreJ0dK2YUS+R4iMB8mt
mWBOXraTVjCbcsHam+n6z1WOnp7k2fWgA6a0haPtrTSBiUQpLp7mDqRSysyyittNuUANXbz2hY7d
zdCMxMHReY1RcPsUPHWt+xYa5OxNTJynxaUK6TEnsE08vO7sbYjCANPVdrdLnmtH5MP3Tll6NOpi
8y7AETiV9hfPKLp77sXnqQqqG40syoD+woGLM3gGgifxgswvYc+NtZ3SNU6Q4GZeHA8YRHMkFtRj
PhS+Mp0o1i6sr21rx8V25gq8w/in016k9WlCz2B+UiN+cW36WL45Hfq8ZM6CNnpfx98bROb0GSW5
vR2Q9hQ7R2g/6sxu19m0SL0tD0WR9dT55A5o3jFlEokfrj+LFmYMZNYKiH1uELBu1+ug4zgJc744
jLg9hbzooR/Qmo+T2R8XHMKbdPC+dnGcHXTiERmsu9G2rTvIYp3+NtHxgvBkMnWgnaF79fdRhLxk
ap8DtyS6tQ2/Ftp4LnTxvMSQEnuR3No+COmRLrLIMneLOFTfGIP1hg7nuV0Q/WBiR3rTNscmJEy4
yat2X87ubfmeLO68GiYo6rP5TEJlcYjE+BhoNEGM+oCKz4S5XET7PAlfolH74ScBtKIJk7nlzEcj
hehUZ8+zG9fbotMlNED8WWBIW1pMOvESWhwvIahOb+cbUXN2/A79B9batWi5bs2iveGPtR75lj+S
lJEEkNU1t8Z+m5veR+2V+7II6nsrCF4aozm3yFE2iGDJ88CreNNlr0HWnMdQ39sVkp7OXYpHaXcb
vmfjzB8x9VAJXIQcia6txqqr4WD00yql+kzW/ZK+hbWBrQezEtHBYqkgAjNPGUwSS1z7JvTxFhcd
ws5JMljn2v6w0NOejDreiWmo9yP1AQT6MIAcM3gRLiRQwwOvLDKa6jqVZgQxqz4jHjSpDZ1ANyQK
pJXuKLTgbY2Gu2qKiwPeQI2mm7cfl+TQ0gWI5j1I40C85mYbHEvYo1Vwk/X1PgYOrelcH5xgDyjF
PJBSvUkY62wLv34jPQZVZm7V+1K02HYtXB+VgcC+T3b9MMeHEdcIsBuH/siUob4fwg09aCoeIsUX
0B7nWnjU+J32E67jtT52L53jQuEb/ehgLFwu4EBDAif7xbWK+9m0H73BJBR8nNdVVAEsSWfARAh7
MWj5T29LjiE+C/tlu/jHeehQgNLYnHQVMJZg59Szta+frDTXAeKADLFO45ild+SxhqseJeZt5iaE
5jjfcLeSfUHqeTBDEQgK75sWOAcG7SH5ERRKB2Cm27azIQ6RxrBmHKi5lPw957tdGE+6A5iHESFp
aMwGga2g1S+TDyJ1BWoG8blD/EcmR+phIomMFPZmQ1CKi4v34PX6hz4QntdZ8V5bbIgeTPejErdD
AJ5Jo8a2ctKFK0y3sSLrz9oVnzIwZ7IdZaysJlkv9FshEDC16B2dGIsgvw2X7MksZw6FzgwAcFvP
lpnQsmSiPdd1f9Aw6a0YiOwHHXpMIqJN1VqpVPzuHCBvswUlo6ZMUxUSEjZb27S764aQime4s9Gl
rK2Ag0jylQLjSx2TqTu1c7xDtyS9E8Ox00dcMqaBIIyS3pj7z3ppdOvCM5ed0+HXm/ThuNDK31kV
UdB2bgMiRxLqVesEScEqcss9yTIlXOjosTGWozDjLWQbervLkQ6YQbJMn6/jMPk60GO4pdy3TfuM
j+IQUdHgtV/V1CIILL0rCO3Q2myR1TeMgAGz6qDziZMax2/+UKd0BfYIyN7xa70GM6Brq262kVNM
J32BgFrP3wCQR5vOipinQU8hamMDfxirmXekvOqua+dzMvvfnLgwSHb81PraHjXAAzypz9GwzJu0
blHdnbkohFLictO56X3IH9gJbGR2f6sBbyBuRFrtMveY5NxkPRDPgmvBuscEw71t3nYh1hFGG/u8
Co/JcARmF+CpQ3Duz+3HtCImgIk/pPgT6PizUdUMR5iV9yaIRghD92SkfCLjgLr75N9GHQcXjVWw
F5jdUrgga4Q7x6gsPzc9hZWGqxt0RG+fGO1rEFBntebsO51vfzdp1n0lhteF2a5EdBvk63abcfLM
m6jDYB4ZWz+O8PFWFb97z3iFQJ4qz59EEr+Kuv7O5AJthZg2Qegi8wPhk/svNrCHFefcPtTnrUvE
MvG9HH121qBShFlHT9FCL1o4gtPJRaJP7hGEFPEa+fpoHbizR9j/EKmrxdg5xarHbrTNMtKIKLm7
nJt1DjVynE6NnIleF2qfKyerah8HAENOF+iy0nkAXq9PaqEUH43OKUu8xPy3FidR1gS1zcmZg8ih
KSGnype0gMHNt30VgzVMyvmYVs9F1tuQXxptJeSMr5WzQLXIWoy8ak094FSjS6AoH0RTEuJQ2Sak
fkflBsxkXbS20V6iBHz5oHqGWqhntH39zUkZYl93Xd/j8p7B329nVCF3yYqUhWNafyypa53K4TlK
9ODoeibCUS27iyOBx4sILXSm8gneMutUKwFWEQlNIpl8M19px9X7qu2wT3tcw3q+xuspTo00IIC2
QhGuVtXO6+K3feodftsXQg8vWqs5/Lb/uumHuNnTlM4zbKsMtSK8oMoGIKB0RkqXVbnwR1CdstNm
Op5Xc7BV6qrrz5pKSXqu448kuUrK2Cck34z2mXC70/ipQHq4FWqf7kXloSW+7fpitfbbGzZSye5K
JbslBAEhfy+UGMyUijC1L0GBS8R8Th6n/BPUW2XqGFNveFmFKPhZ4laJAP8r2UKtZUpsD4Rf3kz6
74PU6gf0r5BMj5ytrgDgOUsNt1vmR0nWcSS9HJyC+tmiqOaHuayr7z51uZrTrwk3upj4JoD+EQwt
BVRq7SqqGrtb+nqkkyw2lTdckOjz1aqSU+VEozi1hvnb6z6r00gtPC/lV6jkGUUDdSYmlEkNOWrk
3gTUmyzBSTTPVNPUplqjW9Gc7CGt9bXaDgaSwE1SYUKB/8+qyi9a4KOnhUGzmtgDrr55YDeazap5
oaMqAGJvzQ4jZR0ia1imJ6M923OTPfmJs3ea8K0JkZV72kj6L0NpCAx1s6u8kJ5ydxqRwUDpteD7
+MWjsICLOJFI93E5c7vsEWpxvWQyhyl5Wy5y5GFqGcInUJgxHqJV7efpoV3cb6ZBbhfxJxsro1dm
LJ51clJEAn1ubIIEUDdm+/RoTIwiokw7+pgEKSK22c3Yows1hrC4M82SOyR4qw1SCYIVLYRVoQfX
xImqex0hDuE35k0/DV+IIKO3VMHHiqOmhVJuWhtgxuiwRvEnZ/gLIu3q2ATMyzQtiQ+9rue7okfN
TLJtjJLmoWvpVIauGx1nDQJf4IdrbGfkXUZDckeWertBdEZnM3bL4pCZXY2nmalmJQ+/Ql6VURYV
+AwkuEqtXnf+9hz1aCCdB9fnla37pWnQClEpvFWP0c52s5VaXQbqryXmmFDSsxYJzjLkQm1eFpKt
FeQZ93nJtEDWBf0hX2r3GIN+qybib4I+uJAjtCF4mCS7S71RO0o3jXy3RmIZMkn7cidkpuxRj4WS
CDZINpjaV8spvg44TD3Yy1df3+K6KVp0Y6bkkMk0NlTMkk42w+NVCA5c0pFUNkPjuC5yBEr70R2P
KYx3qaSzNpM8FTjYOUdy6p5MQUFwyX3XB66bbhOMhKqIqNr3wrs8RT0aZfO72YLqvD63ait7bTDO
g9DC96W4FvhZk30KVadKdH5D27XPuWb4O9CIxUn9Dqg7eED9rlFBlNharZryvkSc7WdDZiw1EqSi
FiS7WSdFJB6aBSx94IWbvuCjNZIaP6aViVqW6D5pYGJc/tPAFKDpu1iZrvtsYAprczTBLJYoUVV9
WsjbbzCqj5xhiANZk27D5bEskuSo4YivkIQfx/nWlBdhZSRSa0MBvibXxkMkzVi2W817ZzAPTFyj
bcOpQSAdBp7VxTilLojKXKX+mGa0TfwQerxR//tEy2ZXVtadsnnRQiInZPg6SzfH2M97LMbmXvmq
EOg0O9v3H68GvSbNIsQd8rNPUj0KEy8gXGCKEvh4DvRBT4pi7byZjn6G65u+hFrQvrCLA4mjfOWI
MIFOpXMJojA/Kc+VWrQdhOfG4+tWZiz1OvVA76Rcqi5mrVTdRXA3zpu44Nj65Vnyza//o/q/1Mv/
7T6/jbmnXN9BranXXfddN69vc/3zrvvSmpMV8DdmdlLCw+s7qyd7xcgo5PK3X18T5358ANS8ve66
PEUzPaomSrhTWdT3556mwBC5u6pBnCfju8rZS7Y9t16m+JzK2PAQ/jlBXB6uhrtymQA7Qhm109Ql
HyGS2bmY7iJ83HZjQSJWh4w6ctVxcl1Mnn8HuNXcNUta6dvxMbXo0qg+BYkSdDkXDx6VKCTjtUQc
08n7cIUYivm//HvUH6E3wzM5xGLnYxSNEqs4AE9Di43DY+P7MFJ8+o8nPkLZkCBmFYCDYrtJvTWi
0PSoug/gtB5wKATJmlv2qjOwt6n34C6Ox21cnG5PBAe9kniAJoWeBxnMJcT5v9XnbdGkBzz/7/sB
z6Bg4v+zec/K7l/6AT9f+LMfEGD2tn0D0VhgOY7tyjTvv9zeuv0H827fsukSeNLdfXV7O38Eto12
L/BNw8PZTRfhZz/ANv8go4Z+gIsHHDsOr/qt/v8f+wGW91vKtR7wHlTxaAXQmdAdFUf+S6RxoLei
C8Nau0m1RHox0E+SVECOjemSZdtmxzaKibpq2zffCWXVIDxRQXxbCu0hn0NvzThNVnaalQ3Yb2cO
UGMMxmRUTola86PxAQ1N7iUQpbnRhI3fA2IIAeSKZaPZeb4DSUcTLfX34LnmVQ9KuyqLJ1wLbxa6
3AjvE2gocQcbbV/X/oNhgQ7Sy8U5Wg0ANQCqa2K0v+iN9xwE5Wu6LHejPX3zKwGM0u53AMZvbIHJ
IJwOQSbO4Ip71EeozAKp+DWzp7JLPkh7oGZ6EBWTyFpvnzIHGYApQyurnpZF55TrJs0pJU7OmUIp
AxpAGQXd5UETf8Z5vofEcJOUxAQP26XtH1B4ocuEeTpMqCnC8k9MUdjC8qSCyGW/9qO9Gfvsk+ZF
FqBMPrMTUsgf28eFqwpMkxpOTGR+Wwx7O5PCRIHCfKrz7ARR4Blt7rSyKEEyeQ02fqN97ZzhparF
O3DUgYTSFm+WkTbN2rS4LGflstWm5tXQ6drrcIgWxApOTxHOTUYCeNxbzfPIjJs+6elwO5QkBGAx
uHUKPm7Gt8CoGk6JGB6qHPg5kkwBYzk+ZPCq0uqpExN3cUrMRp+dF3DNa39El6SZyXs9U9zXZlog
i599L/OHLHLuYbY+2320c3mPXdZX1NOSpNmMeGpNC+9hNERc3zUNxB0y0cSZPpoiO4P7QxGU58ku
WJ7y5Klyv+mTeztW+Xjq+BJmwhie5kkGrAGHDD58UguZDADW6cMX4EQPMb+1yex8P8qqCkFYiBJr
72jYlDY0tKSNQY8hzuPX3hppSjRyqmNWN5U3vFCiQ8RNMoKxONlu8Jj6Oy29HX5MerMZh3JqfC5g
Gmxo+dDp8bOzW9aU6og5tafHlnbvwWnjO2swKhCtobuOB/FW+NUbQJ55JfRPtpd9riDnrLOBGAnT
Mz5lQnybh1s9ELcmFBI/86l02VQDDdfrwRrvqq58Lkf3aSl8/ISAmOeK0gZ68NYFJ2JF4YPrtHem
uPO0KNmQUvTEjWZao8V1Fm6gjtX0W71bMOGgcECjvbY6K7u9Llr6eZtS8BELH/1Zm2WCE3qc3wIf
YpRhbEO/+9FnJFBlPrLLJa8pw9bEURJLTTK6u8VptjYW+0tNmAACC6z+AigkNSIBa8B6zLvBPkS6
RqVKt77XQ0Mo7ozPs4mPodOJXaML6rkSiTfK3E21dt2nwWgqsYHJ8bNa9BJtptZauSYvxiTP+W8/
H5SjnloNuXv7uq4t4CSLHiPc5bFf3g4W58qudPKPTbsnHbSjVAvNQW0h2OisrZGk+MzMUnIUQ5df
p4ADxQw3QLpMlihatW+e7qI06/W6OSAz2KHoIvVF0JJLwuAQpyUIs0By3Qil6U4RsciXtdGqHuaZ
dvx1l3oGSrS7ZEq83fX5iXyRetrMvWQDR4hCkpwiKbZwZS37YvHMfaNmIGrflTesnieiEGeZvlcb
11eqZzHUZ95CQQtaAvYCte/yThS5eUTtGJBwRsEAu7rh6HaG8rntnXCXicR+GQsNMgT8zSx9x4bn
0YPgcuNbX8byNVx6A3ZY4u/r0qsfjJbx3thN9k2BV6yvu/RmHMqXcZ4bYHME6bqGuHPloKvvSIem
hpccUaOJAeJEHC3vUzwgOt4EpNgkeDSqHYOglTPVtACK0D5P8/BSJFq5FUNJwBfexA3GGf9EaGF9
MKPylWouLTZLP2tV1W87ZkLbnOkENKWbfnmbDDpVFGDDU7i8NZZFAV77sli+vlq0ZtlPE2VzeFDH
zNSpnCzte90aHsV3qz0Uc/lhTxRfOqeODzEWntcE9lPhehmsas3dVhrEESrPX+q5/yHivn1y9bB8
MGkHWf6wlW2/l0X0yWkpxUMf0r1wp6787E4ZfPn4CdU9vp/WbbZV7Kbb1tPfhi7GmxPVPrnP3HBb
fE0xRoipuTPjx4ajC2Ub0iCsMu3JEGhzqLHXmxCbLHKuFadxhfM4QkJF0zDeu2Z4Y8vzTBXIwNLX
ggxStn2iJa0hOE4joMaDKkKpxZKE98OA+YTRRHGa1FSy6xS0we4tIpMcqO1tyxnpSXhHnlJqk6Jb
VSBcQEKhKULN18gJoVqEckieBvJgvG7Pcm4Foghkamkua1MVo+SCTESfKhtHKLiOlkyPiewQVyNZ
W5UHVWXwlxrhv5YMvaX6pIlJQ5D+V6VuJlSKgA0xbhPGCgcjJ8Ej0QyTZjvTSltyvROTaW/RScaj
S95TJebkeK0oO6RWUYr4207oM1F23cHfzklfnxxGBaY9iKNRR91pkQvlwrxuGjH96DDyhnXhu8iX
J6kvuqzGUoWmtrURUVmaVd/saGkRPzGTSCnFckTyNSA3RJCQz958oAu+7mJPpjqOPkqCwVmr33UB
fEr5StZAnapwKTkFO/UrxykWntKsDoOcFF5/5V5OSFu5UGvqAXIj8brp5TYopp81elWoVwfCtW6v
1pYaUnVH0/Lyu6tCpFoksoKsjoVKVZBJlY12hVvDjOWAsI2FublaNdScC6TzG0VtZ+t5enXUkw9V
Ww/10N5kkShX6hu9Wlo7z8q2vWSOXfep7ztKW2PvTN1BFfSvC+VFvW6qNbVvcb/UZdod/W7Eiam+
U3W4qbVMRgVnoe+v1fF2XVyPweuB6OU2wTxNux80STyNyCLPRAlp8W/rcC5rxI7SN6qdY1JVXJ/q
H6pYfPntLueoKmWrVWDFXNqyeXP94bxIw0/5T7+h1ZPXPHr9Qf02gzpnL2fuZd1Jq2+e7DKoH+b6
E6lf7Ld9nggG2HYig3HDL6bO3ksNWf12als9AsM53Nax/smQ83B1BoOvlOQXud2qOXAyeMWRYR+9
S2BmK3XKqFMplsUbtXbdZ0TG3mtNe08iUXNqQ4txtFg7XjvtW+kYVg5e9djlCXJfGZH9MTg9tnOd
66EuYT7e32u/7dOaGoccY3cSpSQlJmHmsPPyhDJ0vDQ3QbLsLyV+6RJXayKIje0SNF/VTwiK6acj
XG0Wdsg1Tf2iRCm4hzYlhkueguqULNuYsKQoMrhSOpm/7TPCeBpFnLpcZ++CsU4vp6TlerhdlzSk
BM4pCVeeOVhL7qI6OV1VM1EvqizjUaQF4S6yYCsuFVZ5tqpTNlTlvUZicLMe4Ynq8ATXvs8v263v
YoLJUXrNqkZ27RKozsGlkwCTEssKXetLr0Benh1pwlabak0t1E+v9oVI7ENRB9jR/nJf56QA//Rl
X1Z5/y8iiOJ0nZH+rsqSqgrpzhl1aV99hMma/iodF2bUYK2VH3cyGB8d1Kp6maprXjcjpHTz2nQ1
GQoXxx9hl+HJkgW6weBAVmvXxT/tE5rGVfT6nKiQ/ZR/eouJucoWA/mf6m1y9TqIXjeOYyX7X172
T6/9bV8W0x1YWtJpE/m3qkf13HtHjzRSLGJXOYG0bWVKQtN9N0Z5OxKGrH1G3IDUYmj5uq/7RgrQ
OUnY2k5vTG8/jTmE277YWyi34M3Ll0Vzwqp6iXrxP72NeuCX1wSzt3VgwJEDQ4pCY302YtNHLcL/
fXm7y3OHapJOfL4Nw4IpoB5XC7Q89eny6EARSy84UDRaHgCkZBW+Iuh04e5GFGBLVXc79KVoDlBi
f5a6cJMzLBBiv8ibu8JLTermXineVFca2Wl5LuWIQJPEh1quRXQ7+AnD4q3RbQeSM+3PGUMnFv0R
4zydsrAyEQgXSSjOsyaxuX+XalUxUm366sqrttOgQAQkBedXAl6iLttqu0KAwIeXoCsfj81If6+w
q2arSte6vH6o0qPa/Kl4F6++RyTeLCuJtrzyDHok+NoIrJSfQO1SH0gtotRw90OR77vAmapDKwcD
sRwlJPLW6AckFiohuKqxa9wYmOpJHgOEcdIgJ0G+hJ9w7VOyZ6V1VmttV8QnWl2LvIA6uf7FGRcb
qyd4hlYu1BqMiI2dYM3t5KVXgdPUWoP+WmbYHi4QOHlpz0aTQ/AiT5bbo51TVDL1tY3nGmuDvD54
ittgOjZXyRDO/TIC2ZaDxWsld9GdCLYaejZrMbZKIe9L/btaq/lgu3Tpb9Paic2teRvK++xV/O72
cb8RoUPfTam4gZQz65FDNKKxDCSesuns92DxU9nVH2NtF1MB3C/5GOkgkjj1Zi16qJ0SF688cBR9
DdQoE3C1Sq4JN2Q7PNdBtBwVZE2nngV6VHbSlCFBmPq8J0MCnDBjblWFV2v8RtwXrjv1IdaQpUBU
Vk6L66LwU2+PhG533aXIa10kYJ+SdU2RwmkQfGiP6t2U2lytXReRvCl1RvuZxAZ/q94oV/cutepO
BV+8nWJ8awbn0NlMxm7CIeoPsUVWqhyDq0WtDjWiqpFpTQcdwgtdFvmoVloQ3br6XVkT1NHmBwXQ
D7XtKP5HTKebH9d6NwfzRhTRzGBADoTVIqFGSLi7iP6k2FcDwjKRz6Gjg7ZEKbyWShA4rSh9dJtG
7HWbnDoMzLgYlCdBeTVKjCb0amEokLss/QlJkvDHOeIbXUDMCwE+3ihkoTb/1760WWvBiE1qPNOQ
Le9xy493fdiQamJuGddQKEKJH2R2uEMNm6w7V3se/CWFfhJ6u9h03bUflIJsywIxzFLUO0KGyHzS
/eXBKJ5mXcBoIguE0Jznql38m3QqXxY7BGeUYATqLPcLiIT4PNbxuqE5/dD3RnkG2VqF/i3D7fS2
n3XrZjLqlZF6nBBRvB2Nudsmhr0mD/MBdoD+CYJndsyGSsBl957SqZZVmA4ngo6hKqNQOaVDeGho
tmXhnBxqBJo38BnOg+WGhxFYCBlxzi6JdFjSUKp6j+nH3Kb1AWUEgK0RvkYwtdbRbvM7EUKuAkhD
2tnMEe3Wbn/s+v4QRAnAiNpx7iKP4Ehwe5SC588jPpL16I0zoAqct4aGYhyOKV5Oc7ynslXfNKmF
RU+uIZf80RLcsXPqtjpbsRrkYivJtCmGrQ3+B5LajAGvIVnDAScsIlSFGpjktZPbyR0SLQqfzMZ3
0JIXifPGp1ge0jzGHdo0d8vg3XM5G1+sPvF3s4miC+EXziShE4QO1gOPG3wraDGUQaJ2Q/O/XjdY
+mcr6s+mL/T1UPXDxrJNaNhlUpJ0599aohE7rzaKVUxtxsaSR6nw0am0lzywgDvTrjI6CqmF1X9z
EvghgUkS0xzvezAWK7tnEXZxsbGmYGuHw/dSogFmY+0vYwUTzXpxRDHdhhWEI9AmrxMi0G2dCgDP
ve+cqnjxkdj1X0tsoeiBjXzdUFmfU/0DZcL3UgzfqwgJIiGkVPiDw4LCfW25/a1obWguFtalBjXm
ecnTpxqc0t6q424XthaIUWfSH1siS5pR5BtCTE2M7pACfO4Ua4luGroI12Tg4JAE0TTVM1oNSNy2
BlzUQ/Cwgl1koSorF6JaUUO4DP13RJqPx2ox6UVPwNfG5PtAChhkGfBV/Bla+kM3IoLrGOetdUN4
q1bKv72ivLUsjdCzmv+YMHltlc9GfDdpiKhd1F4UoxFIdz3NjMSvf3SOHG+iVltlTDDxGZWbHtUJ
M9GIuzluWCoQxT6xOtCEwtiHxA1trDI3cTFgTK/bYDNxgKJU9u8xyt4EcBjOtd8d9LwqjllWf1QT
zZLSsLrNf7UJx6J55vynptvLj+m9/dV98/MVf3XbrD8c3fd93aWnBRTR483+7ra5f7iWaXo6IeEB
mlMacYKGaPz//q9Fjw5nDXEfuhcYqqX2V7fNdP6gIOPgutGpoPpE/f3/dNuAA4Fp/jWs3DAYj5h+
4Jk2/RbObJl9/Uu3TYecTlBqqXNmNwCi2uG5HuAHdhEtfyJub8lTh7IXVk9FxGAyWOazoL+RLJwV
M08xc65kIW4/J/AhNjRPllO8N20kUHN7h4qyQawPL4FtMDgI4sfK8Z8pXp+b0tkQIw1hg8QjIgDt
10wjMi/TzfZML+Bd6D3NOLRLc72ZEvOe1PaVlRgnIy1p0FRc7DEPe9hIF6zAZE+KM7dNwgVq57G2
2junmdC9izFck49JAkZtPeS9225Fu+xHP9tRWLkx+y7aRCQwN9q3NCDd1c1MrBcN+MyYKq4HOx7a
CDV9o9gu3rFJYtIgEqPa+tmy7w18t0w2iZQa+WBij1DjpQ0w+oweboU+paBTj6RmJZOJOhUVeQ/b
NGy/1uQ0wIY5955HNKUZI3Tk+1hb6O2JU0T+SBpPgukRA7zGH2DStUAfYN4iEsG6j21bbVEJNW/V
mtFg/M11/db3bAN9Od+zKJNgX2bISajktWc6rNNNq1nuZp4WgzSkQLsXTklAp7VED2WtgQgalzO4
oRR2bYdC1qn1h2hxGGYUfXnZ7MuwfpC2Zz0JdpYJ2zJxqKh7QytB2EQGOHiC6NWFnyNYXvd6EGE4
iBLkvJof3qtFAw3hvjLL58H6KILJO4QLTBFARe5yVxBzwiiKCqpdsE9v6q0W8iunZFLaa6tA1Ltk
bbmxnNKK4EsZ8U0lPHI+OLzXnZb551F43rmZHRjGUwXff/JIji2bDZht/JP5ED9MjZfcJWNOvlYP
qrSL+x5tkDntCVV4CFzwiG4298/tnMT7OULwiQijexaNYwNFuKOwHNtG86prJQv9Kw7X8FltmIxW
7bEcCGqmyDGm7utQ+KtUaMkb016i2/WBYrLbptAa9Woz6467TVvrbSpbzD9W92lgLP6RjjQIpsW2
Hwc3hJ1UiwnMhU5WLkyVm5ljmsYZvh0XlTeA6Du8Crb0YpVbndkVLtTeeTFd6y5wqf27+gj1pjGf
Ccedv/t1cYzGijAUgPyMUNz4SzlyiufBvskIa6Pz6D5BoEm/Gox9SFgpfe6vToVp24t37eiSBCCG
hcp4Fx1It4wfl1AM6wSb1Fd/iY7VkIUfg4mTW5vuA0hNryDNlkMcT9rOb632LVvKbR665r0TTmRz
QLLZT7AtsDyM0acs8+EQFKW99acgQuJqMQV3In2nHv0fvs5ryVUl2rJfRASJ51Ug5Erl/QtRFu8h
MV9/B9rRZ984fbpfKiRVyRYiV64155juqO0EwzQvxUBGaTzML3YnXuZMqW47A37O1CIIcEITTWTX
ye/igyDE8B6OuO5NTnPKC+ledxMpOJGwXLB4iXMVCy3xDLKSH2Nr2JkpT513FH0NzqdHh2y4oyW1
J1czzuzlo49CAWHYRsZyW+GVP8dZzOJaTAabYpGdmlpH2eZAwclzd3qoCFx5KLGvDKabe9AViZxZ
byesfsGLgdX18hc2Sku0xExnqe49eorzHZzQ6c40+vFcJsnx7038LzMqzeSUWJaKT6ysX9RaL3aL
Uynby1Vg55QMccirIsCuxaP7YorsJmQCdGcuQ/Y0EzxnZeO71TjLmUq8fMQ4eZ3g77q5XJuikfCL
mKo84ztBK8h55AwEY6eYoyuSu9UX0CvM9U3zcZ7G4bY13WdKXJ95Yn5fCS2/69kilIThgN2azS1b
8+JM3kl+VjLpVfqQBk6k0QAjsiw5hdqjgXoTa7FjB5Udmg81sC7YU2HzE7sUQCmFe2NrvqVgYl/y
rDyXbJFv+P+RXCdlDKsVaAzJMs+RoXQPSimK08By6SMSB1/FxHdfW/pNhLvlm1icG1hiytcUDMI6
5HY0vyi4Ao+4LRlBrFd9qKaG3w6Ndmg7w37NOaoQL2cvBmrTk72QuDiToPk6uoi7VQ6vDZkt+ta2
oup12LLkt69s98IT/e/GE3X/KxW+T5olbuqxkM+WAkFYTURBaFVoBq7bUZDDgborBeHEbqfjcu1t
dFOyMW7buQN4qPIVbmCuoD0pSl8Obbi3MKE820gJ8bL0yWlKyuuwqt2bcSE8Mo7sCGCiSJ9sEz9+
nM+vGuEcgTCi5KGAYHjnEOKWGGr80IxEB5mhVUMjq/IrLe2vssaRt0ZWK3zN0+GlNZUgTSqatsqQ
PE0E63oGweKHukmSJ61tMuZOvKPLbwGu4tmnIoCwFkUq0cGW3S63pjXciWgZTn9uW6+WMiUlrFCf
wxrgoLP+uFxC28xyKc1420+ZPOHnkIz/uZTlU+Rl7If8Ig6nrR6x+gKOVlgbOmsVbVMHa1pNAspq
2nWL5pYo872ddb903cCYS5AXAJwrJofkeRsW0G5cvNiV6OcvfAgcP85eX8HJHPiQAJo3HUrAIUui
PeyS4VCQTzQrKQv7SFaq1trhVY2MRJQ9MMBjnbW3eIiLO4WzLFEBDMcV60dgYybySKl2hYqGOtO6
5kSGZY6uRX0YwySFbxSK/aKHlm87LXGSGB90vXmL3GInIkmmoczGvTm2n5yEIU03insTzUZHntPw
0jD+Pktj+jAaZvpDPXi2yfpAX9z26vkhIckasRO8QIp+nhY/Hb5r1Hf2lz2njxhiOKNm3qjAlera
6U6YJBB1bfPLjsAbhlZFi0yWWdeLW6UPq42uyW99gufQTh3uNpEEvWI2GKDZNtPCYUtqoLlyCXxM
B2i+Ktm0tjU1wZjU4SaOUx/L61fUIczn2/qs9CZ+CH2LCx07ZkQUVuI+6432JQrl3NvAYtRw8gbj
DSjfbhTO3VDRjUnz8QeMbEwwLyKSJLGeoqF7xoyw6yxsPM2Q0S2afzI84iAoAX/104sZ1l8M1aXn
LtGJUsPWR+Grs+r37B/HOL4DckHcbaCOIKVCGb5XroIW5JtBLwdzP3hui4M0GnAUq63Y9ZoRzOOM
LzE3Oxw00ZeWEdJA8uEdyAM4UF9J2r4uBnz4XO7KuYWgncBSQrvYjCghF1O8VL36EAJJrgbXZXTI
90n9xUE1jvNziMet1jIChs19qK0xkRiGF+VI4rjP0bRdqP8WeTt1jue0BdOAWLmXuvKxKrPUiISj
bPBTBcuBXe0zzsR446dHR4PZWSl1x9SkArU6rBPnBecz4hiJJcoeHzX4bkRFirX51WBJh9fiOtYX
UnKc7RpfyTY9NJrZbfRU9SaY4BtLt7AA62uU8VOFPKt3Wev1Y1I3N02ESqiNuyvqp2zHWc2OQywB
YkLvM7rAu5Dq09KgfaCB3Agxe7r2TeciPiLrFr5neIL7jceHsjtROcEU0as5hOV17so3u2hO1UK3
q1frXYddWuX76PeE3vEx6vtCW65GXGcbs+GLiLKQiTecvdKdb8VMYBVcidLrnXCEOA/zNx4e5qwA
gUacU+kQrzTraMnCVgQc6mzKHSv2l0h9Viv9OlNtospdHUuGmZKhTmBrl/O+OyfyXLQYi6tNFHLy
uSv0N/oJtGaE+Ra1+bU+hKM3I/nazPFPY/Ad0ZXmS9bJuIF8g8ztyS7cd9sRn6nzzQpwG7aQk3WY
tRuI6OzJf51i/jQs7UrDhAcpsmix+Q63WWcSiZXDnVXmD6k7z7MwfqQ1/sxJc2XUP11n0HWsCmIA
4oPZ8S83ISnHZnLXjwjMKrP+EIhxruyYzDaLkBWVtUgm9Tu6ORdFn7OD3rGv4vhMwfwqRvkSDSbC
R/j1tXuXazPAzbWxX0xvIIXOFfNJA5kmpREi9Db+pvEOeJQDsDAw9edVF8ghbQlBtG7gnSNcQSxs
ogVgimgjnHe6W7hDfCnbkoNkoa2t61xTxltFpLdpbbybanIbsf5aChzwalqqQHbDVdQZ+0bq8RbN
IwZCP22LWwl0ajcstrdEKJfboriJLLzBSKRbLFAbZYiJvhljv3beDYKIQe8uPwOm4k1LX66zrhUy
c/GvhR5Fg4N/2sr2+pjACdX6nSXkLcG6G4Lm3okUP1SKnQaGFFAXkN2VU3IeGnK1+l6InZXAQjUa
dT835rZTqo+qpH9o2BitS1Uxr9nvB7BbWuqNSqNaYn8sHD4Dd5niMxT4zex28a3dho9J1f5mc4e2
R+rI4vIgRNb7Fd2nD86gPxALlzxmlf4ShiztUVcrvoKXUJpdEVBldQcS2ABrucO0X7TyBq8Nwy0j
v4IgKTEFzlmQ4eAGq8VWbu8q47lrUvVeyR+xAaEzNWuYe2Q+eoO8Yedn+BCciWiWoMwbNzkac+wG
kDzIjJOpSQizE3Putp7jPqm2plPe2ND4A+kOnU8b+ZTxXzspvNOujw+zLqNtreY3igKVqzGdm5FY
A6R3RWClLipFo3V9lG6L73Dq93RlerdaeziwTzyYMRN67LvFvjWztyStMHYU7OLLTv0WPU5NFKGO
P7pI8WqdTiUG6iAXffPaMWHuWyQubPwfyMSUmyW0PjQd3FZUce57p68H8C82ln3vsG+2+OdvGp0Q
2Cqx70BUBGxrHa9pnXuG12wmWv1Z1SyWyzbHX424Am/rTWeWd3PICZ7+8rkbFDhgaejQXDuNLK9O
4a4RLkTelfWsPHWMVTD+JH7rJq94tWChmeN5LNVfpKE5S1lS7uusiLaiMdhYR27QrcaYdk2CpeO7
Dhn/uX65EVbLS6YtYCLW28eC0RwCkP/77y6/TlX0+WvM6uWubc7RTSj94V8PefmlGlIRGtOaeMJD
Xm4aG+mjVl11tCy0oR6VJ0bV3SaFi+kZI1gS8zC2wO5mGknl+BMXFLP9DABC49xy6BTs4prSH6qu
vzH69uDQ9tkkvQQcZr2aifwk//zHTuefRkfLMsxklrrgzcbxZ8G2tAH7+8gidipiD0LmRF7pOrnR
YJkshvYzzx57ythva3Gu5qTy5PeyVHaQ56wC0gRkAYTbSMrSwzunenbvxl7n1IIzJ2YFxPX9Ua5p
O5dLSw6wVY6N7WkDcpRhVNGv8MvLj7jvi2AZzacmQ6IlURgXcW4d1T7fy9FYeVT2Jp/AYU1a727A
PBFBA6rZF6vHsNGQZAOzZ2Z0uV6zxz/Wwz7r87vKFOquI+qGhlVFRgbdpNmN42Nm5RDUTKqzRSte
cvJQg2XN6mkWgYo1Tt8Xh46w1CPtpEpd/Pmh/XPJov9HKRXxJZ6K7ORILSNGh0a4lj7kqw+q068V
yAKaRQ9Ofei16JnJ4akD0dsnAh5f+xV34ZOdTGAx+cCn6wKzcFZcMUDZagpZz2LYyXQ56wLfp2Vo
V6Svbg1TIfFA9ZMKJwe5TxL1PRS3kGODTcqqKj+FFbO/rta2hcFW307u5GqOmRE+Wva2d5V3+Jes
DHaJ3tT9rmfnQFID3ury2jQpZ9sQ+mZ+NwjzZJftsW/upmg412VzrSTRqshgaIImPRx9en+U+A0h
xGQUD/E7mS9nven5Li2RXLXZdFPanmaDeuuUbuPH92WmhXt9GK/dSaOnSWImgPOlM04ycAivB0xf
XxlquismZLtDI1j3tRstTG+yaAI4nBLd05bjTrKh3igJqamdzRFcNvljNdC4rEhmZxfl5KQYGWwM
tfBFKBL0Z8r+gimhRgJrOwZq3n+SqYN/OQ1NH6XDrUZWptqLjaHXv1m9Wg1XPrRDWHkP5s6iI+Cg
NpOTW13XnPg3E1WL6VQHrZxWKgvcUBy/28mpyZUfrpoifKpqS/UZSN6ksEk88pFno3R2rfE2h+GD
khP/w9J0rNLbwYxLyiDCJmMzNqkbxXEZ+h0AV+rLjszxqngJB2c7CZ148ySmwxonj7WxGwobbVPD
LoCCg0O/Y5DdPiyU+4B6e5K4LcwHnTE/MbXmPCJbxE3NW0zbwYEJxY5pU7Tdl1HZpCZk0KeT9Cut
CsencUtnch59bTzjBH6fwCQddTJS/DJqt8ZY73srjqG3QXgAPfA9E7d+nRhUj0yBpoxlLHfclxSm
JDCk4TGFVW9bAyPkcnxt8sRL+/xntLoXYczwq5evnsT3zQB2FDaKzZkhHA/F8pBr0HFdlTQgY5o9
U1WQQWSub8TVMZ4HQDuDeVKTHeKx+8JWbyJoFGU/38moVg6ifzWMbq/0L4OdHPW43o5QktTcuE/B
WXuqLQgOxY2Lqp08Q2n+knl8VjAVo+u/IbYCPUF4zpHWbiDt6fRQrrtc/jRL8halt7poXnKkF35Z
F8XKHQckbXFGM00CYsb4yiX4/m2oqy9hZQe9U64mY4Ba9Mxk7w6W5i96usarnfBOuJNLYnYeoCp9
aDr1xTDTkzmVDxEhXV0+skZnp4Ws844JXZG2B6OvPiBZAFNKGNFVukvgaja8xYYb7+rF+AxTEmJs
h6FkYVaPQIMeiqUmm1vutIWAGqXx1LC/y1XOOba4Im4cEEv5uSTTZ8hJQYjid0Wa90N9nG0bn2P9
Piwue8zW74wSa0hF71+Kijw0wWklAxGTkNT71hpTuneX5bFzxEPeeEZoYB9Qnip1vMsd570OSaPu
EhJMR+QmvMDlTJjX3p2fhgJKUjRX5IxQqoZ1+dsr/U7V0I7roY4kNPkYInFjuCA8VDCeYi6DarED
xEkQSpfozNIX0G27ywW4G/NLYwmrQ+JWM+1NF9cD1Zs1l9fVMh76KbpL5XJvGRRly4qJou1hNr41
ZrdGRRhTAm526otjZwI5BqudCFw4iW4/NKmF63g+mPqIYyJ06E6Lt1F172MmjcSQa1ub2pDgw2Uz
NjAe7Zy3W+FNhtNNurQ2U0HnWyui4Fmq6W79iIeifnRzt/YszgjQPgKtj78U9mWr0YUyh7cQv6UL
JDMG534/i3lDUPWTNonzaHEFBvO2XVAdWAU+KTMvbp3kS+JIPoOVhI9jKq95kr/pCfkoSYqHaMme
2wgx4vg0lgyMrSK5uXyR+pxDv/6l+HgiS6TaRlPupz2UX4xYjdUgOpyBL2eKpnm2Kth/QLyY1enF
tnhTWkjNrixsFq2BZTJbzppgX8Tok/EYjwW0UOeIYUVvPI1p1y6GkRPG6NSy+DYZxSdcT07ybnMb
iZ7vPWHLc1XzrSTQCDcWHex1u03sAXawSFxZNeN1kbnX/PcPsiwTzGe0Q5QJW3uEb3dYFeQRaeIz
a4eHvw5flvlkNtb7ZKIFsMVTGNPgkOMvNe7zkD/gkaoCmC9+OFqVz7GFIkUf5w1jJ9aVxEFwM8UR
deSMrc3gpJBlv+ZoqTAFnCCb5vuo5vnzQQ5BPQB/GTXtE+E2xlbAoLMZns1heBpztOOd2lwvjcvg
uksA3qonLV+Ad1pstFd/czHMJi1X6tKO5pPqbGIJud1cvCVpqgAuPKPDEvx6oom3RXwUY/oMxxDA
aBbSZ1jPkE33pkzyw9LRGzljvLUKKa6cnDo0dwptw6ECSRwGBOfR3p9C1lY5lfTdNXLnlgVbXt/Z
HgRcMGdGYA0YyFoT/J/MB6KkYqoJ/HuFX/exIAMougXnbm2TuV9br5lz7AlCGXMbJmoSP7UDavmu
bYO2d18W1E362H8NDaiaycAN7pjRjZ27d51Gl7TXH/pmeql191pGzDLyRnmlY0vqxoCGrir3ZBpg
iIgT1lkWtCSZP5N43q8peB7bvN/FWkhHkuxZmfN580QkTW+zEIxYremvA5FOPmnb23yF0CAQvV7q
2huOY5bsPPmeHHVrFDb/uDjLtgsotUjY9xurI5Ei1qrn2Bi2Vc8LkLFqQ46iq7y4w1YUVXSlmI4P
WlZuRLVON2XUkA+v7xpDmkEv3C/Km6cIOzKVkOJHwwKNNp9/p7j/Kloj6BOb2tWFJRUKiw1kGKil
TtJNPzwLl/3T0N1MkLqy8GSD1yN5dbxRqlj3YcOR9zS4m7zNnuyF8CcgtogcjGtC3KeTJJ/Qy6NK
XMXQ6UCPhPGzWmsRbZDI3TJhK2iQfxiL1XiRHI52KM/lRGoXsRJ8cDGkpaULOD3j2R/ZpzODOjqd
ix1ielSz+mxHnPPcig1aFs8H260/DI1xUhwd+mKiiSV/nBqWjMW+SaTaBknu0zRmc5A0pLfLOA1M
qyaWUF1IZZyv56r7KZXGxN2iA7bof0X9LHrm0sgzaOYlyWd9mkjHw4iCf6kGv57eWEVGdtHs/Ayd
Q/+fuR7BhhtFWc8AhcEIeiR/aCYEqClg7coCnTNgv7SOgPNrLqYaPvE2ggAKehEVzdaFAuz1+qBC
mVG3XWffsaF9jMPxQ8scm7h0B84L6Phe1d8A3sy7sB8iT07te5fT3xLJQBLNZGRbMWCam8WNyaDQ
DNUaESVnPl3JzgqGOTnFBk31lJBChP0aDCOPkh1xpo1SsG4tStDc2WMsokZfw3ek0gWW9T0aKjsY
gN5i0Ds/VIXlp5YQvuxSgoGKyRvL9NHO2TZrdAK8tlQ4s9ME5JnJqcQrypiLzLzu3QxjmIs6hbEa
alvXJn1ctMtzpMAHLgZEl6ODVs0qndkf1OlrsLnJLLRbZ0AV40zHiMmLT2OMW6f73gTTZsfIDOLq
JN1uX7e4jYCgkQ8HDm0u0NrUmiI9Wu73c+eGPlGQWOuast9qjlX4Y6KuogKKSfMltPU7YyIvJkzo
EjrC8V27fKuihMSX5yEldSMGQ7HPZShOOqzO0m4CQxuobR/tWiMzkRPMsViQmREckTDWt67DnG8y
kyd9n9qKuVEiQw1CXerBMLHI1BY8BHhXPwmbPy+eWGhdM2irilP2aovND9k8X8VjN+6LfMEha1iH
0WWJS8sWVNN8Vw0Me9IxPis604Yknw5JhqRJzdVDlItlvziUIZYBcBjbEvB5uHNDhjRMT4Kyo0Qw
2ilwkC6zwPStl1przFenvFatfUwA9wR1Dda0OqlRTWJiRENFbx1B2leqHWUu+02YQS+UldsFcz9/
oi9dzuTY+UzPcl8t7pNoIjFUsc/hkE0MaflioFWtqjS7KsPkIRxGCg8E4rRnV8ep6WwY1cJVzYKU
6eSmb4d79rHBoKruVqRMamVp50dZVrslOXZaeWuWDBZq9tkbxcnvicB2XyB608OpalP5pju3XXpr
l1/CLllmSLW4CTVH+koqkx3P9xHLmrOmHDhTg70kLK8KCND+VNPYrzqij5bY5hyr6P2WKCzWl/Ta
JNaRJfS+tq2DRDnpm/0Qs5qQ5pta1JuhBYOQe9Fss7/Q/5R7cyhg1MSpg5QuZdqDOLPSgEiaayeH
eWRki89SibrTUCs3DXSR2LafnBmZV0iuG5g3j4yeoOYt7aMqig9sS0542Q3mB7RDkEYc8Gt7SI4W
L1WL23lYrnQ7yX2GOxsV1A5YS0YdmGcFLhFWB8yzsOAihkvsmFobzGEWP+gOeW6kXw0QM2v1zgnh
cpqK/kTgzL2M+4FtR8yWU+pPSdgEi7Gq/xg6HrAZY1Z3R3zoLizRDiJ/WC63uXJtKD3SUo2GAYGp
iApQfqyuwEXSl2APh3gnQatLcGMTp0/OKw39U648j8Z80PGLkbZhWp7msvSoP/ooofB3OU5l7Cn0
gpg4DB8qmy+rRiGEvOFOyqpG6sp/ctEnKleHiFnDUhgP6uOL1BzGb6UezEvdIG5ZcG7Xd3JGARhH
bukTQYrHvbIc+kjOdewaMuhUqj2tjM8F4L9rJbNBn5iIoPSM1trwlqAe2s21M3GYhzQqznh53ugO
shPpiXW1iNjSBvLhe6ckrz7eMvkwrnM5eCOoA+wse7sgCrhguKx44HDIDNPoZLPcnpBEC6/u5KdV
GcqGtNvS1+Ur5/aa+aT4Fp3TeKmdYpXWVWdbuMO52Dmh9Mc2xk4GQHPKqH+zQe7cvGqoDrcgZthS
0ZRvdFSQzCxLnz2dSyCEEW5FxhnbRP7cShrfpuWyPofhfE3+pM2aXZymWkis8+CxkJrsDbv7jQTh
YSL7NSoC6Wr+I4609K3VJMcBSQzrQGDHxuecjDcuka2aAJQzA/JxEvnUV+lDCoaBf1mKvXUkOIZq
XPbvc/LRmz0+M3Qo25jI1diyy8Aoy3xbzSqHuhzXf1N63+sYBgv0P0IMtyHCx5L/Gtv94oHsmh6l
aJzvZGWjNq+gC8ZMeVSregzBMSCbeBsYv2Mv50TkNt3HksZ7KmnVXux9DndqY1fVL4Oq55XWpLK7
M+jaQocZnm0xnbvZCYNwpl03ykL1yqrwhiT/sGZd48ypndCBf4dWSUVL7U996zxKaxejUg6qdMRj
3Vy7bm/hKotBGACKDem4emOldTsn674zMWZsPqmAc9Vu7obGOCEMdYHTZkFjK2QmCu0BwadkqsKg
UEWpG4cvDKZI1FSoP5s+puGkpX7W1S3mzdk36Gh4yVS8W47dww5jWXLiifO+e0xZx70hT3d1ITv0
0AvuZfaTtWXBZiu6H0ZxFbsPhFegyIgJsAFHujlmBX21z2LnYthFR9PwLMkBx0NzZkg7Y9eeLLuh
02G4D0qcm4gvum+kXWyiiIyFZjz3u1nXIQ51FgwKTdlVCcWmEM+Lqny30WQcu7o6tKoLO+3KeRRT
XMLMdwgGSy36ndGDpf9YedrdVulCmAJIaJg44RRP19Oy4SvCjqvLWvR2IJ6J/AUf0kAtLeS56rt2
5+i16iVYfTaN1Zde01UvpqOqr1Zn3re6+VmZ2WtUENJupLMacFaT9r1Jg3WnYwfGKg6jhq3/imTq
TcJpOEFmhuPRZiLnypbViuM9TPVL1sH0uhgPVbP5rDrZHItah7o53Pa13nNioMSsBho+dau02xZY
eRSZcMCRSM4d0MmmMTalkl+HSNQPQs7zjbBTZPV9ewyTFhDGohIsldPDTpddW/lpw8lYhQaHG0IQ
SJGM6ranQw+CHKhFNHYU2GN3Be0//I4LRmxTU29Ty90Bm813IfMlX70kpU2jT3NkRzTwNR4x1iyd
w8CR6fU8Ww+iCvV7I68OBOCspkfxkDCL2k8q5BPAt8fKtMQOtNBRMtgHmOYC+tCg/E3iSdAhNA1J
cG6oKsDSR2LIdOcjrdfU8Zb8qbkwGR5mxMYJya6lX7bCGHq+7ySEou/KTiSAPYuli31AEB8d4vhd
zJmmtJTCn1s6ZGSW7sBDdJ7IwZOzEQbTXrrdAR2IyqnkHTQL+aRjqQTM3iFlJIyBuDSzhqm3XQPT
MUSxvQz5hzQbcSMGuR2Lz1A1s+c8zO+SXP80czATNbkobg5duQ23WeMGQzze5xwKKGr7dk0LYfdL
RpVtffdt/6I0g7slTigIbWweeaXB7GZdVuv224oKClPXJsuwr2/GHhy1Jo9jVS9b2UQHzlPspsr4
ZUwVzr460r7CDXfTuuP8Js2nvDaS5K2uWJcL2tWJAsM077JjwUG91x3jqKJMOugNtTURxYPfbm2d
8mmOlnedzfCEv9uq02yrVkwxkv411Npk62b9W6e1oRfSwvOokH/Gts53WQdFwsVU77sJTbumpEAe
oFRjgg4KheN1GQeiyhGS5GrLi9VK14uSBJRfmTKGsE+kAAF+NRa6w+qLSnXv21I+qlHbQy+kTUyM
ZO0PVQ80we2DvrNmek6m7pvxQOwIJyeIjOFxNksV6xPAV80sPK0y0M5quvTaRSkDFVMZkk5g3pE+
f7QgpfpsqhFK2bcVVrqd5S5mQEgQYwC3fs4SSkAy3Z6Hkc/N0AmOzO3qWqpg54E6AJWpx0dVymXf
kLdODCYh8sgQOkLBGVEdYoK+eaNGfLr4WNXVPnW5RD8FseZqcP3/36axe8eU9c8fXvCZf+9SUwqR
+x335UmkJVj29Q8vf1P/tdDSx3fwtP/zjGFWo8G7XE/mmF9d7vC/Lv59/D+/MTnZaM7h//kq/rzI
P8/Iercme19e9p9bIhxZvt0QlnyyWnLLLw9zefY/L+TybNoF3vj3iWsys4v95U+bzFo9zOs7+/Pg
l4t/H+VySbXhhW0lB+nBle+RBRzFKbrqgKVEO/SrTfbCZbxcunAZ/3Wbs6z+/b9/kyKyoqu2Ikv+
3idaPXx/b+tC4kLDFFzMevufR7j89s+d/+t+l1//fRhTWWU92MM9YdFH3yaDENQN0c3fF9JoChOI
y2P9r4tVx7GK6ZPnvTwa1pwoAAH1lP2xVGeEaTuDesO3sDxefqQrJiFef/zrtr9XL5fK3r6ys9Il
W+r/3PVy6XL/y6XLg/y9ulCFsvfBp/Nff/ev2y5X8ws6778e63Lbf93F7eGXis6Myd5l9vLP2/jz
dv++NwKnCF3918P8+aP/etjLW8kW9+h2Q72zVuZNV1KWCRys7L64aocJY7T1x7+ukq+Ns/lfvx5V
bJtOkLprx0UlNudyp78//nWbWknQ1pNBFPY/z/Cvp/l733891X/9nXBDXtPfx0JfCHf4uFxuvtzB
qPGr/nlnfx/gf/3+X09yufrvXytuUe/nFEzTf30Efx/27+v4z4e5/OG//uZyW4yCbDva+s+QrKxq
CeMtvtAFyrFn9CEKve1vo35Mgj+ni1F/VswOD/451uqny9mgWl31gIyqg6FnNkiGtftQbLWMbFuU
rzKwdGVdxEBuCPFBVly1Y/rbnmZkSCdzvUS3rjXYYlv1FqM2YcRFfQ20It6oTvGohq26d+N0l03y
sRkSWo4KLU0bF/RmIlwD9UIU1KG86UR1xlaLsmygZu6K+Xau5TeuSD8jVgVRWs/egzksPcBmlevO
vurglMVbG+4KoX67+fQoajcL4gZRRDFViIta4hhFmGy1giopIoSWXO1Ni1Mb90wdX1mooM5kl3lx
pXdMQYrrQqAFYIht+q5VIgigFGaKXm8N4OR3dTMcJnW2iVFfVKzdlgZGkldmsV2d7BdKE7Y2PSyy
saPQ0ZwuChLSVVqDGbgs2OrzmfoVexV2ejfQUC2PmY+yDZWeWS79GEwtCP2XJ93ID2Vdn1Hpgtjv
wG+NsF6qOQ8ooJKtydpOhXIFIpi2Z0zbjR175XflYY6HK7oS7DFS2oCKWnV+lAK21JkChL2RBGPD
Z2f2UNidOH6MmCEuNY42AnZJMmBj3jnzTSan387mg3Gk+8ZMnfGoJBh1hsqb5DxOmapHwssmAMrq
lSbBqOZ6yr6ljV8a+ZtCy/dUlYpgWkxnFy4bW6n7fa8x/lag9yeGxSdt0E6vu9HYNtP4TC05BV2j
Vl7ed992cltEDO3RBXJfi1byTlfm+V5bqQzDqFCZ54sHlvy9k268ZXxf7OH9ZQgRYgBWixh3BgEc
DhqNrWbwxiN0jfvMuZsSt907HS96WtB8RlgBjmrJPxrOVGy7QK2IHHAiR2VswHep19jZx8pvHxaL
307n9QjSUqs/5/HywwibMrljPNAY771ih9eVNnw1QDo9ja+fhwxQbqYZqVwcE5NgqKnBfsq+Ykwx
+i3eENhJk58j39KNTNktGdR1qycTjIYsMxytfwmTDDE/SDI0axL1oOAF81wWSjK/7ImvARc9H9vB
REenBAUhMHez6DdL43xCZzM2kRp9zFIJekdRvFFQlwn9TD8hPsUlVi43/gZ/RC7bFNPXnpZXt5lV
1Cd7ofzYbon4JNGTgy7I5XNT9W7pQ8fT59wPY/lISDz+NPdqcKi+K4XOaybbDdDwr6wRQ7A0FMY0
HutAcZ4h/pW0VfFBt+RzQjYo6YUo1dXCV9ob+5GmuBA3EeytbcH0dVA/zMag7JmJLB7ahy5rnhDT
5yTDErPo1m+il9fM0ArP0YkZ7+VzpYY6JKqUzjieTJo0kv2GmPAmRxWRszPjjtSO/4e781iOXVmy
7L/0HM8gAghgmlpS6wmMEloDAfH1tZDn1uOt211lVtM+AxoyT2aSBCE83Pdee2cLjYzZyrhzYvEE
V6kS2NbSlDVSk1U6AaHlwSKQZq0b3c6wEFym6fgMEu3dD6qaqXHxFU8vk5nAF0MdqkdYcxvz0a3C
R4X74JhHrbHpj56x0R3lvbe4cFe0q4YRMR4psy0RquZPnqKn1p3XuLev0GU+q9Q7CZOXkRd8tnT0
d+0k4rVC0tKWzQm4GjzHfNwmYegsoikPd+OHo7bKTx+SvHszupy5UDveAMMDQ4ln0KGTiEmCa7dg
EFbBKjDyjgZr3a8Cjgm85B3quPhdsZOgryGEwWaxLwcsWNi0qmXLGjHUqdklfp8GU3K5qTPbv0WN
0q57yMbYeeUjpICVlRMBkmt0HNL0pSfyemV46ayMpx3RNNlzCS9raQOKT4dkTnfup5VT6zRkBiZi
qOzXjZY+ObF5q4a5Of2sHKa+VZRgpUQQEZlfhZZ8ZZH52VTEd9JwXXY6zvhOZjhmyD1xMz9ZRmS/
M3BjqhWOwYuBSmHI0HX2Y3Gvx9VV1eAmzscT7L5vq6FhZfb8wKG58Rqsd3pr1utBc2aOaXnN3AoO
kCNWlgxYtwbDvjC4KWTEJznlBr0I7dHWCZaxsQcSci0biXkoLa6yhMaWJfdV5bw3UbkuCOEL3TRb
kTG/Cw0JSJLMyFUHTHPjuP2hZbJOLK5YVdx1150Vo2vvVbJyNGY3iPtG9A3EbfiW9ulWDPh8NWyt
yGIy0KNRkg7ppvUD+KytbDOxLYS5JWfynIT5Yz7oG2GkCNFD5CFjlb5GuO4LrXjx9ALA0DII3YVd
VndogB8yO30apzZdibp5COvpsxgIKSjQ1dAaBtO1cYLhPLkrmdBwNRqkrIZDOFSJjKbAL01zTZJi
BSrPR6ESOeA4NdwlKNVemdq/eUH64JTdaXDsRaz3CFxTQhfS12TgmIjbZmN21AaWOhEHBdAMn5te
09QC1XkTafXKqud4ceS0KUwChHwqZdYX9Q4S+2IEimm/je3wFjTMBGWKJNQtaBNETHwzcl5k9GhV
w6uqpu+YIa0KrO1EwFwnsgfmq0zk9OKuxFVK7DDT8QR/PvvjXkwIUoopUuvEsDpCK6at8IL3xm32
QYcth+4mNN0M6UcrvxvRTOQBMTjvWiQMuWD8pCO30ASZ8bmew4nFI9Tmt0kAwMJAGLHGFLUdHG//
Osft0SCD9jkwpsekBkhhFMUijLg3a+axSjvWyz6CdiHN3ayjrkj7WJQSvqf9qWcYj/T+peOH2uvl
c1Qm1UIf0ycPOAFXvvuoJkGl6yS7PrgySsoE29y25MAPhb9pdg0t5IbdwkUCqUSE5WrRMyZ8C0cG
g50sryJ3Vi+0zVpvRmc1eKekKO7TzkLNYOaYVDh7e9f/TtPhUCS9vSRV4xlVyMn02pvOTZey62/L
NnizoXgwh6ANFffpq/RIDSUXXi2biaaWJegNTxwbidDJeqEZU9VGT0UzrN2Z3Yi9UIAZ38Ng8Ivs
Cm8AahvMQHhmOF26Z6elLQf3cVg0QUGsNQ0SXD7sTYGe08qCh8JJv8vZuJK1pCJUXvcY0Yjf1SFT
FQQ9EtcCHgN053mgjki3Quj5/hs2mBWXXHPjwOuQjTpbtXduC3KTK/KttDTC88Vo3dLQFWChzhLU
qW5AQJE12TT5LXayZDdKiYMgQ2W16kwJchUPO30WJqvZPXrqkmMOMRMa6oXd1NFdqwgLctoHbnBU
krfelz503QmUx5L0Envn+u2DJkZWc173huZ3MY6g7Y2+e6sb8h2Vy1SD8GfDQzKX0qSpmYoQY0fg
NSm3VUMRVqEJrALGZ8z6EKRmyS4jhmEP9+wZBAWcIKQ5qkQHTm089pyeheJmGJ0EfiwV9NeDF3O4
VNGdweVn1XSca76fMCasTkFU/Mgmoj1uMC5PrEe/ca8QnHwYA6qUqW4ovTEJ+VA1GPeeu6A6OhSL
AU025QVXlCCLuLbJBU+eqLWfXMcqiegw0EebwyddKYYtrhquXI9bjTOuErd7D0hhj6VzqwH6WxRO
hXS74uzol05N79ZWGdMmciZnsJtcOqnYkFj9ozaeaI92YUDCuCSrDf0jWbNrw7QHCitQ0ZFkHex0
N9hQGfZqyY1Fb5yZ6wctsXzLmO26qiammBNYdXS5FnTelUGgEQqiD1bK1dJOKmSvBhN/yUGj/Zi+
+R4Vyd53mA5GIVwVQaa3LpZeiJg4zShEJztAcJe4Sw9TTjzZ57rzHuBzfTPasTxxigZCa8pxNeKU
JlupXLcquImVEIhIqtehjg9dPt1N1pzvUr5VQkOt6iEaA0L1WAoko0PpP7o9AtpKD6g7MeWjlcUA
7qLl0EEIIE5hvDLtFHl/UW6/x10WLhRIFhE45kZY44OpY16KOQND9nAiomCWnH3bCEpWKYGVrBFD
KFSRM7xNw4G5zyN8cH2RZT3Rfwb7SfTiKhiy84iVeV4kmZRjzblJ7GeI9ugHFV+UejGbo2ZsHH1g
DGBr96IQGyVYjnGRIj9Dd/GBjk/u7N3toekkCRc2zTpaYfOqQusD0tu48U11D9EcyLYRL8cgTZdR
TUUIsD3G0kViEIVJwBmSUFBZ3CyQ9BWJ9WMxrgDE2n0z1L5cN4nls80lgKrbCHX9IqzkKiEycaGB
+lhI23y3Xfc7Yr6EVbDYW2YPUJPItsQ07irbQzplkKbhWVjnEhh4vGEdRSRuIcDaDW7CYBzAiYEo
UhrKpQ6Iy6XhIeFB3PESGxVZjO1RQ6BYFYj+mrR8jNP8HOrOQdXVCnJsR8iUxwwe7BtxqrPlL14t
ima6ohXwUoqvEUlSmRFfz8AKn1jT3cq8f5VN/xll7W5iqO2Yxhv6TntVWuSB5lO18IcaW9/UMxDg
4CnFvUrkLZNUmtpxdlY4ljRmlET5ea+xjf4E/dOD3951QmcQytJ9kddQrXVSKhgqnVNbnITB5JNY
jLUDVmZV6/K6ZNWhAEusQqYCnugfTaU96l6Xk0E33uFwAxk9yNvM9xiEx/6epdaL690BJ4Q0a2YQ
mZkjL1twwp5BgTnzh1axWazG3j4gG1uoutu2kkC+Etdz+ljhAIV05hNy2yzrMrTWQwzRFbkdLzWj
fK2ZDp3nOcALkXuDzy+ADuV1eE9zue4r/WVOgnXrjtyPYdwWg78pVIrppZIdkqr2MyQ4dCTmnfoC
TzgFRk8+H1Ulq6/+Wk/2VNL2XpuVJyryUMgoh2/jrKn3NXwf3kteWWjw3PhrlOFL2IbrccSQrKnO
WsaeiehqfC5ElK59c5uCIVnkKs8WDa4WJ2a0J7qXJGfC7jPtXPkxfzXPqdHCkBrr1gYWTrnjZfEs
vnKSx2Hg7m0XCFrLnpJDOe0S+DeQ57DLEQl5B1F8lb4MFklYXrVBuLESG/j3OBzLxPwABLHzw7hj
0YYeuWo/o358TFCxbbTC8yBuzzcRTbI29DiV+r65yseNBx18HKMArWcLkjghLkcr/GBJzJ1IVbmA
s8ZgADI8KfVfhZ+edImmiSWYzbLeLhdT1OzCASa3S529qAvzq7cwdaSPYNPzLcK3N4maRU4D/RMP
8I5VfhXMgDaySL+Akr1TUfebygyvpgChKkF9CZnHzO/16boOvZ28Gbibcipe4VR+j0wf9JT6Acly
5cM8X0RcowxZrzMlnzxjOI61hpKjYhVfWPW1qgW6MqZ/kulV4pmkDNIKD8vxlNpkW6VR3m0iBIwO
w+ZFWfZPnKOoQYwSkUsvnHUdjFvet8imLlglcbgHJ/aIB1VbRUz/noSJdqSv/Ns2/PKG58q1ntHP
PMiso9qEumKjsyBjxo8WiDpQJKGllKwWKHg5N9HsFtW2qp2N9ao7Jv4P62nIOo0dWt8V7LxF3lu3
WgpOthXWi4L7YQS9InAsQiKZesEJC8FDMDnwkSnQRUDcL1cnKgB4ZqxhMSni7+qsjD4crkdl3nhh
cFt+c+H1A8R8lXUCGnebClZqTm2i2+krJAT6C1hcEjDN4spO+4cBncJmDKObWKoTHDBt4TKTFYxh
VywCyW6l8Byte+MdKfW7xLnc6ByYif0kQ+ee+JQV/vxz6AHHbrGgpOOhqTlbiJpGNLJrLP2la+0P
TSIJ4ffaY6ra4MalGRNz/5dTZC10U+2r7iqpnHPDBcATIMrq1nj158WrqwWnqUarAXAtMZ2Jxl3z
WVbDrBV4SrsKLUOIXKsHqKPrZBxnPkcLVUyXF2C0dNxUNhPkwm8/cqFuy7CDLRjbrGm6ewjBR0QW
zZIhBTUVUnuXiSU/mAaDNYu/KQAMhjJmuxBx8Rlm4S62k0ONt1hP7K/QrelT1fWcv2kEmyHammN5
lTgJWU2kJZZqwE+il+uqsN8TowG6zSTWsyN40vhv49b6CP38to5s4r1RRIXXEhpCM/WnXIN+kzhI
NyLwF71157ca7gz/Z8q1B3P2rOHYedCSN4XGwZ7MpRboZI32JtrOrFxZrfEpu3ZvetE9RJxgX+TJ
V+vPOztM30ZDPSc5VpXcwmnczAnLUX81Jv25iKN7LBTvlBDv+ixzlgWIt3J868qAsHKdG7mWeQmR
wYVYTqZE3txdOpXDduCSubJGWrN6ZB5QrdNNCN88LEHzTPWUpcERFfRd5vZiIXUY70F/0ivvEHrk
MHAJB4qybYsCiUFvoqoBm9dHL1Fai+VPZZeftpV++GVJypVZ3GYamUoy4+Li4I4h1GDjwKWDI+5j
e3Xo6KWJUR6tNLtHDLnIJRqSHPXL2GNhCg3/OY5RxRJzqjga5TGaiCvWS8T0WhFsnSrvl/qynYZ4
IWWUbKZAHtMif3dE9YZ0/FplvruOOE45Q55xO8i11q28vDhHHTF9Zh0vZd8Fa0nELcknV5qfH/JU
TdvKttbAkC3uPxBa7JRsO84uVJRqZysU5rOeenCx2M2/VGl5d4OkeQOmiVU5FR1HcX620icIMoRp
FDd12L6ECu3rfAhOY2UucsqjTeBwoNDLv8Lut6Uj/uLL9orO7bUPj5JVgtlzdTJgxZbHVGT3bWi+
ZgMBtkUbUtb25db1JnJPW26MeXSPeoH7sE5ThuZxuWM1dt+O2UvZxp+sfh96t233Ej8IgTP+CoLA
i12e6tJ/pTzo9mFIieLTqD9priAFBPs9YntAqBmRyBqR9no8WpQMFfmqo0aifaldsdZ8HjJ6u1Mn
NzXo5hVKi541PUIcDDV0xkWaQAg8k+jEgIAPgGGlfbLuJVtMPYjId3fDpF2VrMr3QZbQxHSDg4p6
Fo1avbHGRluWMaL7EgLe2GTGQUvRMlewzJlESBZqbqhvM9/YEo9Y7W3NRY5PoukSB1h2p40NmhrI
HNvLwz/P+dku5rxkfLOCVw2aOy9N7lWtzTI+K7ZpSBh4Pry4Ijoz+Ok2jsRTVXnjvpBEA+uufHPo
IxsYqBfS6rQdv89mMihUO0iWdWZkS5Y2T1NaN1tFhV733MNUTQMyau/B+b53LQioyOHuM2n9XhjK
20r/R8oR2EvKaKiibzw1FZECODaRvqavWje2WJgo7Z3e+MYNzElDhZ35/ocVEyNMi8hdQVUSHhb5
UJ9x4w6XJbc64ByZm+caok13J335GXom5hexiEcuwkS8760pOumCjlXrmc9ectUhRcAjfK7mbxfN
ExjLgZDZh2+95z65AiKGS+oB/pulGuPTpDt3WXldxmAYUNbc5wEOd4xM+7oUtDTlNR7GRS3dr3og
XF4EkLzs9DaeRweeltE2HOqj0IMeF4TFGeHl47rT20On0D1WATzCYkSyhtCN09ra50p8e7rN6g1+
Cjrxao6h1x2/WxiybDiyLIKGRox3IKSu61i9DFlDOQSic+tb2U8fTc25TdptQHtbt1kpW4HHDXYE
woKrau2F+ks0yrMX/KCCio96PXsRWHCWkZtzeYzvs/7Jt7ClKJc1Whggjy2wfhNCgUqYSBnXi1k7
S2R5MGS2caQbz4nH1TppgdQltFigQdlbIzpe0JSOElessR8cPXtuMjddazUGA2WAoAg0WGGuuY1m
KVyMIpM/YsCiXd8JOoc0qdBp0vbE+DulzEqwNJdadZg052qwk2SLMoh3mUeLWdhGd533CUNi1tOq
9BXDFRXwrmZmvLUDazjNgrCUp+4ycRwIx5N6MNKCQtWqcBZD+lmQPQ754iuJq5vay/tdOs7uohTP
iCn2bdaSwhMwmGommk9SJu8dTT7uNgWJvxUds7QI90Gs5gLafLUd/K90K4Mtr65v9AzNUm8ib5tH
T/5bRYcF45JG7dqeMA5gGsRQGaTQ9ChGbn0wL0DmaHZ2uuZt1ZXSZgRN1pVrL7dran7GHo7q3X1X
0fGLpq5nXsYB41lBAoOjXiGeA35XJ91tlTEEauyGP01fHOnLnwMbrkJH34YUQvpDtDWppcgHVlho
WE1tw0qAHegi/dwydsdRykVMmhKPTXTOhX7tlcLaCr2rNmos9lMVY9AgKyg0QdBPATeHIBDNsaff
nrhYGuJkeHLIVKWL/sjUjL9/TlQjEQZ0e5r4kBa01Vm3Eh+BvrC21CbXrXrZV3l0aiXz06qmaV9a
g3asOYphgAELbJF7soB48bx8ndtz/Vm09nEi5ynhSppGxVPuTNYOz1nMJawYD6KZZ0JkVC46g8z3
XibEtIvUXpD4psgf57AgUMM8Mm/MWk40llmO/ZSl2MakkftLVyxzE0qE3Zf4ZjlFm9KdT8lrghxp
QI+cwlZa20shhIWKrjrhr31uHfatb7QOlL0EDQ2n/SobnmqH37iy+ZZmgsFsCBwua4xkHFc9255N
egCGb5em5DEobnVaKBxRDLr5q6zDpIHyCBJh7fO9jXLcWBWXUGOusiSznrXjogSPA7UTLNwXupZp
a7MT+ZZhsRXa+cZDhhmGiu9XvRNU195lpr9W8fgMjuFUKqmgJsQFekqsFfnIiGgCIADwlRdpPyKD
fm3bwUcJ/nUl3e4QMEOlceiZXg3Agra5U36ZbcouGuMbNTt1Xd99ImHQ3eFTUuuA9PBFiwZ1ZVbV
rsuPdc6RbPu4pjiRILOUZzG2XG6G3NxLE2cnZYXNMSdK42sI7Hfd/FHD9NXl1a1Xxmvbrm6mxtEP
TYSxvPHf0e7xbmE6GLoffMhSq6HkkplS8Thar656ZswO/qk4VOsm1F69WpCzYNT6kusdkgKhEQM0
uZ9hIpjpMPaCIEulwzpHLEYqVta1W7PgWpkNY7Litr2PLX88OFhxFhFLH5F3FLMB+G+t1Ih0j+5b
LdU3tXtjCo3CUB+f1ACgqtHpCpPQ1iomIk6P7y7Iid7rPfA6Qzrx0wfnsGlfU4cRmfVjqujGZbXP
Ipi7olLDszBZDnT41Rahp1Gz7+rCDq+DAldCYTE2oFbpG/S8hXoFHoGm2z9DxyXiqvvqXRr6ZUwL
XgXaQ0tToDBTbxGYObnTsfWogAlzl2uzNVqQd42lex3KEXJYJPZZHN8C4AdCY0O3ITynWBQe/WtD
seaDGkfzv8y/dav/aJVOxeL0O4Nrz5Z4E1if6QeOcp/3Yi7RXFbGpqzv+I1ijip8RXVpp9vQAuM5
VatEi3eZDluo9q0bcLrxoUCXvIQvHrCTCT/zjhxH+dKo8NqEbd9flVizRI2QZQCdFXbv41hcc4eN
qYKtBaaSCCZqjg6k3Ixx0ZxwltH19+LyRp/Kr7hBC9KG8b2pE9YUVrRew8KG0FfROMFA113nzjLK
tE967f2bFuyYviJj18SVahizTUP+KSV8UClYGtXNVTU7c2JDn7YBVLvraP5i033LNE8eLk/hU/lU
Np2HMnH4bRv3AXDBQFyYC/MACQQNImLgNA+yYK3GVVlxHfZL4yHuopjjQH9uyrBfGaYpl4G1cx08
Y2LynoMoBCpT09Mumqxf1z4LGWjt1EKLeiiqfTU0D0qW09bEgLRWwJSGRATMjpnOwQKptpw8uIhd
LEqti/fXYBJHCcc11kFlz8orKdZW3XRXqnTv0pwdmk/4VUujvmq9tlwkEUhK3o8AXmsZb1R9fF37
I01+2ow4Cj/6zoBJKhnLx53xZDmVRN3xVla5T7ITBusCdFktrzMmYiss7MiJUc77pbZRjFgNEndX
BdCyGNOW7yis4QUBzt2wybIKeJh/BZTsHDisVViWoYMt4cVqCf0YAz20V5YUOcM3l1xgbHJOlqxv
qy6hDeNA4hiZfwruS0HashLAm+mrm9jHNR7Zllq1MOg3Wgr+rTLcH2krvIft09CiNBOk2yzliMK2
wYpvWdOXGNxdbUFnjX+kwwE6ZelnNUDS0GVL7QeGmsyo4Nhb5WOdIKZoObjM5mFImqNXo/DBp7lG
Z/5oJHANpCc+harxyVsGaDnPtJa+KU8mWOqU+cuadNu9h+TnUMbDozFh4QtKjWl7wQ6Q4gtuwLYL
tSVOkXQz+G68Iu3jAUIEc1OJkx8ZOXK68VpZTA9s4b+GNyhQuKos/X5ad2a70lR9BjyWbpFl7Efl
X5cNA2JJLyIxBqQ6ks/EBvWc5fZ3PQ1nAd6AKnUV+uERQzJJao6jIQhqNonAp5XM1RlzlGsnDrF0
Jw2GTWXtKrvdGxCTumy418bJOHdogczS5jYQ7eBS2BTv1reZWOCMYUVoBWGG3ZRwM2C/mdUyqxA9
1W54bJml0XN7N0XbntB/crV3x43Wtt6qgaPsiZCjJbpNC7h8Adf6ot42wtg7KuVWDiB5nRrlG2Hv
WOsG7Eqm9h3Y3Xsiko8WojJHv7ntK/4ugjBNfFDJxpkacLU0IeM4W2tazATNws9nFiBBBC42OgxM
bG12s0KzjPCJK+whbuNH/v538qPGL7kilo/v59L0bzwd3yHLKjv4HprhrjHlNynvz8TR3TOFgEIa
awE7vWXujLsMwDtLDmNW7zBH1fBcOwK8kR567qLLpoolv87UWfrWsayMD8PvwSzl6MTmaVbeBghf
UhdYWF6SXOocVX0YrXErOYNy1HsZF27f0V4A3v/UJk5sWNbDtgDU3Pu45+vvXDbPXhnQjZ7DD8TG
8Llzck0nIcvbZUKdB4ASeGd7hifrzo2Q1Omi3AQUqlUp07U921y4+HxJ85uBprsOJ+88IElb5Yb4
JMHxFrNweIAhdBjs6WIoP5cAwijcs5MDKDDJq2zbjra+RjZnU11AbMydrdEPwalpy2oTNNUdPrC1
bhec/ok41CxKg7bSMMqDHsi8quUKj5Es/g4hrmFaaPdWrvF7g1MUDl0cylsWYU6w1sYeC0ToHels
EJRLhrZrg3sfZP4QlvWN1ZHfDtSBHyNa9fhoVy7d8mVNz88BmLuoGJcvoxGGnrSSU+xUt2SCzXGS
JROrgSHGkMU0q9Jt1WoASsrrdtINqM1qg2sCvFpCUVY2u4L4TbwrwSrKIe+0ROu44XSO4Fcv/bDK
13pJRKQb74kXQuGO4sgAwLiGX/McsVhMB/wuqqEEaAM4cBT9ACC+AgZ6FVGqSKG0aKWN5rvTVtdC
b3eZl47r1qDeTVvcIdTV2jJPC1jb/U0bWB+lOAYWV80h6iXjsB8PjUMhbIiVyvuWY/tO80tU7hMT
lO2QB8xKkqPFojQMKCOGwLyW8XAd9kiq+w61h7EvgzTbGLQHnMy5GUzMcLSn6m1Z6Qe4MqDNavO5
GeDdVDRM7QzMSkuyrZc7V/lk3ftWfCe4pmxc2W0Tshq90jj43MmFGy+7ggGZAzIpjulGYoGLsUiY
FUGuyCh5NAefMgTiDgbPWG+zfVSAqlbGRrYtVQnNRo/sq0WppScx1F9+rL6ShllFPBEgcpdWXcdJ
M2KFKV7Q3X9Fg/3dqWLtQzq3AP9vdW1gXjYCMqxYtTvhBy1ZBvYYyGieaddWMT2EtnyK5bDTTWuP
KbNaaa15inptxsui0em4IdoNXtvTD1rqdaWX3DCaeqk8sbEr7rB6/4Fk/SZNPoQ1Aw6SPU3dWyxh
BC20xfPke6sa9AFWJ+PRK2rUSN4rORnYFqLwpIFJWCC06xDODic7c+/xWtHgztxHvVanzi+uLyj/
/28TwkFCEtn93yeEP7bv4X/JKvjzhr+yCgzd+5du679pBWR8/2dWgTEng+sm6zudWAJdyH9nFQjz
X7pBDozrMJwzPEMQMPBXMrgl/6Xzz9JtQ9rgLE37f5NVYNqu9X/+S1aB7tI8s3QLMc0cVOBY/LJ/
zyooqiIKi9Edz46B1CVN8JAzmnbLw982ySNm2aoiorn+bP7zBSLd0qGT3aZvEIcvCzndROEs3fOK
dpvTVGdZ4D2pgnZXVwjUwlXEYlO7CSWA4bpzT3Wt9QeYQe5aM6afodCim3yc6qXBpHDbDEm8KWrN
WWrg2birBDAMaxPzggyuMnxQxDLFrwQ1vcBrRrfp99CqBSLhpB+2ZkbbIqOgogowmm1aOckqA3K7
aKIeusrlNwEjyK3ssqlBap/uL5sCpoA6ulPRr1gg0W4kd+qvN1yiqf7sir99zOVdf9tLvwFWOoyf
qJmMLSEGSl9f4r0MRkzq5bKJIz/dCBE+XFKbLk9dvlyil34Dwf7xnOhbfDWXJ/8kNV02xSVC8vLO
y+PL238fXp77/TY5hiJsDnMK5f+1+T9/98sH/X4uIXT2fozqYd/25LTpLhGAly01P7xs/f5HkxD+
+PvwshXYc8jbZfP3Lb8fc3nL5SGYxpDRDqjx/9eLDdthEPrPT/zz7OXtNnXiX7nGERCFqQr//LD/
+Jl+v9/ls/7xrS4Pw/mggHFJb+Xfvw8RL+CALo+RMJtLouJ9WvzzMjm/fI1mv02PJhdu1rx5yaNG
U3ZIg7rYXp7680L6lviL/v2SP59xefWfF83//fvwb/+dXCxBTGdYJl02L6/6x8ddHv73/335Fn/7
KYPWD2g7RDRsGN+TST8bmgg++usnrII5dNTrtXLFqBQM4OVxMbvkLi+6vPzykOi4+NDfXZ69PPH7
SZPT8iGXx+n88Zet33fmFzfW73tcjRlal5ksckPuo3ObuDVy1Dj27yY0w/qQoYc5XP5/yHGcljbF
dj+bxXCmWyvVSbHqNU2tEnGb2ba9v5Aj/ZkhmUfNiemFRi2gjTsQacvykuvmzqHHfzZR8uXQBlN+
chxI/7l5eTZs5VHEQbi9PLp8ubzx8rrfh3/7yMuTl/++vPD3fZfnfHMG/8d5uKmCCVGNyooPNVbA
lf36OHWFhV0hZR1vSwYgafvmzhfxyxermcMWSS/hKxMVchGRGkK7qVuY50N/6L1oOAhC63f5pK9o
bV5Nonoo7JSmnfq3Z9KxT3XWjHuQvtkB6xAWuHnr98vlOUh45Yq0ZsUMk/0x1UzkWKdB4dBq61nE
pLAvpOHswrqytkFIYJs/p7alzGI20WQ8RBlkbJSTjX5AAcaa1b6l00fpWsMQbaPaIimgilaXh1ld
LZA90kpTHcKuIZnI/OvJeo1cg9wbFQOBmwP6SBMtDrKuPDozHdylqt8b3RMr/HfL7YxN1qA9RJlB
XdXUyRJcAHcI3fI3gzHd+zRtUSvrOzR+zcHT4TPbmvxrq3FrQcu5+5MT7UYQJ2ynQUpHy4gTmqBB
msYIQC6bv09GSr+2+nDaDPMZdPlyiYT9fXjZqkeEb1Y295s4kS5fErQS5MYZe7gSIyMxR9cPWnBd
6WSwOrVTrrRyTioes4auYtA0Sw0sTF53N6an+j8HojX/5X4Pv8vW5bkqrfH9KgHBROr0FIt0C+Gl
OVwgqjaskb/IqpfHl//5g1sdvXrcuVa6QlUxHOCzzn9hq+SCBz11HV0eh0g1D0Pl81fpTYLYhGzF
uvGJJCftjjW922sMriYxHP5sttUO0LG5D6dp4/e1OAS1i1i+RBHMMnLhhrmHD98g/Xz+gu9K9CO1
SRfDIasbtFvWJFbMtmrGyXPW5jDBGpI0cxhZE3zAiTzQG6Oi2RnjLXjN8R7jtwWr9354c0lZo2NZ
LKJ8OT2lO+2HFUFggfZaIvrjUEy+ItagNwjay+CFlmY5IGPbjd3L+tMqryo6rs3OxHsRrtVgLtcS
TxapynYQLke5Y60YTVeBfmOM60p8df67yuaPJlTQQgyWr9Nh1T5B1a4JKA/fM+vUwa1CbzYcO3eX
BpswXwHzc4oX8FvZ9I28IWYsV4aMRDd2sGfgOZv9gTckS+WyjBSP2HaETSbCUQXP8tsp96P9COKi
6BiF7+r4XACZhlqWnuhAocLMxqMAFBSeYR6U+s5FhwrHQi1FuIVXNwEIKK1tw+40NVSIc0zyLmWi
TAfEI+N+SUC69jNAtpawXfvupR5WgAr5RL+8Rk6c5ZiDllp3Gt07xHF995yhAu6Cm7L9wr1SH9yj
RFMNyhQxbQRCjynnKk/3oWajidvhRQbPGCR3EreXWPr6VaAOjrtriE8ne+K9DybGaFu9I05ibyan
rNmralno0GWWKPBC9q8FIogp9gJkDy0AZCceHcVFi8Rrqb/UT652GJjC/sSo8qjXro1z1qy0dOfb
a4eEJtRaRN5MS/UUHwnf66+DaGU8tudoRcZOAGYCNSCZ1O1+dPaDtS1DGugLu/4GOzWljHfObrI0
oh2Ce2c6ueZHPFFSc5mcIXEn3bsttFXhbF04idOhljdJd4xJrpk4L6zFQLcqTn6K4Ek054Dj6EiY
C/ubtagebGN+N2eh/aChJ9qOa5jGYTqEhzKgW7yGKS3UdiLG6QdE8n9wdx67jbPptr6Vgz1ngzkM
9kQklbNly/aEsKv8M+fMqz8P5Ub7P4XuDezpQQGCUskK5Bfed61nqSiGUFcMDtZ7s9lKf+XVJYuJ
2LMVVPClzfckYJ4E6sTRSSOwNDeR4EI6hVoKq44Xa95Jl9Io6g3LPANDZaOE0Sw7i1CfuKAIeuBX
5o5igjQ44r64agJwCbBT24lWb+DUGySnHpVIWHP5LpncHnx7s0cngksIIgpYhYW6n+Jx4Q7vw3NQ
0e+QLDfRLo28IYQVJegetQ1EdIyGEWJZ1McJspBNP+10Nttf0Tv1Rx1+EWU1WST069qne4Mm0Q0x
nSq8oWEJjVP4ishbmcDcbSWdFbidvlnKtuZU8DGNnos5lSK8TrjEJmwYnLVEOIhhgVsGX/NSbWmA
2Nh5euw3voNzgop6FW+5TuTkCHwEwJWwj6rPJl3FPgV56daaJ7rVFZ0OawEpRf+NaMV6hpumucoR
PAsg41lLaBGgsAXMXqjL/g1NiW7g1MYNsZzrRpWdv2LOANHQouPVHbF0eJUaVSfWuMThOz9yMNPu
Pyo7HFHrHIVls5xZQO0CZAYY0QXVu8GweSchgvXc7ZpnNk50/Ytd+6opr2W7plDXrNur/NtT3Lha
89YgcRXUwkE1VcWK9+SB0En3srLQkRnY/nNxp2CrhnBbdslOhLQDzUV+opXaiNRqKhrP+67f6+Iy
+GzD42Q52FSEj4Sfq2xEkl5XdXikGoUSzMBL+pzd0wOxxSf1JrjNdA1CuNxUbt4V5RSgvsrJhkQ7
JSHecbpypSQHadgL6qHydn5Jd4KEpmVpUgrdgbFGQDbQ6r6E9BPUNV4/rBYjXpazdaeOZf3KX5BW
ocJeIw96IhehUDf+ZdrF6oJE4eFu4WwaV3h3+thFmk0BCqBj9CrC5ZncEMRWZ63rhLkO3Twifiee
hYELal3BvhBuGiEq002dqGVdejal9Ycl7hvYIMR3RAtF40emxooNcukTnoESNH+6tcFtnLamSXWz
sUPU/AnpEpihn/zor3586yDes5/EPHBP65pQzYPs41KDFscNEZaaLVK6N6/A9hOY6d5eH9YdI0u4
LYCGlx99sZcEIOQrviEQcZW5gAkQAk+m5BcsiNCy8IpyXVp0v6G1RYtT8BqqO1493rGhCRT8WagC
F8FNt8tVf80hH8rO1ADnh4VK3MYqcRDl0iNvPqE55qugWpGqchNR+tj6FpXgIloaaGOcXxqxqHec
DPo5dqEbXxSEbsvIyXbjWa9c5d1bN6j0Ebu4HGmGi8VS/E0jNHrxgUrb4pNx7COXdy7ZnAzBHZoy
QblAkf1n9Wz+Ltb0hg5f1R2dq3aMEPj7QGRsuogCRyw3yKW1IXFda2ewvXVq850uAltaBEvt+mvx
VbjtLziMziYQF/JZOWZr+TwyKLAAeMbQxRmT3aO7SEgtkad37Yppgdp8qtKEdj1sbvgs3CA58NQ+
X9bdRgevs1IoNJ89A5HLc0LvLFpRI9Y8zL0LpET+YAcO8Sakj4Ig9Xt3g6oKtWcAdem9XhWn0B0I
fBNXfn1luzRX0ifbr5ajG25Vp7PxlMlUYnFJZMdpqxi4jZxPtNg29DWZ3s5Sum9UrALvSK6VPekh
a0IT66PwS3yR4Elh0PzwOQ0QZ1y0dXoRn/1tfMDbiQ6GFAYvOtLlzJ/zVcS7WoUX843OBI9JWJ5Q
l9rTp8G7dlFW44AL8g18Jh8QJss2EgT4bmlkXlA00Pkg70a7i5xhlInYPT1LNxms5pP8gkrcyZbd
WUMvvOjO8U63Fdo4i2VLRhNfmq3tlX197M7Vxlu9w5qb9tO+PCpLoGb+Go3ZHuP3gdMbR16MF2w/
kKRzazzmjAVqKzKgsieekS8AGBynvbYM3pqN1vHBR9fcetv3+mPYp8fBIXXHXLH62MvbbI8lfVpS
0LdjW3ATB432ol1EB8+mDu6gDjwkS2sJkuzcbHTTLm7xsbgJr+F1cNqP6EZUwY0Gxl/lS+8WG21R
AFhfNG/+HQ0xHvMbuGkE2FrkcJk2i8qRlswad0YyDh2+YUy/CaZldB8U0OcxvD9P12pPRkixiY/C
WnOMvXYrHOTedrayzpkdLo03gf/bOMEBA8D01tqyDSDbZoSC4YkG+01Q1mi4mFzeUj7Vyl+xKNkk
Ow6Hl+jW7Pu/4qO56vblR8Kqh8rXq/jXa3oMr6Pr/RW8Zb/Ttcg3wRij7UAXH7AvzCTep+yJpGDZ
Xrbv4nN4Aa8FDZnDipMqXNzEr4xGoy0O9vhMZ3NY3KzP9h2ur+oS/HdJ1+aH+ly94U7A3s+a5aN6
i36pdn+ECjk8xbt4Jz/rdncuL8SbuvRfF+JKPnBpT47AH/gskPOv8G3bGSSVhbY31roNLf51PujW
wp3WJMNbS7UCDNI7uIP2gLCSO4dFepHW2YkpcVt+cazmzxgVNtMuWtbP085njGnueezmB2an+Otx
3Df36BTgjmZ24Sxyhl3K7xU5DYlGOnJgm6CMAuUplH/2pF/ErzR3HuNkCltHl3YmexS+GrCwTFh8
TcIC3fjwOX1GT4Jnk7Xu9QsogJK4UMeVRssYAdKz8CkeGJd1W1sOGxq/nC1nfeuvh83ADzIeh9/V
G+4cUqaWHO8Z0lhb+YX+frTzF+FEYMzSX+fMSJG0RnEnvvTKK7q6jb8JN4PLXNyBmXSVrXBQUKqG
rnFNv3AYarUTWL9j9KL+IpWZModzfIeOq1vL4DJexZVxmvYtiYuHCiwWXLuYc0V8o/Xqdmvv/BVe
er5qKNiQG9CpsFTeRqfwMt2HxwD4GCUQhTCoQGGrn/Mvn0Y3ERML7bPlP6KyBgLO+ME0+NkfdAaC
l2aTOcNGYqv20ZzKrfWZIjRDc3dFFm5+cK16C161PU37YX7X5ElHdn3tGqQSdKcW3ZNxF5+rE0oB
smfTy7w+eJc+y3feIq0iTFDlVzfupzsTYvc58TOi/cjmwZiBjSUC8T4MS6MLCwHj5XZ0P5FgIaJZ
DFfliNJ2QRPFDmzfrU6MpUyT71N66McVPrgTQ15y6g98r/FatMll3bXoMU7yNuAMZQlkS+/iBl+r
vrdcc8OJrwLZtFHvO9l6YLjRV9ZJXInHHDeuo938e7UkBJV6FS4mTl5//Rk4hashhWdOGy76vlvk
THjRifc9lK7EIEkC2ZLd2B0thv9p/J7eGuydv6U37WQyd0dL65jdi52+aXZBbVtXOQIj47aRy5Qm
n1kOUofhoH0e1grDc7XpbThsO+nJXJUrVqi88upsOtqVNUX/Zc6fHvHzDoDsuv3qGCfW6Zoumi2t
o2X0FF7ii7bDQXxdVhjK7zKHQLwYBEd+7jgzL5yz3gu1RX5A9UuhTRy64sv4MX4U5+oWX9Njs88Y
BeG+noKb8SSdqsSeNt4WYuXRvIguaPC3z8gRrtCxOZ2V9fxPH6BhLsLK1l/kj+QsaG5ULPrZVL5o
OlsgZ3athIuYJZSNqfbVDA7MNOJL7e3NZsm6eKtviW1cgQUuNuwXLqQsHVlmctTKzwQcoLtAltZv
hpu/VTfWhG12KZvuZHyJ4wytv8T6yK8Iodm4NTeAmv5W5ziqOGPzq3XnTXyiJF20UdQt20e1FQ77
QpcNhb0R+6NH2U2YC5EPQM/j4vs+UlwUU9apFVB/MufK/uOaBFHn+9p3NcqExZH30YVdCEUodS4n
Py4elaifm49r/tibC7mnu/ioQj3ejykm2zawCqc3pCcIDsMmoFlaej3xixhCJWDyG6zIuNPCXS28
dxRzpBnwmXRuic1ujVyVzjBnNXJUOFqoxow4XxO8e5Kpya+qxGcDPF+wdSFIWN/4JYQuZDdguuZr
iOSwyYICkgcaDHU0V/VxS9FXqGryKB9XY1IMmAV6hstkBpgBypBDkwqm+eybFapSH/EpMLprPqHO
xIXChneK6CeNCopgldpgqFNxkOa7BuJmt0EgwYwd408knlRf5Bmww4q6GHwaVMMwL8pTe4iTw1jo
LIPm90lVi46AGIl0reOQeEOvgPU45UdZURhwS+FEjXZd4WNn4OQ9Kb6CJie/Dx0xKG2MUFiz5l6K
MbdHHlfbQaekEaqgFR8l3UeN91HXfVwzHs26vix3qeenq0ih/P24GOf+nVxRKP+5rxDaEOs7noNs
7CipSP2c9aNV226+eNx8XIg4g0lNYAf2qIM+LgpBKGWwmdRFdQ9PWotq4VGX/a7VyrMWXi5DLvtA
hy9dkKMqztFKw1wZHv91TWv9/Pu+xwN/3Hw87/HfiAWijQKz410ycwrd9Vcs1ihITLz9BgNADNxN
EJlnGinfSY0sb63qmDQFn2ugSLkdLbHa4npDwJ4jy/M2uGMiR24ho5YqVfFi7uIMdVJ+X4tNRB9Z
EDvRNJxREWRIyIlOB/aIYnsHCOLUQiZYItRGoC4X5RbefEGNVH8xZLPdfN96PGDhrXBCn5r93+58
/L/v24+r3YDS28AsNFFzhVHNtEIRufEr6sc1Ykl6Y4/rj7sfF1izOLfni5+bP4+WtUfFtUtWj6f9
3P/9KkpbVZP985DeZxezNRpgJhiDOrJ1cUGI2iFEHkd2HSI3qgyEFAyqztfLOfjg5Qkq+aq4IN/y
RKtWuYVo/l+PPa79SfND+wea7/HQ46J8EPlUlPSgwzsZNgZnzOM/Ub1uJvuH3YcHiZ/3T7Tg9+3H
f3j818eL/ltk4PczH4//vOjP//l++Z8///30QfMzwg67pz/+y+MP9kaFaL2ipv3zMj/P+/Od/e32
4038+ad+bpcasjvZAuL5w1H8vvrnp/sbWNF7PPfxIn/7S99XH/d+f0CrZZ+pAzb6G47xP34njw8D
woED8PESf/tefz7nHx/m37+Dnz8xvU+N+kyb7q2emxowadPtNJM8Hxd/3PfHzX/3FMr/1LX+eBnp
0bT6efrj2s9zHi+bP5ieP8/5efjf3ffnn3m8xB8v+/0cQ5muDf22ZTt/PvPRgPWjMV+VOB+aeSIH
XsLF/OgfN7FdIMphfP7nI+aji/p4+vfVx/Nzak2yqYGL+zcv8XjG4+LnZb7/ys+7+Y//74839h9f
5vG8n7/0eL2f+4a5C/b/t2RIl0Xzf5IM3b/q5v+8hJWPWu/j/9EOff/Pf2qHDOMfhqwpMJtxMiEC
EpHm/FM7ZMr/0DVFlSzVQm7EE3goo18b/Pd/qeI/dEWURMM0UPOYuiH/XTskkTgsigiQxVnsY/3v
tEMSCqUiT0Y/zza///u/NNVUdEMyVc0wJAkZkfSHdghueo8cmWwEpK7k0cv5V9oBVZDnlFcD8mOv
YP5JCrSj6OQ+GuxTG/yVMbFrxw6Tt0qsRtvBaPTxg02RnWWxh/cjpa/UA33UjQ+8A6d2EDM31we2
ur4PTQPk0SqJAiw9vncI9V0xTjptRNjWo2VXPsWFVq5iFyXzvccrqxH43GKDb6e12RZAkP1iTUw1
6SF5XMJjY4PaKM5UwtcwByCXKnDrbhTQaGb9h+EHJP+a/TLS5/wjjw2En5COPIEomoPo/KA8YaAS
YOzgsJIIbSJOoE9kGrRBHawyL2PXIBEGHXW6K8lPbZDSKCIlYIk18ZCIynTGP01nZdSBHdYQrusm
olI+xmz3msJyB4U4R00K0pVqUhzIfYJ+8XYS8idTDWnnaITQqciWoahFwITcflTj3JMLm/EUge92
EtkgdyXClDr0LvnEh6qnfGiEhuDoZWwsJAF7MfJ3TBb4ividIE2BdF+Sa8baqKDfOI3DTelMDNO1
XeeQyAetoSmk1Qca/gtpnRbyrWio7IuBcJNkCcxK/aIH/UVTESkC5ip11t/0ljMwJXl4n+RwEVp0
P0UyXAvrRF7voWutZ9EgSwjidleQmBQrhMvGI5vKxtzMjyoJqUdNwG41q9/7CPOhllFTbFKLZDBJ
PSIN6LFngQ8DvLZThgFJspRR/wok4j/1be+DAyAnd+uja9iZYneQO0yReR3vp1E22UVIpGyxucpK
cAChLHgOanqKNdiCVmTGIR5l0HWIampWkVov8y5gLUqAlZtzgC8aLa1tsTSog4VJ+TopMAMyZOlG
xQHn505pkrlVQPuySxl93Cj7K4TObASHXyBTb6KcFnNKL3VZMKRyRcXdE5VrIcn72NMumHVOeUwg
Wdm/q35izB7m17IIKna64gKzVr8WFCCocUsNMRzwNyGedwUgUGEl6eyk42BfU+FMSY5kvyOtkLxP
fJPltu4e6AlrpYwtEabE0IHyFnAP+J6btu1dTpJ043t55ILPdBgJOM2GghazURNa5O29Srh0MhF6
RlmdQB8cPIj/Ut2RkqcqqILT3E1SgwiWMHiKa6K0x8mieVhLC6Tgx0ZNy4NBNGTXNP1zcMPidAVG
gS97Bplk2NmK6XfUpBRcwHxoZnkkI2NpZSLnolqnqzZhp290kMzQCvZubjbBa6+dPYg5a2uAOtdN
tQJCy1gHFMbD+DWKIPEk4aLtC6cz5NBVJO1oVBHaE9rz1XjPpOFrFDqDBAntWOrDBqcY5FW627mG
o2CKpRwFQUeuRJDQg9IwC5sgGaqWflAPGzKxypXu+ReG6iWx7Je6I/kGiHcF2p0D72hkObiHWFds
ucAdY6gGHpaJvCefFHDb0oj1goKzFukRjZMGXO9jGNrUMUTDGX3xQ5zmH8if6FDI6tLw2pXRBQxl
UU3h2wQjADbqVyuLiZMS+7pKqmlTypa8T/oOEIziXYfS8p6DNNmWyVMalEBww+xjbAPVyZXAh9is
82Hy4KsoRFeyegWJNv7rRDFOiu912yHoXwzM2NtAffFw1aHFRIiEKzWMA/PSKYSVFh074A4RqGmR
NQpmEydaEGho25t9ampfevRXKOgvyQROIx0t6lex/NUDMOlTEdupjpZa0ESYJink4vqXHyr9UdFw
0eaJCKMzJSlI1iUioj7NDORiOhJLbCkMWI0C5gC1glkwMpX5tGI3iZCcZIIL3gCjrQ6ouFBroEih
HRWmK0+j60S1YNEBcFqopbiPDQyJsUL4SqvtkLsRsqo+pwXdHuJDS6eONuOUhFtvTpfNE9lVhKYg
nkNYpMBuiYvz+Y6N9lCm/jNx5fjUT7BmVvgR8ZpG2dwhjpZe5cmXlBJ8rBJvXxZpT9ok8jNJw9uo
ObVg0U6UB9fvOwpo4PTdMk5hrxL8ZdK4AHdHy9nyI6iw1rtuGd06/ctKmtfInGN+k/JSjwVlUeAD
+ITNeDwlIvgUXZ/rJK3TFK0TkIi7qBrFdELIikgHqpWiFwgoLMRkIXiMkvSyc0KIQqQpHDvhC3MB
CUuxGK8MwZ/LXMqmq5jW+rQ8K3FtnnOJ1rkALYuNOIHUMPr1AEHAZMBWbLKCTKQm34d6cajXmaIL
J5UORhToHeY5CFJ5J+KVt57CWlC2eQdhTWhFLpI+3QgRWjEcEFpkuFLTPk1G+ayp1i32OFD8+E5A
oLkYzP5uwUXYSkO57It2RhqUVH11ZQUsmHqzYm3KsIBmVm8YV8vlKNRbAgRPJkWdS2zuirlKXhrV
0epRhOSTif7E4HnVZC3HzrrggBgvHvt9Ytrxoo54XcKhNJecau9F1V/bZhQ2tc/xb2HOTQsOTNYc
/Tr05MaeRmVL90jGeIxhJScfjoiWPCZ8IaNXnPcYZNXiK9fUdlkO+VfZjvRISyIpJdrVVadWy1Dr
JYp16JricVaCBaAylBu66XjZqerVZwESJlG3aC2iCedkQ6uFXyKm4sYbcZtXs3CD6SjE4uZ0IhQF
Se8ORvcaUofzpsF0MFLhvfDXGsiLk0ioexDK/ntpGPUylASK1B1g7HwCZ5t7JBik8nvghat+spjg
MWJY9XDXKyh0cpnepNi4a9jzeGFavXkvkvVcSIFbNpm81q0GBLA/W1okWhtD+KEJU/9aif6vPJCy
VQUHTZGpKZc9QEqTb0wUFGyKskUpuHWM0NT3sq5CafV7iWYZGghfk7Fts+4Ch/xBbmmD64H2aem3
C62k8C4I3TUdG/A83eQA+PZhbEPImMrN6FsNsSzU1Sajey6x0i+miJGrxj8IgWZWtON3PUBtRaEE
36j4FL1SIaOJBodBJ3cIh2g7jc0mDYNLKBXaLi60j6ILK5dovUsINS7USKWa/FfMq4yI5bteCbc4
aiDJBh4uQkq01FSAAoD6OtQq3cogmS4JQMpFqUTaxTOlv9IUQoKK6oblA/gJlk8zeiPa4MhzEzMa
nNy743qxqJ3TU+d33rBaSfamNLBEYqwLe69C41j6blMDvTZ9LbfDuBuX5Uw/rioI5wbx28ZnFBf9
YugxrSD1S8B7CcSJ2p1MNVeQxc/al99VOdc3tRCeEmbRnZRaqgMMpVwIp0xkiM76iezrMbt6ZUl6
Tp0vtDa64sQu8+DiqXHqNjrp4UFCeSuz5gTCiXi4Ik9vRk+1vFYvY0bgM2QEeyxFZVkR+JYPNLIb
1j5GwBLdMpnH+mKOMZoH90gtV9O8a2ivmkiUzICOyVC0vZk2BzD10GS6oV0nAn2t3kPQpApoIi1t
wrQ1dJQk9YKounqq3oDG31nysrarQVAoHXxffFfnNhshBksC/SZYD1AQyhtcqRm5FrUHKaHBViuC
ydnN921AEMF5fvatYVipXfs8wPFjWU5zMTSBxE0NyrpOiIjaVFCIDYq/ge1D9k8kt5Tx/mKMof1b
tum71m2MEguT0r5UYr0UKLzsJ1UmHtUEZs1nXvRzIJJUVFgz8akOFrzhWqtohTGuGhLqh0IgO4Ho
LAUBkhGfIo8uLeuk8r0sBo1Cd9GuJ29iXhP8wNXTksq+17+oobGagHGORkQiVZP2r14R/epMVqMw
HU510H1RLcX4p+p401LtDF1W3WstIwoO5SH1TSKbdQneDQ9x/OWeWm/0PvyslW4nmhyjMScAxif5
M0j2Qqrxp4Q8XAZ9eR+18Usu42sdQTZgxQrRbJD39QET/SorIfdJ9MDzulYdLaownQvYUcXg06fq
O/v739O62pj6yLyHSIuYwrb4YBd10bvxpQe4I8KgcGR5lybleyP0oFIyid7rZF3Tzl9pnoqKoYFK
gQ8WogU8pqteWFdt8D9Mk86zhYMOr2wiiznk7g9PaDdWJZElSDuV7Y2h9gc5TuYoVxBMXb7NE3Mr
JsYmTGdyM4lkGqI3vdbXuhd8WtLzMEGNY/fWDcVbUUe2pFvPqgFADdfeYN280frF6vPN6BhDVA/B
ZPEmSwcLNkIF9D1iaqH/wt4gO08Nw5/hnSdf3mVB8RIKnVvQ+J/M+gyluMPraVy1CKReMNGSlVDo
BBFg4IFUz4b9JvrJ+aWiJL0UKhgoXUEeDgMu9WjzysJw0nRUTH11jib5Natyci/pFHbNNvMYoQUP
TR5JlZl/zDVQidIg425LLZprCC5MWNH4/S65iO27rNYJCGombe0z7ij15odJgGYQlvHNUpVDVFSn
0RDOMlCLWn8jPN0lDn7vgz8wagHFN3F0RRHuX6uQXpqkiLcgE9cE9H2K0sbLZQgjkXoaKvW9zIub
WMsHv/SObezKuJbNwiDXOn6HtsF6r6SrnFp71r8EBgaDiSis/TWU+nJkiROTEVlIiROXA1MBCwE6
hSVLOz3Kjmi93bQOflnacEnIwJS8iG2fbJw1U3eUoruFoWyXKUWD+afJUBDD/VymFQkXbN6x8wty
+RTlfuyQO7cwBmzLstnbhZDSAJGxvCrrAKOkqcl3E8QLcHjv3jMjzd+50Ju3KldXlh/cvOLQ9cWH
QdJuJmM+7HRCvDSiiUfrDAftxe/wvdada3k0NRE7UQZ5ZlnxQvUiYRnF7lkIvHM896iikCymTtWe
roUeVDtaAq07NDHA0zQ+x4MQbpSe9RQVl4MQi+I+1Gr0slO9aToGDcz2dIXYR+UkTJv8TIlIp65D
7qLXBRtlkqsUlLzM/aBDFGSyvngaWioATFxEAhbpQe+FpzCXlyDOq7XgqeesQRbGDhCATwJ3Jx69
XeYPaEENxl1QMFVefuX4r1nbdLbCOTRR2z7VpXG30q5bEziPLh4d6dDWiNgiwJ2TMB0TKBQxuEq5
hQggoqzGq3oJO1SMCfgBUTL3Cm5VKlcs43zlCJyiXRpH3TzgU5jXqjKb+eDA2hF9k/IJ36quWMZF
PbOF3jzQ9zp5bRjVB7ZoKHXDNaSMzyKEppyqBblflkRTNO2XgVWfC78kcljI7yT/QdnAaOvV4icW
uPEmhqeSFNCF5UEA9Brtpvrmganv3CkR/ljRWBmjcNM74dQq/YtcU4LJa6pVYmEthRBrrQaOp82n
d+xlJWCCgKBpUgm9vF1zXC7lCsJRkeKw7bP4EGJcPIa+hGVfxgJbBATKh8FWiJNlR6CUnZc95SaO
O02q21VQyO9KnrOILoAT4EofQG9EtH42imi4kayINqiIj9yjC9ZjsJ6MPQjM/Cj6YXPLQnjHpB8H
QdXsEiqejobH259WYo86LOzQQRk1iTt6DHxDKXaZ5AFF91X27VL/O41qQq0NLLHBVK0xVZCHTKnT
TeN+r/Td7MeWd7LGliMfnrDYOSy3UGZlDa1CHEINC5s+qZxeFcaNJgEV8bVmNwYU2JrWe/VpapWV
QGhbLC7Jr6sdbCvSWqr6I8AAklI0ipPhhJe81P9KO07Q1kCyX2jdq97E7Bf6pyQRoH5WVUtOACGh
tcWupE8MBavupC+BWF3aRM5QZcuxG8hs/FLNWA1KE69l2WN3N2lr5lS8i6ZMQaCr2SWwOLMiJtve
aAgk1uZIe31bBchCytRwVdVDuEgTHJjy2F2H9neu9AMEmHz2PPRUq5RD2armBlJQ71hq7RJBwroA
k29TUKhMihrhZHU2hnwlUYpd9AMdSLJCYqn8pXmUAiM9+g1E1bBjNnSo6wE5etpXChyJnHcPrJJp
RLuuEJ8qq16LQlE7KjL+RvQvSigcPROhLPGnKWAgUKfsclgLkrQsmXg4Yj86F4n6KwTy4phRtw9z
/zBJ3jImB49TVEmdyiiRfWL7t/1Y2GTyzZsy4kgNXjgBmzMmx0SkfJlFDVQH5dYKOcWBUXjPBFlx
UkOEe20gSy51JDiicPBQrHpCsQxFeud6yLpNVOKVlnYoyFaAlV/y2qce6+tuYUF0ULFaqTKNYdDC
iG58mYaNG/SV9VsQ0Z9NVKT0yEcxpEHPoqC69rp0DeAQrEWY4KKphmzrNyEGEQSahpTCpzVY/A6t
CXTRAiG2Kb19At6sqcpfIAhlYknjft4yXfDey1vcPfLWrwsUQVGiLXWpPitDI63DSLKFGJeLmOMa
6AOsLo9ryAeQ0PdI/y1PELacKOwI2es4mknt83GRBom+HUG9bOWx5AB83NlY4WjLhFjbNWPmtvXD
dqlQsIJxhGrAbyUgwaNGUzitt0UGnp3SjEw4O6Yqdb5QfH9uTHc08Eds8gmCWAjUVGHYbCAwU8dw
JP0B2UExdes+TceVMstQlI4M5se1vmFRY46bWdKSJ3qwaYFqSmUYuSSK7rx+dh09/nog0cEvVM/R
QamSTGGyY3/83cebeVx72Lz+uI9VqDNEhbyuNX7ELoUZ3lvQqPtqAsYFSGlBGRp5p45a4HERZGxb
6azcH56oYW5NBinx4/bjKnEItBvLRzNt1t6EDfMPGPh9GYo8UKsaJOswWnHmIdkIA/TrswGUjHgV
bw9f4uMCpL7o9rL48XMXxu0tq9xi9e2p+nng4bb6uRkR9eOMDUP7zwM9HifU1izm8oLhzccixlYS
hcy/LqxqNkE9bodh45bQd0FJcxaYNTLIVG6FldEK26yGA9r4cuyYaQmQ1ksPuc96uAMCNvQUsMvU
26VGJm5gSKJH7QgMJfTLEbtUwb1RwZhLTSeISUeJWD60tZ1nbFYiSyB0MyXIiJngkmZM/P3YitfE
q44hZE2IftTuB/QizKdAyYwIjW46UeTV4R27Qad/TbLQrIus27An0NAZhiuQOalbUJUShifZB/aa
srqlColBTDVvPaehIwlUFccwfR6jmtSnsUdyHEm7SFV+hbh2+UXniOUxukleUuwFohwKyQhcxujt
6A/zJOCH7DN7csO99gwBud6JU+BK+YjcLsuWk1miix2UaA0/jlnV8LeTYpFBMUCCmTpwMVaLzjWN
xXUmji3Y3+6tFNJncSCKPKIehNah7VEeGhIsVq0wNonXsl2qDNC/RDuX9UqIWi5yFnGy/8neNzkX
ghQuCZCFd0MeaKaSF5UVv0s5P9V4oVR5XSpsVcC5JAZ1z1R7iSXizuJK+QL+8lSxqU5KiKvJmGzm
mNlOgPynJtFBUeTnGBgoXK5FGpsbdE8VzROQcn433OrR2EbxrZMx6/lKf/Ja9WpVxQZ4xBH+Pqiq
/IViPPv9bATD6GXPc6SyMqEa7truPUit8/xnC3yZiwZotKGjmgrC6HeWA12ngk8jbnz1StFNPSUg
MCV90lTjrgp0cDqKsgkAy6xlZM2n6ndfKa8Nn1CLKIw0ZGgrrVy/BSM1bPwmuIjyNsQI5WM8UMf6
Pn86KG2WeYh1HTjI1HwYhCVYYHG1XONdBuTBs54gOiryTXZu6HFF7VZ4rH8mTo+EwKyVV4jPZTOs
4FKySwzb33XfsLxin0sFnLlSxiqn4qhobnJENIMmIuJmD7hB/7QK5yihgEaNjtxn0YfpV6zisjTK
LneyESBJXoFGqZgtNRInvGpaKNJ4K2Trl+5r064uqEFJZKbaMRbSkzCCobX6knUfZNdGCCoqDiut
pUxvCoZmK8RirMsg1M8ZVcxcQ4sp0ssAHJy5adW0YP35CBmdvfmro1GkfJTx6HaK8H5Mc3apskcT
wmi1V0EnGKrRn6Q2WtGlVPGYZIuoA+vrydS8PYmC7//l7rya21bWLv1Xdp17qJDD1JxTNcxUlqxk
36CoYBAAARA5/Pp5GpQtkfbe8+2DfcGaKhuFQDWBZqP7Detdy00vMhOcpPg9ssQHLbPOHEp/8wul
tR+rTF4xV2qTONG+VrBR4cvyzGlWjTZV+xJmMMpJm6mnZt68qDc1l7M7Uw8JILQmho12BZHddlbX
KeK5xIVHfmCcKwTrFqaVyKebInhuwaUpan7jm/l3KyQQ2nWIUEdwcXqGVI99B0bQkESEzK840cBk
xmvtW7e1+Xkg001157xz0lu31F7rCJmy3CXmmuSohhQwXujsiEu+bwHVRS5czdE6sPUH0+cldf2K
1zF5yCzlymkhlTfCCvo1HRbA9AEni9o8cvdjb6ObyDhROeZQcpGHuJRRZNyRUdcZpAR/ndrCc9Mk
oo3pVAtQMffzCtPZ9yfpV7mEGc+I4C8KfH4SG01FK3mUJQMp4mgzIYyAxN9jXqVQltZXBdzffgE8
WlPhrwx9CqxqQ0HEY30XrI10ZpvQW3oZyTtb0ueeRylLIYF49aFETkK8LUeFjFjg9VVRA7sgmv0k
rTVvRnGl3p6FlgJTh/ktxQTLDTj2AKzAmWTfpo75bKPrDHX5U6yVb2rS3WzTa0tNpq1OGBAOMiJ+
XICznERw6j6JAS+otUrfmULBvNR06i5zmDXXpX4ThtZEaoNVXnkLx0xm3Fo3KU1icU4tX7cukRiM
BXVitJQGJvDOBaF0G4Ub+CyfJc/NKB4tlp0hL9s0QC0982ADVEgeGvAFQoPUATGcqlsbPJ5FuZAm
LQDjXhKngjTHvNY2xU1MuVAcm/DOaVf997ZQXCJNFkLCinpgZiW365yqURVUgtJhcusy5Lm+KZg7
ZQCPpK5npb65t9YNhSIbDx7buH2THGSkbBWQNzGVUWMQZDNUmInK2xySbgq3LMoxsvjCid1bUwkn
Wltn80hfwV2+pXDfeNkyb4lC5zxL74M0mOfZ+syIpUvNqU79NbNi41zbRJO0gkCRV6yZwXQN4e72
VGqtb4Vtf7c3z3ICipLc2V0M9iEPAuj8LGUUJmTdKWNmcq0JChNhpQq2q7NvhHFxFu0ANxIqFyZa
KU5XgRfdAqa4yhxjvNnq3QJOvM2kiqxuig1yvpa9U9nR7wxZf9wm9FnEA2BbLiEhpnSGewFjQpEC
kfctUIotaRjoyhAE1cIp2ddTJAWmpANXcknIuNygdEL5eOXfykbxInvYOGoIxQdlHrwnLLRzlP6u
ZBYDZU3KRm+X24QwsdIRl7S3SjROFbLtGVU0QSvUsgJ1nskUUbaJemH7/rSV9ae0k0X2yj2Dm3+C
IuS0tNoNXiK5FNRwrHT7NSirxxxA8Vj1/SttTQFhEVDVUMSvtk0ECZq7J3uTTvMif05b/VuUxg8x
igDj0r9PzeqrblFSUsXNDbZGPMN/tFgAYJTY1OFqXWgzh+zEiHApNZ7Zs8Hv6doNEjMk9JtEmdob
JVzYLdV/UnETJBTUNhNVTtMxuT7tauMqkCWncJTjt6ECwauUaBPf4hfdlk0zjWsqExMDtoTI3z4R
0Bc0YvCfpgV5SSVcFSmIAJeFgrSYNoMF7EKOyBfrdAxwgoD6B0TKatX7mksU0LbpWVxg+eg2KyUQ
kjMir9eGJFMgul4Gjb5CsY5CiPbObpUVQbONkLucS2i8sl7GL+L9dhMPnYqCsoAGCdNIBekJsPRO
l61lta6YfUyycLXWnkOFC6I2Q7IO5HvLVFouPAjNr/IyxAFV4VtPacWQHmJmTTlPQchH2C1Gpj8C
DVjoMSWEsqlAWkHIuDf3reJVRYMRMK2UwdStiKX5Kq6ooatSpkygeUpYvABsTQkxK885+ouwmU86
J2L4xEisVGjgZYYDrENZhvzdQgJT7N8jDlPOvCQ0cKyu5TDwz0oyJRoca0nXkZFBpiBK4LPwzSd5
TV7AcxuUj9yHQq6gILZR2UzzM7dc53wLmhkpiiSq2t3EAWJ+fij0XcKzBHeIqAKpkAI2BEsLQDVZ
Ky33qXOj5Bs6cIVAEjUaYbOII2Wqk+FHX8Yzx4j+qiiEavU8kYzHtPPrZZpTgRwo5Cct/zFVO9DM
ajKHs4YyMzW8wQQCo9BaTwBvFlmXOWPMrYyCe2hBE40cd9lOFbSmppvysiW4WpUUezay+a0hXDHt
EuYVflx9Fkvr2xTC86niIrhZBzMz8a6Sdf6kdoEyrRuNsi2ASbmjEQm1vLmiwS5J9uTU8SD8IHsD
y2b3SjLobJvjVSS5cam4lTXX7OaeoUC9RHqtGnW9BPZzI1kQLMqiBENiqfVjFrLULaZBUycT4GHp
BGONOtGYJ2eKWsZgh1wk08Z5Tm3FlncFZcQQI89CYrA14QqpEYJfbL1lh1gIBGnxqZzC5l7VpEuV
Qq+JE5jXDuRZM4hjLzbErebknOV5pYS3xhaiPC8MzmVjCf18hpN9UyrdWbOG752UWSF3/CRFhGXD
ghX1NOKe3S31bQedg2yMum0AVopoHoKE2JFripad5r4gLFSr8S2ctOfUUUAiKmcPRZ4gumk8OdsX
s7CgK4AyBSET/zbyu1u0NUycBImaMK++dcMbFBHPOmIiFmQhGIjJmVlu6tmmk75nXUdKya9NpuXG
GScq9NpG+V11YFnfuO0cAtx7Xfq2Cc03We9gEVTjMy0GOaNV/jna68gkearQO9QQzYgv4XB/0A2G
dexsyWCAJ+iQjLE38Uwy1+YMKY9FnReXFXqsE72lxGgN5567VuA31SEPU8MUvgmNouOyjSdrjTWE
Xw3bJljmJbwQa4KoLQTqHYwMZgMNRRJbc7t5IDxDjNCUrJldVIi0kZaJtu6XurGeFLV5IBxxX8aw
7YKFyeZSBLV8XBKLbl+VjIjsBhpcNyNr48EHOo5Kl2JoadltZbgFbVjXldozJqyhDNNNfh2YUKBD
JxojhlnNithYpg6xergYVx3lDmoZPdUb4E9u+S1fO7O4yMjLb90Ug6q+ICF+0TZkDuTUM2/IzVIS
8WbGFYT1LlmPsmwCqAXUqddRLdVZV7YPzRACfQr1y5ayMDv1yvB0DC1CnYY2W+c+wgxqONo2ynPd
om0cbpRJ5MEUDd3RPFHuS9D8Y9LEgE82EHFoEL6hRnodGFQwxlp148Tql8p6zYNo4jjUlmKtP2+L
8skMxu42i9Dvor5NkI51QJZGcNBs5q7bnWuyqOxTKUSPVZ2SeG8R+ua0cDpi6bm8wOuTiPtNaxwx
tF3NJLr3fQjXI9jVt3qmTRy5g/SEWrUy/p7GsA07paegGGo+620Dv3AkBAF85Xaty8WyqeGfQn/y
qXy2E3W9CFOySYQYS0tUC6JBjFgwLle8na1dXNqwvreNFDlz04fOhuKFDkp2I7333TxFibz7YqpS
eOrz/mLwbYJpoW71Sdms81m2KdUpKJm5WhRk1uKFolEjR37rS+e56sjwroyMyDr64SvTVv1lpSJS
LkE7mTUlEngQe47XftNOOh3J87iybiUDvgdTPg8krZ6uCa8Ap4whqMwQ24TA2lc2C5I57jRpa5RY
pIW6rUpUQrkzNUBLQ6vI4XrbqSY3rz36+P9bSkbTUUEi/zkl42ObRH7s7SOr+7/5ycoI9aIBslo3
ZM5b2mdWRoVLlmNrmmPrmmV8AKsNSBk13QQ2bcq67qgfwGow147jMMBkZGFAXiva3wFWgxX/jKqW
bQgjFV2DF1LV+R6NW/jMyKh0KrFPJwX2lj5R9W8JMIg0i5uRoV/L0ehTz1zvwNp/IDl2jfNd5P/+
V8/v+AnD/cu3HWC4U0+Tt03Nt7kX8F/D7fKQACmh5OPGoJibODFFz2fehTZP7nxy0U/bqf8GXnup
z1A5yXBYxuvz+kE5bybWEixqMsaW72DsSKbJ2V/fqgL75WHXKFBeaAqlcbpj8OPJ+13TKjnqHGSR
L6xcZmEUpWdxz8tVawARdQlirspbI5xRqEAR4jsrpy5RivrSNlHQVoj6tlLsBWB/4FrI9MlaNRR0
2olsqaVPebnYVEoHUk+XgUvEDQxbMJRpArwbBeSO+nOxyyqpAKiepAHVm6Gf+2NQLxQ42hGuwUcR
R18BEndVMNUVQAZaT+uHDCcIMoMgbX9cCb6w/nArV8Rt0nrWMyuaht/BY771xxr1HKcfGyrmqGez
AnPmUUkYltSs9ZsoQzBoazAB/zyVKRTeAXBCxotOciZKI+gZRaEkkr44YGW5DclMIPHng0Y6Naxa
XcTpdvyJTNLsKSU/2CQ7vYImfwPHTW1nLhNTNUt0CuBII29PpYCod7/niL3+MM/Ok0JRl0Yu6ue0
dU4wem3hx4pNKjZKQ31vLVMu7EhU6bky0X4r1olQfRwnhGChx3IfUzhNilRWhZ1VnBLUomrTkC9k
v3Bn/amik9BWtlXNnLq2/9WWYW3zivC7XQXp1BRH/al+83GopMGTAVH6SBKx9A+izKDwmm78waNJ
duPcgi4YkA/P2z9lv+dWmogZiZOyHW6RiQq+fDyhGkrp+2Nb0EeCu9TK1+0ammY3zaG9akSd4sfD
9nsKFMULXgecYooCMavy037PTxOE3vVuaTfIRTmW8dBf2/iut8y32qhSUUIypVwaNyL5so43fLWj
Foh3lMnD7pAEIUWYc1WMBEOQAvZ7/ehQiWEsakE73JMFigHDL06+xWHMe05IF6WiDjd1RU2esi4Q
6csra9x4kgWGITXglxL8U+uUYJrWMwzWFrvUmKZTX4g8N4Jx0FeyBipMEoxJ3C168tR+2PYMqru9
roST0UXq52O8bneVvuKmEIwD5ORmF/3dJP0t/dwYIj/lbImx91ddkVz2E/KsVcugcRGPPI0S4WKI
w36Dvsfnw4OPgFmjOCtvYY9K+L1kUVGKrhdVBUacWXPTIY/qMHT7q53YOziMXZxaoJLgvxDZnuQb
PB2NZBt+mmjQJK453W7Kp4/m+72CAOqipGq6P8rWyNbXTYt0hihZrUW1ais2/V5/jpAA03ec+QQA
qzVIX/HBToFhwEidzXR3+dMnC/lNqqQIgq8fnJ79XqMDyHnqd1uwUsQZxfV+k9rGCshWPc37CrWP
Cz2t5478sz/ZH39cluyIwvgY6YC+58Of3W/qNcAgSb0t1ymeKevsHoUr+VNnUYPmq/tHszzGdP+8
/UbVqhBQjEwxiXhw3QT9OFq3YtbbXV9Td+9n2mPSwptuBtq521rQ8dHI7rP9p/rjRFCFfhz2e/25
XXOf/iaWymje1pszygNwRmVp1gTiJftdMx/n1FqzO8IHxSvYSCpKnAITkWFq1waC0xtr1R8F4pQs
xiuQLZM0CYe1qKvt9z42h+cikYClbMyfo8F4FkkSOb/+M3G3/t6Kh//t3/Z/9nEl6f/u47jfO/yq
/VvySn0tO3RDC7djhmBPwmw27SvItbUytZotLIqx/KS76EsSAU4I8LHB9+PlxNu1NhKE+ORWMOBT
D3XgLpHaMbKklPYUbQ5sIyuZKNjYhnyrBfjMuzRyn0sWG5kU0i6h/HEh9tO33N9upz3xprxNKDDL
g2YciGUurouIQuRaLUlZlyhQiMHdb1SxQH8cfjonVr0MVBjzleB7DSxXnsaU41B+miuTsk1VguKw
LJGbmanUQtubMpmFGUx5dlMtJQXL31xvUMQGrRmz0hJkY06vvuhXehiGu+/s+RWs/rVK9SScNGFk
jezGSaa+QfdkFLa1RgqNpMjjqgW8Jq5YL6soJ1He7/aJ8n5DDYoBFMrrJjZcaE3duott9dJ3kKFJ
cYK/vMVFUy93hBDi1zAFXURo5dSOdQEMUzl6oLXxvQy0VBQ2jfBWV2kOXUBtEZkP83aBnF1JiOlU
9+7XAS9vLiysRpgnjlVGMggx99ZPIJXpz4nhoKn6ZpE1ATecS52zrNXzWmEJAcEFyQzxCRjRHwps
3bb18MzqsyRTQkDvESBKSg1TkchXAIXvNh3CIw7yw4uqaBckvG1EgSCeUrs7ktXVjHz5aVVTVaRg
4CQK5VhkhWAAi62bQIcEVy0a8tciy99vxGR76kTN++Hugg/OLNwgPvhBdbsbAf2xb4YYwWFdjVFy
Z5G1pEtrbaljGVjxhPoRJGtrZ2ypKDEVgNYqu/auisZQRgZoI7Le2K1maV2ZHcJ6hH2I3yqR8j1v
5GhKxQbLstj0bBY9+UN/iK+uzDs4xeNEf8Xbv443VLaFNqHzfg9ZdnTegFpNUDSCAZkn2PBW8ct8
OnZkJjt4zMTpkHLF3TWbqaMyss3841T/iV0bUVlhkuUg3gCOQsqWi7WlJ0+AZBomyn631IMSpbcK
ahNd8MbLtQMhR//RnmKh/9AB2cLHhf5zuz9BIPx1E8Cd2p+z0C2AGFOfmVvAhLbYyF2s031il8GO
dmUXRxPIzIvT/pwlkWelTO28ahVj2Z/qL0JUUp72e4kUwjmWcnubMgM6bcvTrHbtZVwa141r6jNG
Cku6ul5uMree16YXyshTiXNF9ubZKDKC7UrRF+GUESnSRNYccmri8OPCx2F9BfGso8NOAjcsccSp
LU0YAAqQobliV5ebOUQihYZ8x5RcVf0Yv1FjeQFGHLIydZ5PzLvNJW7HrTRFjHo9IuNyS1Js3cyL
YMqO6p6l5inUt212m9fnmQ/2jnzHJPBO2+qhVFcVFabrEGbAaagiLfegB1dKMKd0MZLOkgBdjnmh
8s7MLcipKsjNYdKLz+PgMm3OSyCY4MAdgMFnhbS0nTHUzB5U2lTB+ssQoe02IfQxc3mumQlhmj3W
O1bscfGCnlY6jb4TrssKdInGlvRNQAV4/i+FtSQNNpbbK6hvovARLiWo0LzJ+h5Gz/SZNLMeUIIA
H+J0HZHEGwOwJI+ggp6cwaCGLKElz8xoiU6i589COL30KzsaBfdZcA2kcnMhz7ajc+N0u4K36bIh
rQuRkj+GGO/UGAff2vN8EnxHU29FkpJSzolEJmNE1rf5BvpwTP7+VbmJp/UyfILl5SGd2JNmQc3J
+kpbVAvS6CP/2ppC3GVe43RCp7WkluZCWWyffRzL4hK6tmI7JR0Cz59LhRBca+cA9rflTMHCLiYJ
afTJM1xdVzFy8d0d+gLwoN1Il95b+7p+2H5PztPzBs9/nE2jJwoiTdzs+yKeGJfqXf6kT96KRXe2
LL+5UAyN/Hk3p6bihnfOOE2uTzVYyebbdtTqU9mbJgiCkmc2Rto8jiCeeSqChb++rUmFppMsQ7l4
4c4cAQ2M5gjVEd4bm186oFYo4r3qyc2aaOtXD2l3eWpSMN2C94esc1yXC7LqWgCf6CggONDAWTIC
FQ1x5lYBl5p9y87OrRuHx4qX5jj+YjanNsjkqQ890ERyH7VuIUQz2ykzJIWN1j0FQu75euHcqJP4
Ai3rbwXcva8q/F0U3E5CZwHlLvmv9ssmnMA/VjSLAiJedxnko8S8hac1XgEglbvZV+qUAxVi28U2
uaxn8stWmm67KQBMNPT4D/K5hfvKIvVakx8jvU1JwZmLKVyPtSvFGYUPaTs+M+4qaQS5FRxbySPE
uYKQBSoxRtK5e4tkmfW1isetO958o5pR0sRF/UzXF9W39s7Znqv6Qj7H9rrZfFPeZMjKYXF7dhD4
Pa1WMqMyPYesHOtnHgNAGjvecoONQsoGhjyAsXDkrUfqYzwvqgnqX9aD+VzdRNf2U7psLqgLJIS/
jc95/aVqaYNr+1KZqI6PyldEiN5EWaMyRcYO1EWjzJDwoSiUO6T5TY3TP1YutFPtJgbdRuo/WtRA
D97kCyQAXzbX+jQZ46TdqU/ea3iHqi7YuRK08wiVsMvwMX0E9n8DtRH1PFOogMlQw0dGbW33tFnq
lw/trfFFWmjXwRvxWguuSUjkJvJ3kpTmKZzB0xTtLDAj98W8ulEXcIsuQ4j4HiDOrlZ4x+ESRs6R
PoWIKxlbM0SdR+WkvPMBbCcjZUzgAj7cajNJFRE5BrDEoKcU+Vu0zND3IbNlUgQ/ks9BE8+9R105
DUfel8Sd8OjJNBJUkKC85vWIuryZvYhvnK/hxHkgOj3pFuG3aG5MpS2iVlcaNRPUZIyZNKHoQrGx
npigYUfJOa9bMCNIt/BgFnxkHJ5T0apAKEpIgjSBR9R23l1CyWs3M6jYbl7chXeO57mIFx0v6obk
9HWxkJc1M08206EDZgbUxjIlAZP0C30K9xr1tOEEsF7MSPUWQAw8IsvyJOC1vnaeUsqpUc+jLFyb
uSY8vsTfobS04KoeU/mTz0melnPIOOFoDb7WF0l2j+8VAKmlRWdmPCoICjD2qA48h7FumZ67s+jU
fECg057DabCAE+8KBK91lm5n24XGmoK80AT1QcKR5CeC6Vt7FZ47K/06vIdndb5+hobVuGw2ETJp
P9dFO04J+PRLpMa0EVWI7RE8OpV1C5przb38YJPp6WMAjFAbWddQzOVmOfVVmwSEjW0NRLpWRxqJ
uokmOKNIHBFAE3uecEj6vdqgAm6x24X/API3NFxCPQ/mvvjMpvdu/vyvNXJO4zRHnJw0czBJSnOM
xnF+ZlvfqTS1BJWVUwres/dNkMnlqaRtwCyIvf5Cnm9hJQXmLKWkaZ06g74eHvt1GKrLnMiVXUN2
33WQ3e924beA9dqgwNgy9Rxe/DUGZy3I8j0b3MN6Kxj1I0Gmbwpa/aA/di0uWbDut2HYLsxMAGVl
gTB1BGd/v1eshVPwcUxdN97HWj4zBcn/lkLikSrEAGSxsQSctd/7OKc4VT2PsvLalasJbAr5GPlN
lMw8EclKYwXOwUCR5q53hbqifGr3mgTwZC3JFOc7fpod2UxILb0QM6gF9c3Hxuu9wJ/nVCGJgDzO
VR/7bIQ/0u9lvYbCx0ndRGLBEjQzqvD9TPQXyEbqiz4cXIiQYL9HAjA/9UNVXkSQvyum8gW+DXdm
C3mHbVOFYCdYJtxym55lsqLMdPQg5PKhSdt6WUOmLxmNg5TYjwCSbMfluA2hM41jv4TPMy2606gj
EqMVGbO6k+Kuq1ieZeVPGqPUdody7VdjG1PJQc3CIh0GnFgoXKw75W6LqMGMHADiG2IDkZY213x7
4XXiF8904zFqkTitUByG5F3E6/QQ3mULMNXEFhxq6LB+3nycqyq5Xaruec9qtKND0suknbToesh5
fmnh9WhC8KMSgbg+RCfoZajronColy3S4TDipe2Dxx/BZFWtvhlCYESWYGCTAL+exm1xhu+7ZmZN
n9sidHhHStgPklx7rHJbwXNjI8OCH8t1Oc0zpLh7vaH+B+43H4dUpMFiLKr7ZGzy/udVhGsPfEnB
MUL4dbwVXIRtaxPeSUXQebcRMWRjK/jXPFKHkQMYCHiLO5Y6hQhdH2EN1CA73R3bchMdB0fRew5v
sipW07iAteWmfMva27e83BT5f/73S/O/vLdEXO3zO3fJf/ehv27oj7f+m+/a7du///WSlCSpuQPP
T+LPGTbG6ad0zs9b6u/3r1rYrHis8pWmNeeErA5ER7pBcs02BJ0QsFSqg/rLkmOfODZ5Z5X0m9BL
g75IJAE/ddGfdcJfP9+uN//6M3tPsHolvTjx8yLzX4rPfUBgEnm1vcRkf0u/dsJBE586QT2xTJMA
u2bDFYF8HL36uRNs88TWZU2mmzTZNHtSqCPrBBKXQztBP+GHdlSE7yySNIBV9zvBUU90jWy9YUJ7
oe466cg6QdbJTQ4aCaZ2olg6hEk2j2mjocnQ+jwSFEM7saDxsnUTngPTFqnq4+oE7TeJ+r/7Puiq
SK1Dp2AINUTtl0lBka0Tw1AMlYJfRUVYefcCHtOkoNu/0MH97V6QTxRFczRLsywH4jb74IWwnRPF
sC3TsmRZoQ8AIBzZWLB6ZclBL4TG/O/Yhq5avBEsEhrTzN4LIRsnVIWAvtAVw4AJebcgHdFQUJna
/4er5J8uELpyotu2BQaCoe8o8uEqaXHd0OGtYt4w9GOcFmAt3E1VB9bL31kl9RPVoaqYN4LKPNkS
y+7eUFCUE7qa6cDSHEvvgSTHNTfyHh9yRP7tSUE54fHACkEu0NNDHnSChSlBFl/WFc1WbM0QpsRx
dYJhODsbbsBIsE5U5n9ZFqAEHQjN4aSgOCemYhm8LujcGo626/UjmhTwPNXBBpPNpKBbKvQVGE3g
1g7WB0xn7EmMKYvEI3aVWD+OayjYtpjOh60PSC3LNuo2P8WR9ycFyzjRTSYDHAjFghf46OwlVTfM
oZ2gayeMcXqBt8JmuIun3JsZVRl7CSJ4Rp1syqyXxzYSIGobajoLS4GyDtt2TPEyHPYBxLriXQAK
AUeEqqvK0TmScGU4hxDXv708aCcmJgDWEiuEAlMveNXPIwFDAeJeA4vKUiyBgT265UFRZI2bHjQp
qMyMDtXzH6vgfi/ApMy8qeI+WLqhMC8c3VjQDG2w0YhqPGhiy8aHYiX8zRthn5iEVBx6wiGG0fNJ
H9f6QBhAHWw6Wyc6dNmOibnUO9SHtoIss0I4MGNjVeNvibDDcfUC89XguIJunOAdqPza7yGkg14w
nROVIaDbO8O5nz2PrBdUWR46FjQY1OEvJ4ZmYzgRXTgwnm2NsaITy2akOJiVMsHII+sFjbseODti
HIsFAO/AwovgZz8YC/jRTBzH6kiqmC+7QMd/7z8QX1KwuugDUXQhzIX99UGskkQZHdXsg0tYl0c3
DnT4QQaOA13HP3BkjdgKRScEnw96QVF0BAd4D+gJiG/JzB5bL+DfDbYVNP0EY1DDPWJS6E3H/bGg
yOaJIjMDm0Te3yOyRzYnEBoaajGRhnH4lWWN31oTc+NBGoYMhGorliP0HuiKY3whGKNDXwj1RMZV
ZOqH+k/E0TALPxvPDssDcWmMhd6BOEJnEntpcNgZPwouZbH6EWwjiGIdhBVstEbwLCAnhbL23dk8
sheCGX2wN4nxTOBEE3VnffidwfV5LNgGLwRxSFYjve+HnW1yRCEmqhbVoaYC04LG8xNGcmyRov3F
VBAhV4uaKoLSxlG6ECzi9tCFUqPSk/QsoXdiadRpHr4RjnKCKeHIGFOqZRylIyXrg2dHEV8xVAO3
2bJs7Vez0TLJTBLVxK4WgYcjDDeq0IMOfSMwmmzeK5K0WIdicjwwnpkXCM8TWHDwpnhfjm+lxP15
v6n/3oDWDAAJVD1/DrDvzY7mCQEHBp1MMgYH4/h6QcAMhhpNunhKSrWtT9iUz73g6CfYVHhZpO76
fBVj5bhWSpiSRe6Em/rvx4JOgEVRRH6alVAYRgchR0LOBJ95Z1goetTC8bkRrF1DxwKhBQsfYmcw
9eP980ggVY/fTt9oVh9/Pz4Uk0q4eHAfkHASqBSDsKKIsB8CFgSCh7UDcwEu8+NcJzXQJgPfB2Ez
AVXAn5QdvKnfJCdNBgMiASjywfxBIOLYZgXWcHtoipZZQYawwVYMx+qjywfrJPgt3AxDMFH0gLYj
XCEICQ+2HImkkXl0GPOq3Cdp970IBy8DnUcVs2kXidt94RF5EWAy3yerASsE4TR8KaJMSJZhKB+C
2hznxFZE3odgpN1TqRzdG6GRJRo4L8AXAyaD+e9HPubAr7aItqHRqQAi7D2pI3wjCP4MthaA9rEI
EmkScXhBm7P/RpCvNwm5EWI53jWCNNHAsYD9zPqnGYRZCDf9ulJaQPtsAydCxnsVrtbRzQsa69ou
UzZgXiD0SiBJ4L8tRRgOB/E2AD4nJMUN0jVcI3d/fCslFt3QSBPzAmAtGZCrjHO9g63t2Y5YltjX
ioO4Lx31I/9zRGuERmB8aGoOvxqb6d1D2AEY9zrBwa0Gx0NNDj0OnOfosrQq9v1Qc4GhwEgHkUCk
yQZAbBy8EGBYbJYQFlPd/JG5OzaHUhb+3zCHEp42nlEGtfbbjD0QRxN30nawFn7QtR1ZLzA5Dp0W
NDBdLJIkO4mqCejagblAGN4WSFggdMSgjxHyS+x8OOYXYDMsvyCaQAXpmI/71gKWo4YZAShYZpH4
e2jX/8EE+rPYCkaezWtfZuW/5b+rxvqzD/wIrPx6/b24SGiqiyqqvQ+Kqqvdd39UYf1nDxzeF0B9
uvijIKr/nvc/f3/AX79677t+PNWPkwv/LVtlL+u2v9C+3+blKqJY6/9sVs+raPVr9dPHnfz7X3v3
+Wkq+H80nIcH7QrMy+B2MxSa4v2GeyD68IbDVZyv8h+3KH5GHBvswqEtj1cb/zvcsf7eXe9A04Pb
Rqk9W70mP+5S3PWuRmN4y3H89lL4L2Wx13gPeB/a+ORts6pX2dvnlnfQ4cEtv9fz/ZF8/wMt6TJ6
3u/2HSx16LfAsZD5r3u/5zvKcWjL87cEPZr9lnc4qaEtL+hx3//c4yR1RKhqaMPL19V6bwAqOyjL
4HY3Gx/hmP03cleFNbjp+NVfHcwiO8zF4JaTev/Ho8aVJW5os2e/zk27eoPBDdNA+RK2P26xn/Z2
2fahTQuBnvyXbt5lb4e2fbHy473Z4x1SObzdrN2s4tfP3aHuUq3Dm87zFboI+VtR7I3pd/zb4Pb9
l7XvrfaruXf50eFNsxbkSbE3st/zbcPbznOff2i+7nX6LoPzT7SelNlh0yIxMrjpJC4O5pD3MPvQ
li/fnrPVgfX0HrUd3nS12l+3cL5FgmR4w/Ufi1WEWrm/v6zTvqiB+CfaP33L8re9mYpstYji/hON
X7w1/sveMvaORfwnGv+aZOGP2+z9g13cdXDTkHms/xivsoSVcv/lJAqn/PjGHeXDf2PFX/ZfMFnB
4XrYvIDxD73/q7W/3+O74NvgZsMNFsm+V0P2UuR+BjcNHeAhYUZf7TW04eu3OM7bTbU6cBPeg1BD
m79dJ69vfyzzX9a2XSnz0Oa/JHDB/HYgiqjyP+D27b7g14H4HrQeev939P5bnr/tmRTvsJrhbTf7
XuV7FGVou/fFav1jQIs55R0dOLTZh7csYmXbaxkwxT+wYD74eDYHw/u9KmroTT+uWHdir9h/Nd+x
MIMbf8uLP3578zts7uD2/fwliaGk3evzXQR+cNt/rqHxiQ3o16Xhd5Gmnxw9v8affnDv/O7P9oNr
4hMvm7dV9p//CwAA//8=</cx:binary>
              </cx:geoCache>
            </cx:geography>
          </cx:layoutPr>
          <cx:valueColors>
            <cx:minColor>
              <a:schemeClr val="bg2"/>
            </cx:minColor>
            <cx:midColor>
              <a:schemeClr val="accent1">
                <a:lumMod val="60000"/>
                <a:lumOff val="40000"/>
              </a:schemeClr>
            </cx:midColor>
            <cx:maxColor>
              <a:srgbClr val="FF0000"/>
            </cx:maxColor>
          </cx:valueColors>
          <cx:valueColorPositions count="3"/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>
            <a:solidFill>
              <a:sysClr val="windowText" lastClr="000000">
                <a:lumMod val="65000"/>
                <a:lumOff val="35000"/>
              </a:sysClr>
            </a:solidFill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_xlchart.v2.8</cx:f>
      </cx:strDim>
      <cx:numDim type="val">
        <cx:f>_xlchart.v2.9</cx:f>
      </cx:numDim>
    </cx:data>
  </cx:chartData>
  <cx:chart>
    <cx:title pos="t" align="ctr" overlay="0">
      <cx:tx>
        <cx:txData>
          <cx:v>Top 10 Tax Liability per Person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10 Tax Liability per Person</a:t>
          </a:r>
        </a:p>
      </cx:txPr>
    </cx:title>
    <cx:plotArea>
      <cx:plotAreaRegion>
        <cx:series layoutId="funnel" uniqueId="{FC5AB1FA-BB3A-40E5-B4E5-C6238B16C6B9}">
          <cx:spPr>
            <a:solidFill>
              <a:srgbClr val="FF0000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_xlchart.v2.10</cx:f>
      </cx:strDim>
      <cx:numDim type="val">
        <cx:f>_xlchart.v2.11</cx:f>
      </cx:numDim>
    </cx:data>
    <cx:data id="1">
      <cx:strDim type="cat">
        <cx:f>_xlchart.v2.10</cx:f>
      </cx:strDim>
      <cx:numDim type="val">
        <cx:f>_xlchart.v2.12</cx:f>
      </cx:numDim>
    </cx:data>
  </cx:chartData>
  <cx:chart>
    <cx:title pos="t" align="ctr" overlay="0">
      <cx:tx>
        <cx:txData>
          <cx:v>Lowest Tax Liability per Person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Lowest Tax Liability per Person</a:t>
          </a:r>
        </a:p>
      </cx:txPr>
    </cx:title>
    <cx:plotArea>
      <cx:plotAreaRegion>
        <cx:series layoutId="funnel" uniqueId="{077702EA-500C-45F7-9708-1856CF360F4D}" formatIdx="0">
          <cx:dataLabels>
            <cx:visibility seriesName="0" categoryName="0" value="1"/>
          </cx:dataLabels>
          <cx:dataId val="0"/>
        </cx:series>
        <cx:series layoutId="funnel" hidden="1" uniqueId="{B1D246A3-1B35-444F-A728-D593033F1825}" formatIdx="1">
          <cx:dataLabels>
            <cx:visibility seriesName="0" categoryName="0" value="1"/>
          </cx:dataLabels>
          <cx:dataId val="1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</xdr:row>
      <xdr:rowOff>160020</xdr:rowOff>
    </xdr:from>
    <xdr:to>
      <xdr:col>2</xdr:col>
      <xdr:colOff>746760</xdr:colOff>
      <xdr:row>17</xdr:row>
      <xdr:rowOff>53340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8FBBBD-5732-4410-A323-ADCD269AAB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571500"/>
              <a:ext cx="371856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99060</xdr:rowOff>
    </xdr:from>
    <xdr:to>
      <xdr:col>8</xdr:col>
      <xdr:colOff>548640</xdr:colOff>
      <xdr:row>41</xdr:row>
      <xdr:rowOff>106680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7094810-E187-4F81-852F-8A2F35E989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53740"/>
              <a:ext cx="9380220" cy="4396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845820</xdr:colOff>
      <xdr:row>2</xdr:row>
      <xdr:rowOff>152400</xdr:rowOff>
    </xdr:from>
    <xdr:to>
      <xdr:col>6</xdr:col>
      <xdr:colOff>548640</xdr:colOff>
      <xdr:row>17</xdr:row>
      <xdr:rowOff>30480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7">
              <a:extLst>
                <a:ext uri="{FF2B5EF4-FFF2-40B4-BE49-F238E27FC236}">
                  <a16:creationId xmlns:a16="http://schemas.microsoft.com/office/drawing/2014/main" id="{D961E290-EF94-4267-89C9-AF787AF1BC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9060" y="563880"/>
              <a:ext cx="4251960" cy="2621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53340</xdr:colOff>
      <xdr:row>17</xdr:row>
      <xdr:rowOff>111124</xdr:rowOff>
    </xdr:from>
    <xdr:to>
      <xdr:col>18</xdr:col>
      <xdr:colOff>15240</xdr:colOff>
      <xdr:row>39</xdr:row>
      <xdr:rowOff>38099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ED21A3A8-43D5-4DDF-990D-598B2726F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47624</xdr:colOff>
      <xdr:row>2</xdr:row>
      <xdr:rowOff>139700</xdr:rowOff>
    </xdr:from>
    <xdr:to>
      <xdr:col>14</xdr:col>
      <xdr:colOff>347979</xdr:colOff>
      <xdr:row>17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11C570-EF4A-4B52-A989-B01B7237E5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9604" y="551180"/>
              <a:ext cx="4567555" cy="261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129297</xdr:colOff>
      <xdr:row>43</xdr:row>
      <xdr:rowOff>30601</xdr:rowOff>
    </xdr:from>
    <xdr:to>
      <xdr:col>2</xdr:col>
      <xdr:colOff>1855047</xdr:colOff>
      <xdr:row>62</xdr:row>
      <xdr:rowOff>182034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FEA6422D-A419-4D8D-BDAF-980BD7AE6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262467</xdr:colOff>
      <xdr:row>43</xdr:row>
      <xdr:rowOff>55032</xdr:rowOff>
    </xdr:from>
    <xdr:to>
      <xdr:col>10</xdr:col>
      <xdr:colOff>194734</xdr:colOff>
      <xdr:row>59</xdr:row>
      <xdr:rowOff>67732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A82866-5A68-4D42-B7A3-FCD35CE36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161470</xdr:colOff>
      <xdr:row>42</xdr:row>
      <xdr:rowOff>56241</xdr:rowOff>
    </xdr:from>
    <xdr:to>
      <xdr:col>2</xdr:col>
      <xdr:colOff>96156</xdr:colOff>
      <xdr:row>64</xdr:row>
      <xdr:rowOff>72571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E118F1A-1D43-412D-B62B-6FB0CC024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2169047</xdr:colOff>
      <xdr:row>66</xdr:row>
      <xdr:rowOff>119702</xdr:rowOff>
    </xdr:from>
    <xdr:to>
      <xdr:col>4</xdr:col>
      <xdr:colOff>209974</xdr:colOff>
      <xdr:row>84</xdr:row>
      <xdr:rowOff>151554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8B9207F9-2CA8-4F4F-A0B0-F048117DF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2016_tax_data_by_state_Toled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Toledo" refreshedDate="43883.524163888891" createdVersion="6" refreshedVersion="6" minRefreshableVersion="3" recordCount="54" xr:uid="{9BF0CE8C-C4ED-4734-A22E-0C3EAC2D9170}">
  <cacheSource type="worksheet">
    <worksheetSource ref="B1:I1048576" sheet="Q1" r:id="rId2"/>
  </cacheSource>
  <cacheFields count="8">
    <cacheField name="State" numFmtId="0">
      <sharedItems containsBlank="1" count="53"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OTHER AREAS [20]"/>
      </sharedItems>
    </cacheField>
    <cacheField name="Total Number of Returns Filed" numFmtId="0">
      <sharedItems containsString="0" containsBlank="1" containsNumber="1" containsInteger="1" minValue="269390" maxValue="149853100"/>
    </cacheField>
    <cacheField name="Elderly Returns Filed" numFmtId="0">
      <sharedItems containsString="0" containsBlank="1" containsNumber="1" containsInteger="1" minValue="59640" maxValue="35682760"/>
    </cacheField>
    <cacheField name="Percentage of Elderly Returns Out of Total Filed (by state)" numFmtId="0">
      <sharedItems containsString="0" containsBlank="1" containsNumber="1" minValue="0.17385727611940299" maxValue="0.29208862701773769"/>
    </cacheField>
    <cacheField name="Offset Ref" numFmtId="0">
      <sharedItems containsString="0" containsBlank="1" containsNumber="1" containsInteger="1" minValue="0" maxValue="572"/>
    </cacheField>
    <cacheField name="Percentage Elderly (Compared to National)" numFmtId="0">
      <sharedItems containsString="0" containsBlank="1" containsNumber="1" minValue="1.6713953741246473E-3" maxValue="1"/>
    </cacheField>
    <cacheField name="Rank (Natl)" numFmtId="0">
      <sharedItems containsBlank="1" containsMixedTypes="1" containsNumber="1" containsInteger="1" minValue="1" maxValue="50" count="26">
        <s v="N/A"/>
        <n v="25"/>
        <n v="50"/>
        <n v="16"/>
        <n v="31"/>
        <n v="1"/>
        <n v="20"/>
        <n v="22"/>
        <n v="40"/>
        <n v="44"/>
        <n v="10"/>
        <n v="32"/>
        <n v="4"/>
        <n v="11"/>
        <n v="21"/>
        <n v="18"/>
        <n v="14"/>
        <n v="5"/>
        <n v="12"/>
        <n v="17"/>
        <n v="2"/>
        <n v="3"/>
        <n v="9"/>
        <n v="8"/>
        <n v="6"/>
        <m/>
      </sharedItems>
    </cacheField>
    <cacheField name="Rank (State to State)" numFmtId="0">
      <sharedItems containsBlank="1" containsMixedTypes="1" containsNumber="1" containsInteger="1" minValue="1" maxValue="52" count="54">
        <s v="N/A"/>
        <n v="34"/>
        <n v="48"/>
        <n v="21"/>
        <n v="33"/>
        <n v="46"/>
        <n v="44"/>
        <n v="19"/>
        <n v="7"/>
        <n v="52"/>
        <n v="16"/>
        <n v="49"/>
        <n v="5"/>
        <n v="20"/>
        <n v="35"/>
        <n v="22"/>
        <n v="13"/>
        <n v="15"/>
        <n v="40"/>
        <n v="43"/>
        <n v="3"/>
        <n v="38"/>
        <n v="27"/>
        <n v="6"/>
        <n v="25"/>
        <n v="45"/>
        <n v="18"/>
        <n v="2"/>
        <n v="26"/>
        <n v="42"/>
        <n v="14"/>
        <n v="31"/>
        <n v="10"/>
        <n v="39"/>
        <n v="37"/>
        <n v="32"/>
        <n v="23"/>
        <n v="29"/>
        <n v="11"/>
        <n v="8"/>
        <n v="28"/>
        <n v="24"/>
        <n v="9"/>
        <n v="41"/>
        <n v="50"/>
        <n v="51"/>
        <n v="1"/>
        <n v="36"/>
        <n v="30"/>
        <n v="4"/>
        <n v="17"/>
        <n v="12"/>
        <n v="4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n v="149853100"/>
    <n v="35682760"/>
    <n v="0.23811826381970075"/>
    <n v="0"/>
    <n v="1"/>
    <x v="0"/>
    <x v="0"/>
  </r>
  <r>
    <x v="1"/>
    <n v="2043750"/>
    <n v="488220"/>
    <n v="0.23888440366972477"/>
    <n v="11"/>
    <n v="1.3682237584760819E-2"/>
    <x v="1"/>
    <x v="1"/>
  </r>
  <r>
    <x v="2"/>
    <n v="348100"/>
    <n v="71410"/>
    <n v="0.20514220051709278"/>
    <n v="22"/>
    <n v="2.0012465403460942E-3"/>
    <x v="2"/>
    <x v="2"/>
  </r>
  <r>
    <x v="3"/>
    <n v="2944180"/>
    <n v="753930"/>
    <n v="0.25607469651991388"/>
    <n v="33"/>
    <n v="2.1128690717870477E-2"/>
    <x v="3"/>
    <x v="3"/>
  </r>
  <r>
    <x v="4"/>
    <n v="1221530"/>
    <n v="293680"/>
    <n v="0.24041980139660918"/>
    <n v="44"/>
    <n v="8.2303050548780416E-3"/>
    <x v="4"/>
    <x v="4"/>
  </r>
  <r>
    <x v="5"/>
    <n v="17817140"/>
    <n v="3839230"/>
    <n v="0.21547958875554662"/>
    <n v="55"/>
    <n v="0.10759341485916449"/>
    <x v="5"/>
    <x v="5"/>
  </r>
  <r>
    <x v="6"/>
    <n v="2648930"/>
    <n v="588830"/>
    <n v="0.22228975473115559"/>
    <n v="66"/>
    <n v="1.6501806474611268E-2"/>
    <x v="6"/>
    <x v="6"/>
  </r>
  <r>
    <x v="7"/>
    <n v="1754200"/>
    <n v="451470"/>
    <n v="0.25736518070915515"/>
    <n v="77"/>
    <n v="1.2652328463381195E-2"/>
    <x v="7"/>
    <x v="7"/>
  </r>
  <r>
    <x v="8"/>
    <n v="455680"/>
    <n v="124720"/>
    <n v="0.2737008426966292"/>
    <n v="88"/>
    <n v="3.4952453229514756E-3"/>
    <x v="8"/>
    <x v="8"/>
  </r>
  <r>
    <x v="9"/>
    <n v="343040"/>
    <n v="59640"/>
    <n v="0.17385727611940299"/>
    <n v="99"/>
    <n v="1.6713953741246473E-3"/>
    <x v="9"/>
    <x v="9"/>
  </r>
  <r>
    <x v="10"/>
    <n v="9668410"/>
    <n v="2546610"/>
    <n v="0.2633949118831328"/>
    <n v="110"/>
    <n v="7.1368078029838494E-2"/>
    <x v="5"/>
    <x v="10"/>
  </r>
  <r>
    <x v="11"/>
    <n v="4435080"/>
    <n v="903380"/>
    <n v="0.20368967414342018"/>
    <n v="121"/>
    <n v="2.5316987811480951E-2"/>
    <x v="10"/>
    <x v="11"/>
  </r>
  <r>
    <x v="12"/>
    <n v="685270"/>
    <n v="189160"/>
    <n v="0.27603718242444586"/>
    <n v="132"/>
    <n v="5.3011594394604001E-3"/>
    <x v="11"/>
    <x v="12"/>
  </r>
  <r>
    <x v="13"/>
    <n v="739750"/>
    <n v="189840"/>
    <n v="0.25662723893207162"/>
    <n v="143"/>
    <n v="5.3202162612981732E-3"/>
    <x v="4"/>
    <x v="13"/>
  </r>
  <r>
    <x v="14"/>
    <n v="6100090"/>
    <n v="1439450"/>
    <n v="0.23597192828302532"/>
    <n v="154"/>
    <n v="4.0340209109385038E-2"/>
    <x v="12"/>
    <x v="14"/>
  </r>
  <r>
    <x v="15"/>
    <n v="3102060"/>
    <n v="788430"/>
    <n v="0.25416336241078508"/>
    <n v="165"/>
    <n v="2.2095544178757472E-2"/>
    <x v="13"/>
    <x v="15"/>
  </r>
  <r>
    <x v="16"/>
    <n v="1447550"/>
    <n v="384070"/>
    <n v="0.265324168422507"/>
    <n v="176"/>
    <n v="1.0763461122401967E-2"/>
    <x v="14"/>
    <x v="16"/>
  </r>
  <r>
    <x v="17"/>
    <n v="1324260"/>
    <n v="349330"/>
    <n v="0.2637926087022186"/>
    <n v="187"/>
    <n v="9.7898817243957589E-3"/>
    <x v="14"/>
    <x v="17"/>
  </r>
  <r>
    <x v="18"/>
    <n v="1906300"/>
    <n v="440430"/>
    <n v="0.23103918585742014"/>
    <n v="198"/>
    <n v="1.2342935355897358E-2"/>
    <x v="15"/>
    <x v="18"/>
  </r>
  <r>
    <x v="19"/>
    <n v="1968280"/>
    <n v="440350"/>
    <n v="0.22372325075700611"/>
    <n v="209"/>
    <n v="1.234069337685762E-2"/>
    <x v="15"/>
    <x v="19"/>
  </r>
  <r>
    <x v="20"/>
    <n v="650870"/>
    <n v="185060"/>
    <n v="0.28432713137800175"/>
    <n v="220"/>
    <n v="5.1862580136738303E-3"/>
    <x v="1"/>
    <x v="20"/>
  </r>
  <r>
    <x v="21"/>
    <n v="2950840"/>
    <n v="685940"/>
    <n v="0.23245584308196987"/>
    <n v="231"/>
    <n v="1.9223288781473183E-2"/>
    <x v="16"/>
    <x v="21"/>
  </r>
  <r>
    <x v="22"/>
    <n v="3409940"/>
    <n v="835540"/>
    <n v="0.24503070435256924"/>
    <n v="242"/>
    <n v="2.3415789585783161E-2"/>
    <x v="10"/>
    <x v="22"/>
  </r>
  <r>
    <x v="23"/>
    <n v="4718720"/>
    <n v="1298680"/>
    <n v="0.27521870337718701"/>
    <n v="253"/>
    <n v="3.6395166741586132E-2"/>
    <x v="17"/>
    <x v="23"/>
  </r>
  <r>
    <x v="24"/>
    <n v="2737450"/>
    <n v="678120"/>
    <n v="0.24771959305192789"/>
    <n v="264"/>
    <n v="1.9004135330338796E-2"/>
    <x v="18"/>
    <x v="24"/>
  </r>
  <r>
    <x v="25"/>
    <n v="1230280"/>
    <n v="270250"/>
    <n v="0.21966544201320023"/>
    <n v="275"/>
    <n v="7.5736854436147874E-3"/>
    <x v="3"/>
    <x v="25"/>
  </r>
  <r>
    <x v="26"/>
    <n v="2781440"/>
    <n v="721040"/>
    <n v="0.25923262770363553"/>
    <n v="286"/>
    <n v="2.0206957085158211E-2"/>
    <x v="10"/>
    <x v="26"/>
  </r>
  <r>
    <x v="27"/>
    <n v="500680"/>
    <n v="143620"/>
    <n v="0.28684988415754575"/>
    <n v="297"/>
    <n v="4.0249128710895679E-3"/>
    <x v="14"/>
    <x v="27"/>
  </r>
  <r>
    <x v="28"/>
    <n v="898230"/>
    <n v="221750"/>
    <n v="0.24687440855905504"/>
    <n v="308"/>
    <n v="6.2144856507736507E-3"/>
    <x v="19"/>
    <x v="28"/>
  </r>
  <r>
    <x v="29"/>
    <n v="1377520"/>
    <n v="317150"/>
    <n v="0.23023259190429177"/>
    <n v="319"/>
    <n v="8.8880456556611649E-3"/>
    <x v="16"/>
    <x v="29"/>
  </r>
  <r>
    <x v="30"/>
    <n v="698590"/>
    <n v="184570"/>
    <n v="0.26420361012897409"/>
    <n v="330"/>
    <n v="5.1725258920554355E-3"/>
    <x v="19"/>
    <x v="30"/>
  </r>
  <r>
    <x v="31"/>
    <n v="4384660"/>
    <n v="1058370"/>
    <n v="0.24138017542979387"/>
    <n v="341"/>
    <n v="2.9660541953593276E-2"/>
    <x v="17"/>
    <x v="31"/>
  </r>
  <r>
    <x v="32"/>
    <n v="907880"/>
    <n v="242340"/>
    <n v="0.26692955016081421"/>
    <n v="352"/>
    <n v="6.7915150061262078E-3"/>
    <x v="16"/>
    <x v="32"/>
  </r>
  <r>
    <x v="33"/>
    <n v="9589410"/>
    <n v="2218280"/>
    <n v="0.23132601484345752"/>
    <n v="363"/>
    <n v="6.2166715803373955E-2"/>
    <x v="20"/>
    <x v="33"/>
  </r>
  <r>
    <x v="34"/>
    <n v="4511860"/>
    <n v="1056150"/>
    <n v="0.23408306108788837"/>
    <n v="374"/>
    <n v="2.9598327035240547E-2"/>
    <x v="12"/>
    <x v="34"/>
  </r>
  <r>
    <x v="35"/>
    <n v="360140"/>
    <n v="86720"/>
    <n v="0.24079524629310822"/>
    <n v="385"/>
    <n v="2.4303052790759457E-3"/>
    <x v="19"/>
    <x v="35"/>
  </r>
  <r>
    <x v="36"/>
    <n v="5572780"/>
    <n v="1413720"/>
    <n v="0.25368308097574283"/>
    <n v="396"/>
    <n v="3.9619132600729315E-2"/>
    <x v="21"/>
    <x v="36"/>
  </r>
  <r>
    <x v="37"/>
    <n v="1616420"/>
    <n v="395900"/>
    <n v="0.24492396778065106"/>
    <n v="407"/>
    <n v="1.1094993772903216E-2"/>
    <x v="22"/>
    <x v="37"/>
  </r>
  <r>
    <x v="38"/>
    <n v="1898960"/>
    <n v="506740"/>
    <n v="0.26685132914858661"/>
    <n v="418"/>
    <n v="1.4201255732460158E-2"/>
    <x v="23"/>
    <x v="38"/>
  </r>
  <r>
    <x v="39"/>
    <n v="6188680"/>
    <n v="1680610"/>
    <n v="0.27156194859000626"/>
    <n v="429"/>
    <n v="4.7098654924675111E-2"/>
    <x v="20"/>
    <x v="39"/>
  </r>
  <r>
    <x v="40"/>
    <n v="529380"/>
    <n v="129700"/>
    <n v="0.24500358910423514"/>
    <n v="440"/>
    <n v="3.6348085181751636E-3"/>
    <x v="10"/>
    <x v="40"/>
  </r>
  <r>
    <x v="41"/>
    <n v="2203820"/>
    <n v="547740"/>
    <n v="0.24854116942400015"/>
    <n v="451"/>
    <n v="1.5350269990325861E-2"/>
    <x v="24"/>
    <x v="41"/>
  </r>
  <r>
    <x v="42"/>
    <n v="415870"/>
    <n v="112210"/>
    <n v="0.26981989564046455"/>
    <n v="462"/>
    <n v="3.1446558506124525E-3"/>
    <x v="22"/>
    <x v="42"/>
  </r>
  <r>
    <x v="43"/>
    <n v="2991110"/>
    <n v="689970"/>
    <n v="0.23067356265734126"/>
    <n v="473"/>
    <n v="1.933622847559998E-2"/>
    <x v="17"/>
    <x v="43"/>
  </r>
  <r>
    <x v="44"/>
    <n v="12116350"/>
    <n v="2352240"/>
    <n v="0.19413767347427235"/>
    <n v="484"/>
    <n v="6.592090970541517E-2"/>
    <x v="5"/>
    <x v="44"/>
  </r>
  <r>
    <x v="45"/>
    <n v="1288770"/>
    <n v="249290"/>
    <n v="0.19343249765280074"/>
    <n v="495"/>
    <n v="6.9862869352034429E-3"/>
    <x v="12"/>
    <x v="45"/>
  </r>
  <r>
    <x v="46"/>
    <n v="325860"/>
    <n v="95180"/>
    <n v="0.29208862701773769"/>
    <n v="506"/>
    <n v="2.6673945625282349E-3"/>
    <x v="24"/>
    <x v="46"/>
  </r>
  <r>
    <x v="47"/>
    <n v="3910470"/>
    <n v="920190"/>
    <n v="0.23531442512025408"/>
    <n v="517"/>
    <n v="2.578808365720589E-2"/>
    <x v="5"/>
    <x v="47"/>
  </r>
  <r>
    <x v="48"/>
    <n v="3489080"/>
    <n v="846390"/>
    <n v="0.24258257191007371"/>
    <n v="528"/>
    <n v="2.3719857993047624E-2"/>
    <x v="5"/>
    <x v="48"/>
  </r>
  <r>
    <x v="49"/>
    <n v="766740"/>
    <n v="214960"/>
    <n v="0.28035579205467304"/>
    <n v="539"/>
    <n v="6.0241976797758921E-3"/>
    <x v="20"/>
    <x v="49"/>
  </r>
  <r>
    <x v="50"/>
    <n v="2842790"/>
    <n v="746830"/>
    <n v="0.26271022481435491"/>
    <n v="550"/>
    <n v="2.0929715078093734E-2"/>
    <x v="5"/>
    <x v="50"/>
  </r>
  <r>
    <x v="51"/>
    <n v="269390"/>
    <n v="71560"/>
    <n v="0.2656371802962248"/>
    <n v="561"/>
    <n v="2.0054502510456029E-3"/>
    <x v="20"/>
    <x v="51"/>
  </r>
  <r>
    <x v="52"/>
    <n v="764580"/>
    <n v="163820"/>
    <n v="0.21426142457296818"/>
    <n v="572"/>
    <n v="4.5910125786234029E-3"/>
    <x v="5"/>
    <x v="52"/>
  </r>
  <r>
    <x v="0"/>
    <m/>
    <m/>
    <m/>
    <m/>
    <m/>
    <x v="25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37750-93E2-4ACA-BF30-F399D4E009FD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4" firstHeaderRow="1" firstDataRow="1" firstDataCol="1" rowPageCount="1" colPageCount="1"/>
  <pivotFields count="8">
    <pivotField axis="axisRow" showAll="0" sortType="ascending">
      <items count="54">
        <item x="0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52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multipleItemSelectionAllowed="1" showAll="0">
      <items count="27">
        <item x="5"/>
        <item x="20"/>
        <item x="21"/>
        <item x="12"/>
        <item x="17"/>
        <item x="24"/>
        <item x="23"/>
        <item x="22"/>
        <item x="10"/>
        <item h="1" x="13"/>
        <item h="1" x="18"/>
        <item h="1" x="16"/>
        <item h="1" x="3"/>
        <item h="1" x="19"/>
        <item h="1" x="15"/>
        <item h="1" x="6"/>
        <item h="1" x="14"/>
        <item h="1" x="7"/>
        <item h="1" x="1"/>
        <item h="1" x="4"/>
        <item h="1" x="11"/>
        <item h="1" x="8"/>
        <item h="1" x="9"/>
        <item h="1" x="2"/>
        <item h="1" x="0"/>
        <item h="1" x="25"/>
        <item t="default"/>
      </items>
    </pivotField>
    <pivotField axis="axisPage" multipleItemSelectionAllowed="1" showAll="0">
      <items count="55">
        <item x="46"/>
        <item x="27"/>
        <item x="20"/>
        <item x="49"/>
        <item x="12"/>
        <item x="23"/>
        <item x="8"/>
        <item x="39"/>
        <item x="42"/>
        <item x="32"/>
        <item h="1" x="38"/>
        <item h="1" x="51"/>
        <item h="1" x="16"/>
        <item h="1" x="30"/>
        <item h="1" x="17"/>
        <item h="1" x="10"/>
        <item h="1" x="50"/>
        <item h="1" x="26"/>
        <item h="1" x="7"/>
        <item h="1" x="13"/>
        <item h="1" x="3"/>
        <item h="1" x="15"/>
        <item h="1" x="36"/>
        <item h="1" x="41"/>
        <item h="1" x="24"/>
        <item h="1" x="28"/>
        <item h="1" x="22"/>
        <item h="1" x="40"/>
        <item h="1" x="37"/>
        <item h="1" x="48"/>
        <item h="1" x="31"/>
        <item h="1" x="35"/>
        <item h="1" x="4"/>
        <item h="1" x="1"/>
        <item h="1" x="14"/>
        <item h="1" x="47"/>
        <item h="1" x="34"/>
        <item h="1" x="21"/>
        <item h="1" x="33"/>
        <item h="1" x="18"/>
        <item h="1" x="43"/>
        <item h="1" x="29"/>
        <item h="1" x="19"/>
        <item h="1" x="6"/>
        <item h="1" x="25"/>
        <item h="1" x="5"/>
        <item h="1" x="52"/>
        <item h="1" x="2"/>
        <item h="1" x="11"/>
        <item h="1" x="44"/>
        <item h="1" x="45"/>
        <item h="1" x="9"/>
        <item h="1" x="0"/>
        <item h="1" x="53"/>
        <item t="default"/>
      </items>
    </pivotField>
  </pivotFields>
  <rowFields count="1">
    <field x="0"/>
  </rowFields>
  <rowItems count="11">
    <i>
      <x v="21"/>
    </i>
    <i>
      <x v="10"/>
    </i>
    <i>
      <x v="13"/>
    </i>
    <i>
      <x v="45"/>
    </i>
    <i>
      <x v="30"/>
    </i>
    <i>
      <x v="41"/>
    </i>
    <i>
      <x v="3"/>
    </i>
    <i>
      <x v="33"/>
    </i>
    <i>
      <x v="26"/>
    </i>
    <i>
      <x v="6"/>
    </i>
    <i t="grand">
      <x/>
    </i>
  </rowItems>
  <colItems count="1">
    <i/>
  </colItems>
  <pageFields count="1">
    <pageField fld="7" hier="-1"/>
  </pageFields>
  <dataFields count="1">
    <dataField name="Sum of Percentage of Elderly Returns Out of Total Filed (by state)" fld="3" baseField="0" baseItem="0"/>
  </dataFields>
  <formats count="2">
    <format dxfId="4">
      <pivotArea collapsedLevelsAreSubtotals="1" fieldPosition="0">
        <references count="1">
          <reference field="0" count="10">
            <x v="3"/>
            <x v="6"/>
            <x v="10"/>
            <x v="13"/>
            <x v="21"/>
            <x v="26"/>
            <x v="30"/>
            <x v="33"/>
            <x v="41"/>
            <x v="45"/>
          </reference>
        </references>
      </pivotArea>
    </format>
    <format dxfId="3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713A20-1EFD-4B65-A2BF-B539BCE6A800}" name="Table2" displayName="Table2" ref="A1:B584" totalsRowShown="0" headerRowDxfId="0" headerRowCellStyle="Normal_Sheet1">
  <autoFilter ref="A1:B584" xr:uid="{ED0606A2-CAFB-40E1-AEE7-DDDAED2A458E}">
    <filterColumn colId="0">
      <filters>
        <filter val="Under_x000a_$1 [1]"/>
      </filters>
    </filterColumn>
  </autoFilter>
  <sortState xmlns:xlrd2="http://schemas.microsoft.com/office/spreadsheetml/2017/richdata2" ref="A3:B575">
    <sortCondition descending="1" ref="B1:B584"/>
  </sortState>
  <tableColumns count="2">
    <tableColumn id="2" xr3:uid="{8368B50B-CCAF-415C-8493-EAD352FB5220}" name="Column1" dataDxfId="2" dataCellStyle="Normal_Sheet1"/>
    <tableColumn id="5" xr3:uid="{5B96BB08-7EDF-4C86-B3C3-38003B9B24A4}" name="Number of returns" dataDxfId="1" dataCellStyle="Normal_Sheet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F7EB41-8624-418D-8BF8-28FB9DE50B75}" name="Table3" displayName="Table3" ref="H1:J53" totalsRowShown="0">
  <autoFilter ref="H1:J53" xr:uid="{769F50E5-A5D7-4A11-A1E9-C4AD5E00F6D0}"/>
  <tableColumns count="3">
    <tableColumn id="1" xr3:uid="{807BA335-BAC2-4D8C-B477-8E08D6581F52}" name="State"/>
    <tableColumn id="4" xr3:uid="{30EE7579-B089-4113-9C85-F487ED2EB0D3}" name="Tax Liability per Person" dataCellStyle="Currency"/>
    <tableColumn id="6" xr3:uid="{137E96CD-54F5-4F69-A999-82B199B5E28A}" name="Averag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B760-13C8-4ED5-9A58-DD9599BC7495}">
  <dimension ref="A1:T47"/>
  <sheetViews>
    <sheetView topLeftCell="A18" zoomScale="80" zoomScaleNormal="80" workbookViewId="0">
      <selection activeCell="U26" sqref="U26"/>
    </sheetView>
  </sheetViews>
  <sheetFormatPr defaultRowHeight="14.4" x14ac:dyDescent="0.3"/>
  <cols>
    <col min="1" max="1" width="15.44140625" customWidth="1"/>
    <col min="2" max="2" width="29.21875" customWidth="1"/>
    <col min="3" max="3" width="29.109375" customWidth="1"/>
    <col min="4" max="4" width="8.88671875" customWidth="1"/>
    <col min="6" max="6" width="19.44140625" customWidth="1"/>
    <col min="14" max="14" width="13.6640625" customWidth="1"/>
    <col min="17" max="17" width="12.44140625" customWidth="1"/>
  </cols>
  <sheetData>
    <row r="1" spans="1:4" ht="18" x14ac:dyDescent="0.35">
      <c r="A1" s="32" t="s">
        <v>0</v>
      </c>
      <c r="B1" s="32" t="s">
        <v>3</v>
      </c>
      <c r="C1" s="32" t="s">
        <v>5</v>
      </c>
      <c r="D1" s="9"/>
    </row>
    <row r="2" spans="1:4" x14ac:dyDescent="0.3">
      <c r="A2" t="s">
        <v>32</v>
      </c>
      <c r="B2" s="1">
        <f>VLOOKUP($A2, Liability!A:E, 4, TRUE)</f>
        <v>13.06408941201879</v>
      </c>
      <c r="C2" s="10">
        <f>VLOOKUP($A2, Liability!A:E, 5, TRUE)</f>
        <v>1</v>
      </c>
    </row>
    <row r="45" spans="13:20" x14ac:dyDescent="0.3">
      <c r="M45" s="75"/>
      <c r="N45" s="75" t="s">
        <v>113</v>
      </c>
      <c r="P45" s="77"/>
      <c r="Q45" s="77" t="s">
        <v>113</v>
      </c>
      <c r="S45" s="79"/>
      <c r="T45" s="79" t="s">
        <v>113</v>
      </c>
    </row>
    <row r="46" spans="13:20" x14ac:dyDescent="0.3">
      <c r="M46" s="75"/>
      <c r="N46" s="75" t="s">
        <v>112</v>
      </c>
      <c r="P46" s="77"/>
      <c r="Q46" s="77" t="s">
        <v>112</v>
      </c>
      <c r="S46" s="79"/>
      <c r="T46" s="79" t="s">
        <v>112</v>
      </c>
    </row>
    <row r="47" spans="13:20" x14ac:dyDescent="0.3">
      <c r="M47" s="75" t="s">
        <v>99</v>
      </c>
      <c r="N47" s="76">
        <f>INDEX(ElderlynIncome!J43:VT45, MATCH(M47, ElderlynIncome!I43:I45, 0), MATCH(N45&amp;N46, ElderlynIncome!J41:VT41, 0))</f>
        <v>0.11469390637136065</v>
      </c>
      <c r="P47" s="77" t="s">
        <v>100</v>
      </c>
      <c r="Q47" s="78">
        <f>INDEX(ElderlynIncome!J43:VT45, MATCH(P47, ElderlynIncome!I43:I45, 0), MATCH(Q45&amp;Q46, ElderlynIncome!J41:VT41, 0))</f>
        <v>0.83931555534634128</v>
      </c>
      <c r="S47" s="79" t="s">
        <v>101</v>
      </c>
      <c r="T47" s="80">
        <f>INDEX(ElderlynIncome!J43:VT45, MATCH(S47, ElderlynIncome!I43:I45, 0), MATCH(T45&amp;T46, ElderlynIncome!J41:VT41, 0))</f>
        <v>2.4478075646668394E-2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E906C03-B3E2-47DC-B2BF-B008080437B9}">
          <x14:formula1>
            <xm:f>ElderlynIncome!$I$43:$I$45</xm:f>
          </x14:formula1>
          <xm:sqref>M47 P47 S47</xm:sqref>
        </x14:dataValidation>
        <x14:dataValidation type="list" allowBlank="1" showInputMessage="1" showErrorMessage="1" xr:uid="{A80E5FFC-E290-466F-9BD5-A645B32A1B52}">
          <x14:formula1>
            <xm:f>ElderlynIncome!$G$44:$G$96</xm:f>
          </x14:formula1>
          <xm:sqref>N45 Q45 T45</xm:sqref>
        </x14:dataValidation>
        <x14:dataValidation type="list" allowBlank="1" showInputMessage="1" showErrorMessage="1" xr:uid="{BCF54C97-3C2D-4BDD-ACC0-174238B27021}">
          <x14:formula1>
            <xm:f>ElderlynIncome!$J$42:$T$42</xm:f>
          </x14:formula1>
          <xm:sqref>N46 Q46 T46</xm:sqref>
        </x14:dataValidation>
        <x14:dataValidation type="list" allowBlank="1" showInputMessage="1" showErrorMessage="1" xr:uid="{4E6770D3-E810-48F0-AB76-2966D475D2A5}">
          <x14:formula1>
            <xm:f>Liability!$A2:$A53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FA7-6BB7-4C96-BA7A-BF1D758B59CB}">
  <dimension ref="A1:XFD633"/>
  <sheetViews>
    <sheetView zoomScale="60" zoomScaleNormal="60" workbookViewId="0">
      <selection activeCell="F13" sqref="F13"/>
    </sheetView>
  </sheetViews>
  <sheetFormatPr defaultRowHeight="13.2" x14ac:dyDescent="0.25"/>
  <cols>
    <col min="1" max="1" width="29.33203125" style="14" customWidth="1"/>
    <col min="2" max="2" width="58.33203125" style="14" bestFit="1" customWidth="1"/>
    <col min="3" max="3" width="30.77734375" style="14" customWidth="1"/>
    <col min="4" max="4" width="13.21875" style="14" customWidth="1"/>
    <col min="5" max="5" width="21.21875" style="14" customWidth="1"/>
    <col min="6" max="6" width="12.88671875" style="14" customWidth="1"/>
    <col min="7" max="7" width="28.109375" style="14" customWidth="1"/>
    <col min="8" max="8" width="27.21875" style="14" customWidth="1"/>
    <col min="9" max="9" width="17.21875" style="14" customWidth="1"/>
    <col min="10" max="10" width="9.109375" style="14" customWidth="1"/>
    <col min="11" max="11" width="13.44140625" style="14" customWidth="1"/>
    <col min="12" max="12" width="11.21875" style="14" customWidth="1"/>
    <col min="13" max="13" width="17" style="14" customWidth="1"/>
    <col min="14" max="14" width="18.109375" style="14" customWidth="1"/>
    <col min="15" max="15" width="16.5546875" style="14" customWidth="1"/>
    <col min="16" max="16" width="14.5546875" style="14" customWidth="1"/>
    <col min="17" max="17" width="14" style="14" customWidth="1"/>
    <col min="18" max="18" width="13.21875" style="14" customWidth="1"/>
    <col min="19" max="19" width="16.33203125" style="14" customWidth="1"/>
    <col min="20" max="20" width="8.88671875" style="14"/>
    <col min="21" max="21" width="28.21875" style="14" customWidth="1"/>
    <col min="22" max="30" width="8.88671875" style="14"/>
    <col min="31" max="31" width="24.88671875" style="14" customWidth="1"/>
    <col min="32" max="41" width="8.88671875" style="14"/>
    <col min="42" max="42" width="27.5546875" style="14" customWidth="1"/>
    <col min="43" max="52" width="8.88671875" style="14"/>
    <col min="53" max="53" width="22.21875" style="14" customWidth="1"/>
    <col min="54" max="63" width="8.88671875" style="14"/>
    <col min="64" max="64" width="20.6640625" style="14" customWidth="1"/>
    <col min="65" max="74" width="8.88671875" style="14"/>
    <col min="75" max="75" width="20.33203125" style="14" customWidth="1"/>
    <col min="76" max="85" width="8.88671875" style="14"/>
    <col min="86" max="86" width="21.5546875" style="14" customWidth="1"/>
    <col min="87" max="96" width="8.88671875" style="14"/>
    <col min="97" max="97" width="23.6640625" style="14" customWidth="1"/>
    <col min="98" max="98" width="21.44140625" style="14" customWidth="1"/>
    <col min="99" max="107" width="8.88671875" style="14"/>
    <col min="108" max="108" width="23.5546875" style="14" customWidth="1"/>
    <col min="109" max="118" width="8.88671875" style="14"/>
    <col min="119" max="119" width="33.6640625" style="14" customWidth="1"/>
    <col min="120" max="129" width="8.88671875" style="14"/>
    <col min="130" max="130" width="23.33203125" style="14" customWidth="1"/>
    <col min="131" max="131" width="15.88671875" style="14" customWidth="1"/>
    <col min="132" max="140" width="8.88671875" style="14"/>
    <col min="141" max="141" width="19.33203125" style="14" customWidth="1"/>
    <col min="142" max="151" width="8.88671875" style="14"/>
    <col min="152" max="152" width="18.77734375" style="14" customWidth="1"/>
    <col min="153" max="162" width="8.88671875" style="14"/>
    <col min="163" max="163" width="14.33203125" style="14" customWidth="1"/>
    <col min="164" max="172" width="8.88671875" style="14"/>
    <col min="173" max="173" width="20.88671875" style="14" customWidth="1"/>
    <col min="174" max="174" width="21.44140625" style="14" customWidth="1"/>
    <col min="175" max="184" width="8.88671875" style="14"/>
    <col min="185" max="185" width="20.33203125" style="14" customWidth="1"/>
    <col min="186" max="195" width="8.88671875" style="14"/>
    <col min="196" max="196" width="26" style="14" customWidth="1"/>
    <col min="197" max="206" width="8.88671875" style="14"/>
    <col min="207" max="207" width="19.21875" style="14" customWidth="1"/>
    <col min="208" max="217" width="8.88671875" style="14"/>
    <col min="218" max="218" width="28.21875" style="14" customWidth="1"/>
    <col min="219" max="228" width="8.88671875" style="14"/>
    <col min="229" max="229" width="19.109375" style="14" customWidth="1"/>
    <col min="230" max="230" width="15.77734375" style="14" customWidth="1"/>
    <col min="231" max="239" width="8.88671875" style="14"/>
    <col min="240" max="240" width="20.88671875" style="14" customWidth="1"/>
    <col min="241" max="250" width="8.88671875" style="14"/>
    <col min="251" max="251" width="16" style="14" customWidth="1"/>
    <col min="252" max="261" width="8.88671875" style="14"/>
    <col min="262" max="262" width="30.88671875" style="14" customWidth="1"/>
    <col min="263" max="272" width="8.88671875" style="14"/>
    <col min="273" max="273" width="21" style="14" customWidth="1"/>
    <col min="274" max="283" width="8.88671875" style="14"/>
    <col min="284" max="284" width="22.77734375" style="14" customWidth="1"/>
    <col min="285" max="294" width="8.88671875" style="14"/>
    <col min="295" max="295" width="20.88671875" style="14" customWidth="1"/>
    <col min="296" max="316" width="8.88671875" style="14"/>
    <col min="317" max="317" width="19.44140625" style="14" customWidth="1"/>
    <col min="318" max="327" width="8.88671875" style="14"/>
    <col min="328" max="328" width="21.109375" style="14" customWidth="1"/>
    <col min="329" max="329" width="26.109375" style="14" customWidth="1"/>
    <col min="330" max="338" width="8.88671875" style="14"/>
    <col min="339" max="339" width="25.77734375" style="14" customWidth="1"/>
    <col min="340" max="349" width="8.88671875" style="14"/>
    <col min="350" max="350" width="24.44140625" style="14" customWidth="1"/>
    <col min="351" max="360" width="8.88671875" style="14"/>
    <col min="361" max="361" width="22.21875" style="14" customWidth="1"/>
    <col min="362" max="371" width="8.88671875" style="14"/>
    <col min="372" max="372" width="20.21875" style="14" customWidth="1"/>
    <col min="373" max="393" width="8.88671875" style="14"/>
    <col min="394" max="394" width="33.109375" style="14" customWidth="1"/>
    <col min="395" max="404" width="8.88671875" style="14"/>
    <col min="405" max="405" width="32.44140625" style="14" customWidth="1"/>
    <col min="406" max="415" width="8.88671875" style="14"/>
    <col min="416" max="416" width="23.5546875" style="14" customWidth="1"/>
    <col min="417" max="426" width="8.88671875" style="14"/>
    <col min="427" max="427" width="25.21875" style="14" customWidth="1"/>
    <col min="428" max="437" width="8.88671875" style="14"/>
    <col min="438" max="438" width="18.109375" style="14" customWidth="1"/>
    <col min="439" max="459" width="8.88671875" style="14"/>
    <col min="460" max="460" width="28.33203125" style="14" customWidth="1"/>
    <col min="461" max="461" width="18.5546875" style="14" customWidth="1"/>
    <col min="462" max="470" width="8.88671875" style="14"/>
    <col min="471" max="471" width="28.33203125" style="14" customWidth="1"/>
    <col min="472" max="481" width="8.88671875" style="14"/>
    <col min="482" max="482" width="26.6640625" style="14" customWidth="1"/>
    <col min="483" max="492" width="8.88671875" style="14"/>
    <col min="493" max="493" width="21.109375" style="14" customWidth="1"/>
    <col min="494" max="503" width="8.88671875" style="14"/>
    <col min="504" max="504" width="15.33203125" style="14" customWidth="1"/>
    <col min="505" max="514" width="8.88671875" style="14"/>
    <col min="515" max="515" width="14.77734375" style="14" customWidth="1"/>
    <col min="516" max="525" width="8.88671875" style="14"/>
    <col min="526" max="526" width="20" style="14" customWidth="1"/>
    <col min="527" max="536" width="8.88671875" style="14"/>
    <col min="537" max="537" width="18.109375" style="14" customWidth="1"/>
    <col min="538" max="547" width="8.88671875" style="14"/>
    <col min="548" max="548" width="25.21875" style="14" customWidth="1"/>
    <col min="549" max="558" width="8.88671875" style="14"/>
    <col min="559" max="559" width="24.77734375" style="14" customWidth="1"/>
    <col min="560" max="569" width="8.88671875" style="14"/>
    <col min="570" max="570" width="21.88671875" style="14" customWidth="1"/>
    <col min="571" max="580" width="8.88671875" style="14"/>
    <col min="581" max="581" width="25" style="14" customWidth="1"/>
    <col min="582" max="591" width="8.88671875" style="14"/>
    <col min="592" max="592" width="25.5546875" style="14" customWidth="1"/>
    <col min="593" max="16384" width="8.88671875" style="14"/>
  </cols>
  <sheetData>
    <row r="1" spans="1:2" ht="14.4" x14ac:dyDescent="0.3">
      <c r="A1" s="29" t="s">
        <v>60</v>
      </c>
      <c r="B1" t="s">
        <v>61</v>
      </c>
    </row>
    <row r="3" spans="1:2" ht="14.4" x14ac:dyDescent="0.3">
      <c r="A3" s="29" t="s">
        <v>62</v>
      </c>
      <c r="B3" t="s">
        <v>63</v>
      </c>
    </row>
    <row r="4" spans="1:2" ht="14.4" x14ac:dyDescent="0.3">
      <c r="A4" s="30" t="s">
        <v>37</v>
      </c>
      <c r="B4" s="31">
        <v>0.26692955016081421</v>
      </c>
    </row>
    <row r="5" spans="1:2" ht="14.4" x14ac:dyDescent="0.3">
      <c r="A5" s="30" t="s">
        <v>47</v>
      </c>
      <c r="B5" s="31">
        <v>0.26981989564046455</v>
      </c>
    </row>
    <row r="6" spans="1:2" ht="14.4" x14ac:dyDescent="0.3">
      <c r="A6" s="30" t="s">
        <v>44</v>
      </c>
      <c r="B6" s="31">
        <v>0.27156194859000626</v>
      </c>
    </row>
    <row r="7" spans="1:2" ht="14.4" x14ac:dyDescent="0.3">
      <c r="A7" s="30" t="s">
        <v>14</v>
      </c>
      <c r="B7" s="31">
        <v>0.2737008426966292</v>
      </c>
    </row>
    <row r="8" spans="1:2" ht="14.4" x14ac:dyDescent="0.3">
      <c r="A8" s="30" t="s">
        <v>28</v>
      </c>
      <c r="B8" s="31">
        <v>0.27521870337718701</v>
      </c>
    </row>
    <row r="9" spans="1:2" ht="14.4" x14ac:dyDescent="0.3">
      <c r="A9" s="30" t="s">
        <v>18</v>
      </c>
      <c r="B9" s="31">
        <v>0.27603718242444586</v>
      </c>
    </row>
    <row r="10" spans="1:2" ht="14.4" x14ac:dyDescent="0.3">
      <c r="A10" s="30" t="s">
        <v>54</v>
      </c>
      <c r="B10" s="31">
        <v>0.28035579205467304</v>
      </c>
    </row>
    <row r="11" spans="1:2" ht="14.4" x14ac:dyDescent="0.3">
      <c r="A11" s="30" t="s">
        <v>25</v>
      </c>
      <c r="B11" s="31">
        <v>0.28432713137800175</v>
      </c>
    </row>
    <row r="12" spans="1:2" ht="14.4" x14ac:dyDescent="0.3">
      <c r="A12" s="30" t="s">
        <v>32</v>
      </c>
      <c r="B12" s="31">
        <v>0.28684988415754575</v>
      </c>
    </row>
    <row r="13" spans="1:2" ht="14.4" x14ac:dyDescent="0.3">
      <c r="A13" s="30" t="s">
        <v>51</v>
      </c>
      <c r="B13" s="31">
        <v>0.29208862701773769</v>
      </c>
    </row>
    <row r="14" spans="1:2" ht="14.4" x14ac:dyDescent="0.3">
      <c r="A14" s="30" t="s">
        <v>64</v>
      </c>
      <c r="B14" s="31">
        <v>2.7768895574975052</v>
      </c>
    </row>
    <row r="15" spans="1:2" ht="14.4" x14ac:dyDescent="0.3">
      <c r="A15"/>
      <c r="B15"/>
    </row>
    <row r="16" spans="1:2" ht="14.4" x14ac:dyDescent="0.3">
      <c r="A16"/>
      <c r="B16"/>
    </row>
    <row r="17" spans="1:715" ht="14.4" x14ac:dyDescent="0.3">
      <c r="A17"/>
      <c r="B17"/>
    </row>
    <row r="21" spans="1:715" ht="16.2" customHeight="1" thickBot="1" x14ac:dyDescent="0.3"/>
    <row r="22" spans="1:715" ht="16.5" customHeight="1" thickTop="1" thickBot="1" x14ac:dyDescent="0.3">
      <c r="A22" s="68" t="s">
        <v>65</v>
      </c>
      <c r="B22" s="46" t="s">
        <v>58</v>
      </c>
      <c r="C22" s="47"/>
      <c r="D22" s="47"/>
      <c r="E22" s="47"/>
      <c r="F22" s="47"/>
      <c r="G22" s="47"/>
      <c r="H22" s="47"/>
      <c r="I22" s="47"/>
      <c r="J22" s="47"/>
      <c r="K22" s="47"/>
      <c r="L22" s="48"/>
      <c r="M22" s="46" t="s">
        <v>6</v>
      </c>
      <c r="N22" s="47"/>
      <c r="O22" s="47"/>
      <c r="P22" s="47"/>
      <c r="Q22" s="47"/>
      <c r="R22" s="47"/>
      <c r="S22" s="47"/>
      <c r="T22" s="47"/>
      <c r="U22" s="47"/>
      <c r="V22" s="47"/>
      <c r="W22" s="48"/>
      <c r="X22" s="46" t="s">
        <v>8</v>
      </c>
      <c r="Y22" s="47"/>
      <c r="Z22" s="47"/>
      <c r="AA22" s="47"/>
      <c r="AB22" s="47"/>
      <c r="AC22" s="47"/>
      <c r="AD22" s="47"/>
      <c r="AE22" s="47"/>
      <c r="AF22" s="47"/>
      <c r="AG22" s="47"/>
      <c r="AH22" s="48"/>
      <c r="AI22" s="46" t="s">
        <v>9</v>
      </c>
      <c r="AJ22" s="47"/>
      <c r="AK22" s="47"/>
      <c r="AL22" s="47"/>
      <c r="AM22" s="47"/>
      <c r="AN22" s="47"/>
      <c r="AO22" s="47"/>
      <c r="AP22" s="47"/>
      <c r="AQ22" s="47"/>
      <c r="AR22" s="47"/>
      <c r="AS22" s="48"/>
      <c r="AT22" s="46" t="s">
        <v>10</v>
      </c>
      <c r="AU22" s="47"/>
      <c r="AV22" s="47"/>
      <c r="AW22" s="47"/>
      <c r="AX22" s="47"/>
      <c r="AY22" s="47"/>
      <c r="AZ22" s="47"/>
      <c r="BA22" s="47"/>
      <c r="BB22" s="47"/>
      <c r="BC22" s="47"/>
      <c r="BD22" s="48"/>
      <c r="BE22" s="46" t="s">
        <v>11</v>
      </c>
      <c r="BF22" s="47"/>
      <c r="BG22" s="47"/>
      <c r="BH22" s="47"/>
      <c r="BI22" s="47"/>
      <c r="BJ22" s="47"/>
      <c r="BK22" s="47"/>
      <c r="BL22" s="47"/>
      <c r="BM22" s="47"/>
      <c r="BN22" s="47"/>
      <c r="BO22" s="48"/>
      <c r="BP22" s="46" t="s">
        <v>12</v>
      </c>
      <c r="BQ22" s="47"/>
      <c r="BR22" s="47"/>
      <c r="BS22" s="47"/>
      <c r="BT22" s="47"/>
      <c r="BU22" s="47"/>
      <c r="BV22" s="47"/>
      <c r="BW22" s="47"/>
      <c r="BX22" s="47"/>
      <c r="BY22" s="47"/>
      <c r="BZ22" s="48"/>
      <c r="CA22" s="46" t="s">
        <v>13</v>
      </c>
      <c r="CB22" s="47"/>
      <c r="CC22" s="47"/>
      <c r="CD22" s="47"/>
      <c r="CE22" s="47"/>
      <c r="CF22" s="47"/>
      <c r="CG22" s="47"/>
      <c r="CH22" s="47"/>
      <c r="CI22" s="47"/>
      <c r="CJ22" s="47"/>
      <c r="CK22" s="48"/>
      <c r="CL22" s="46" t="s">
        <v>14</v>
      </c>
      <c r="CM22" s="47"/>
      <c r="CN22" s="47"/>
      <c r="CO22" s="47"/>
      <c r="CP22" s="47"/>
      <c r="CQ22" s="47"/>
      <c r="CR22" s="47"/>
      <c r="CS22" s="47"/>
      <c r="CT22" s="47"/>
      <c r="CU22" s="47"/>
      <c r="CV22" s="48"/>
      <c r="CW22" s="46" t="s">
        <v>15</v>
      </c>
      <c r="CX22" s="47"/>
      <c r="CY22" s="47"/>
      <c r="CZ22" s="47"/>
      <c r="DA22" s="47"/>
      <c r="DB22" s="47"/>
      <c r="DC22" s="47"/>
      <c r="DD22" s="47"/>
      <c r="DE22" s="47"/>
      <c r="DF22" s="47"/>
      <c r="DG22" s="48"/>
      <c r="DH22" s="46" t="s">
        <v>16</v>
      </c>
      <c r="DI22" s="47"/>
      <c r="DJ22" s="47"/>
      <c r="DK22" s="47"/>
      <c r="DL22" s="47"/>
      <c r="DM22" s="47"/>
      <c r="DN22" s="47"/>
      <c r="DO22" s="47"/>
      <c r="DP22" s="47"/>
      <c r="DQ22" s="47"/>
      <c r="DR22" s="48"/>
      <c r="DS22" s="46" t="s">
        <v>17</v>
      </c>
      <c r="DT22" s="47"/>
      <c r="DU22" s="47"/>
      <c r="DV22" s="47"/>
      <c r="DW22" s="47"/>
      <c r="DX22" s="47"/>
      <c r="DY22" s="47"/>
      <c r="DZ22" s="47"/>
      <c r="EA22" s="47"/>
      <c r="EB22" s="47"/>
      <c r="EC22" s="48"/>
      <c r="ED22" s="46" t="s">
        <v>18</v>
      </c>
      <c r="EE22" s="47"/>
      <c r="EF22" s="47"/>
      <c r="EG22" s="47"/>
      <c r="EH22" s="47"/>
      <c r="EI22" s="47"/>
      <c r="EJ22" s="47"/>
      <c r="EK22" s="47"/>
      <c r="EL22" s="47"/>
      <c r="EM22" s="47"/>
      <c r="EN22" s="48"/>
      <c r="EO22" s="46" t="s">
        <v>19</v>
      </c>
      <c r="EP22" s="47"/>
      <c r="EQ22" s="47"/>
      <c r="ER22" s="47"/>
      <c r="ES22" s="47"/>
      <c r="ET22" s="47"/>
      <c r="EU22" s="47"/>
      <c r="EV22" s="47"/>
      <c r="EW22" s="47"/>
      <c r="EX22" s="47"/>
      <c r="EY22" s="48"/>
      <c r="EZ22" s="46" t="s">
        <v>20</v>
      </c>
      <c r="FA22" s="47"/>
      <c r="FB22" s="47"/>
      <c r="FC22" s="47"/>
      <c r="FD22" s="47"/>
      <c r="FE22" s="47"/>
      <c r="FF22" s="47"/>
      <c r="FG22" s="47"/>
      <c r="FH22" s="47"/>
      <c r="FI22" s="47"/>
      <c r="FJ22" s="48"/>
      <c r="FK22" s="46" t="s">
        <v>21</v>
      </c>
      <c r="FL22" s="47"/>
      <c r="FM22" s="47"/>
      <c r="FN22" s="47"/>
      <c r="FO22" s="47"/>
      <c r="FP22" s="47"/>
      <c r="FQ22" s="47"/>
      <c r="FR22" s="47"/>
      <c r="FS22" s="47"/>
      <c r="FT22" s="47"/>
      <c r="FU22" s="48"/>
      <c r="FV22" s="46" t="s">
        <v>22</v>
      </c>
      <c r="FW22" s="47"/>
      <c r="FX22" s="47"/>
      <c r="FY22" s="47"/>
      <c r="FZ22" s="47"/>
      <c r="GA22" s="47"/>
      <c r="GB22" s="47"/>
      <c r="GC22" s="47"/>
      <c r="GD22" s="47"/>
      <c r="GE22" s="47"/>
      <c r="GF22" s="48"/>
      <c r="GG22" s="46" t="s">
        <v>23</v>
      </c>
      <c r="GH22" s="47"/>
      <c r="GI22" s="47"/>
      <c r="GJ22" s="47"/>
      <c r="GK22" s="47"/>
      <c r="GL22" s="47"/>
      <c r="GM22" s="47"/>
      <c r="GN22" s="47"/>
      <c r="GO22" s="47"/>
      <c r="GP22" s="47"/>
      <c r="GQ22" s="48"/>
      <c r="GR22" s="46" t="s">
        <v>24</v>
      </c>
      <c r="GS22" s="47"/>
      <c r="GT22" s="47"/>
      <c r="GU22" s="47"/>
      <c r="GV22" s="47"/>
      <c r="GW22" s="47"/>
      <c r="GX22" s="47"/>
      <c r="GY22" s="47"/>
      <c r="GZ22" s="47"/>
      <c r="HA22" s="47"/>
      <c r="HB22" s="48"/>
      <c r="HC22" s="46" t="s">
        <v>7</v>
      </c>
      <c r="HD22" s="47"/>
      <c r="HE22" s="47"/>
      <c r="HF22" s="47"/>
      <c r="HG22" s="47"/>
      <c r="HH22" s="47"/>
      <c r="HI22" s="47"/>
      <c r="HJ22" s="47"/>
      <c r="HK22" s="47"/>
      <c r="HL22" s="47"/>
      <c r="HM22" s="48"/>
      <c r="HN22" s="46" t="s">
        <v>25</v>
      </c>
      <c r="HO22" s="47"/>
      <c r="HP22" s="47"/>
      <c r="HQ22" s="47"/>
      <c r="HR22" s="47"/>
      <c r="HS22" s="47"/>
      <c r="HT22" s="47"/>
      <c r="HU22" s="47"/>
      <c r="HV22" s="47"/>
      <c r="HW22" s="47"/>
      <c r="HX22" s="48"/>
      <c r="HY22" s="46" t="s">
        <v>26</v>
      </c>
      <c r="HZ22" s="47"/>
      <c r="IA22" s="47"/>
      <c r="IB22" s="47"/>
      <c r="IC22" s="47"/>
      <c r="ID22" s="47"/>
      <c r="IE22" s="47"/>
      <c r="IF22" s="47"/>
      <c r="IG22" s="47"/>
      <c r="IH22" s="47"/>
      <c r="II22" s="48"/>
      <c r="IJ22" s="46" t="s">
        <v>27</v>
      </c>
      <c r="IK22" s="47"/>
      <c r="IL22" s="47"/>
      <c r="IM22" s="47"/>
      <c r="IN22" s="47"/>
      <c r="IO22" s="47"/>
      <c r="IP22" s="47"/>
      <c r="IQ22" s="47"/>
      <c r="IR22" s="47"/>
      <c r="IS22" s="47"/>
      <c r="IT22" s="48"/>
      <c r="IU22" s="46" t="s">
        <v>28</v>
      </c>
      <c r="IV22" s="47"/>
      <c r="IW22" s="47"/>
      <c r="IX22" s="47"/>
      <c r="IY22" s="47"/>
      <c r="IZ22" s="47"/>
      <c r="JA22" s="47"/>
      <c r="JB22" s="47"/>
      <c r="JC22" s="47"/>
      <c r="JD22" s="47"/>
      <c r="JE22" s="48"/>
      <c r="JF22" s="46" t="s">
        <v>29</v>
      </c>
      <c r="JG22" s="47"/>
      <c r="JH22" s="47"/>
      <c r="JI22" s="47"/>
      <c r="JJ22" s="47"/>
      <c r="JK22" s="47"/>
      <c r="JL22" s="47"/>
      <c r="JM22" s="47"/>
      <c r="JN22" s="47"/>
      <c r="JO22" s="47"/>
      <c r="JP22" s="47"/>
      <c r="JQ22" s="46" t="s">
        <v>30</v>
      </c>
      <c r="JR22" s="47"/>
      <c r="JS22" s="47"/>
      <c r="JT22" s="47"/>
      <c r="JU22" s="47"/>
      <c r="JV22" s="47"/>
      <c r="JW22" s="47"/>
      <c r="JX22" s="47"/>
      <c r="JY22" s="47"/>
      <c r="JZ22" s="47"/>
      <c r="KA22" s="48"/>
      <c r="KB22" s="46" t="s">
        <v>31</v>
      </c>
      <c r="KC22" s="47"/>
      <c r="KD22" s="47"/>
      <c r="KE22" s="47"/>
      <c r="KF22" s="47"/>
      <c r="KG22" s="47"/>
      <c r="KH22" s="47"/>
      <c r="KI22" s="47"/>
      <c r="KJ22" s="47"/>
      <c r="KK22" s="47"/>
      <c r="KL22" s="48"/>
      <c r="KM22" s="46" t="s">
        <v>32</v>
      </c>
      <c r="KN22" s="47"/>
      <c r="KO22" s="47"/>
      <c r="KP22" s="47"/>
      <c r="KQ22" s="47"/>
      <c r="KR22" s="47"/>
      <c r="KS22" s="47"/>
      <c r="KT22" s="47"/>
      <c r="KU22" s="47"/>
      <c r="KV22" s="47"/>
      <c r="KW22" s="48"/>
      <c r="KX22" s="46" t="s">
        <v>33</v>
      </c>
      <c r="KY22" s="47"/>
      <c r="KZ22" s="47"/>
      <c r="LA22" s="47"/>
      <c r="LB22" s="47"/>
      <c r="LC22" s="47"/>
      <c r="LD22" s="47"/>
      <c r="LE22" s="47"/>
      <c r="LF22" s="47"/>
      <c r="LG22" s="47"/>
      <c r="LH22" s="48"/>
      <c r="LI22" s="46" t="s">
        <v>34</v>
      </c>
      <c r="LJ22" s="47"/>
      <c r="LK22" s="47"/>
      <c r="LL22" s="47"/>
      <c r="LM22" s="47"/>
      <c r="LN22" s="47"/>
      <c r="LO22" s="47"/>
      <c r="LP22" s="47"/>
      <c r="LQ22" s="47"/>
      <c r="LR22" s="47"/>
      <c r="LS22" s="48"/>
      <c r="LT22" s="46" t="s">
        <v>35</v>
      </c>
      <c r="LU22" s="47"/>
      <c r="LV22" s="47"/>
      <c r="LW22" s="47"/>
      <c r="LX22" s="47"/>
      <c r="LY22" s="47"/>
      <c r="LZ22" s="47"/>
      <c r="MA22" s="47"/>
      <c r="MB22" s="47"/>
      <c r="MC22" s="47"/>
      <c r="MD22" s="48"/>
      <c r="ME22" s="46" t="s">
        <v>36</v>
      </c>
      <c r="MF22" s="47"/>
      <c r="MG22" s="47"/>
      <c r="MH22" s="47"/>
      <c r="MI22" s="47"/>
      <c r="MJ22" s="47"/>
      <c r="MK22" s="47"/>
      <c r="ML22" s="47"/>
      <c r="MM22" s="47"/>
      <c r="MN22" s="47"/>
      <c r="MO22" s="48"/>
      <c r="MP22" s="46" t="s">
        <v>37</v>
      </c>
      <c r="MQ22" s="47"/>
      <c r="MR22" s="47"/>
      <c r="MS22" s="47"/>
      <c r="MT22" s="47"/>
      <c r="MU22" s="47"/>
      <c r="MV22" s="47"/>
      <c r="MW22" s="47"/>
      <c r="MX22" s="47"/>
      <c r="MY22" s="47"/>
      <c r="MZ22" s="48"/>
      <c r="NA22" s="46" t="s">
        <v>38</v>
      </c>
      <c r="NB22" s="47"/>
      <c r="NC22" s="47"/>
      <c r="ND22" s="47"/>
      <c r="NE22" s="47"/>
      <c r="NF22" s="47"/>
      <c r="NG22" s="47"/>
      <c r="NH22" s="47"/>
      <c r="NI22" s="47"/>
      <c r="NJ22" s="47"/>
      <c r="NK22" s="48"/>
      <c r="NL22" s="46" t="s">
        <v>39</v>
      </c>
      <c r="NM22" s="47"/>
      <c r="NN22" s="47"/>
      <c r="NO22" s="47"/>
      <c r="NP22" s="47"/>
      <c r="NQ22" s="47"/>
      <c r="NR22" s="47"/>
      <c r="NS22" s="47"/>
      <c r="NT22" s="47"/>
      <c r="NU22" s="47"/>
      <c r="NV22" s="48"/>
      <c r="NW22" s="46" t="s">
        <v>40</v>
      </c>
      <c r="NX22" s="47"/>
      <c r="NY22" s="47"/>
      <c r="NZ22" s="47"/>
      <c r="OA22" s="47"/>
      <c r="OB22" s="47"/>
      <c r="OC22" s="47"/>
      <c r="OD22" s="47"/>
      <c r="OE22" s="47"/>
      <c r="OF22" s="47"/>
      <c r="OG22" s="48"/>
      <c r="OH22" s="46" t="s">
        <v>41</v>
      </c>
      <c r="OI22" s="47"/>
      <c r="OJ22" s="47"/>
      <c r="OK22" s="47"/>
      <c r="OL22" s="47"/>
      <c r="OM22" s="47"/>
      <c r="ON22" s="47"/>
      <c r="OO22" s="47"/>
      <c r="OP22" s="47"/>
      <c r="OQ22" s="47"/>
      <c r="OR22" s="48"/>
      <c r="OS22" s="46" t="s">
        <v>42</v>
      </c>
      <c r="OT22" s="47"/>
      <c r="OU22" s="47"/>
      <c r="OV22" s="47"/>
      <c r="OW22" s="47"/>
      <c r="OX22" s="47"/>
      <c r="OY22" s="47"/>
      <c r="OZ22" s="47"/>
      <c r="PA22" s="47"/>
      <c r="PB22" s="47"/>
      <c r="PC22" s="48"/>
      <c r="PD22" s="46" t="s">
        <v>43</v>
      </c>
      <c r="PE22" s="47"/>
      <c r="PF22" s="47"/>
      <c r="PG22" s="47"/>
      <c r="PH22" s="47"/>
      <c r="PI22" s="47"/>
      <c r="PJ22" s="47"/>
      <c r="PK22" s="47"/>
      <c r="PL22" s="47"/>
      <c r="PM22" s="47"/>
      <c r="PN22" s="48"/>
      <c r="PO22" s="46" t="s">
        <v>44</v>
      </c>
      <c r="PP22" s="47"/>
      <c r="PQ22" s="47"/>
      <c r="PR22" s="47"/>
      <c r="PS22" s="47"/>
      <c r="PT22" s="47"/>
      <c r="PU22" s="47"/>
      <c r="PV22" s="47"/>
      <c r="PW22" s="47"/>
      <c r="PX22" s="47"/>
      <c r="PY22" s="48"/>
      <c r="PZ22" s="46" t="s">
        <v>45</v>
      </c>
      <c r="QA22" s="47"/>
      <c r="QB22" s="47"/>
      <c r="QC22" s="47"/>
      <c r="QD22" s="47"/>
      <c r="QE22" s="47"/>
      <c r="QF22" s="47"/>
      <c r="QG22" s="47"/>
      <c r="QH22" s="47"/>
      <c r="QI22" s="47"/>
      <c r="QJ22" s="48"/>
      <c r="QK22" s="46" t="s">
        <v>46</v>
      </c>
      <c r="QL22" s="47"/>
      <c r="QM22" s="47"/>
      <c r="QN22" s="47"/>
      <c r="QO22" s="47"/>
      <c r="QP22" s="47"/>
      <c r="QQ22" s="47"/>
      <c r="QR22" s="47"/>
      <c r="QS22" s="47"/>
      <c r="QT22" s="47"/>
      <c r="QU22" s="48"/>
      <c r="QV22" s="46" t="s">
        <v>47</v>
      </c>
      <c r="QW22" s="47"/>
      <c r="QX22" s="47"/>
      <c r="QY22" s="47"/>
      <c r="QZ22" s="47"/>
      <c r="RA22" s="47"/>
      <c r="RB22" s="47"/>
      <c r="RC22" s="47"/>
      <c r="RD22" s="47"/>
      <c r="RE22" s="47"/>
      <c r="RF22" s="48"/>
      <c r="RG22" s="46" t="s">
        <v>48</v>
      </c>
      <c r="RH22" s="47"/>
      <c r="RI22" s="47"/>
      <c r="RJ22" s="47"/>
      <c r="RK22" s="47"/>
      <c r="RL22" s="47"/>
      <c r="RM22" s="47"/>
      <c r="RN22" s="47"/>
      <c r="RO22" s="47"/>
      <c r="RP22" s="47"/>
      <c r="RQ22" s="48"/>
      <c r="RR22" s="46" t="s">
        <v>49</v>
      </c>
      <c r="RS22" s="47"/>
      <c r="RT22" s="47"/>
      <c r="RU22" s="47"/>
      <c r="RV22" s="47"/>
      <c r="RW22" s="47"/>
      <c r="RX22" s="47"/>
      <c r="RY22" s="47"/>
      <c r="RZ22" s="47"/>
      <c r="SA22" s="47"/>
      <c r="SB22" s="48"/>
      <c r="SC22" s="46" t="s">
        <v>50</v>
      </c>
      <c r="SD22" s="47"/>
      <c r="SE22" s="47"/>
      <c r="SF22" s="47"/>
      <c r="SG22" s="47"/>
      <c r="SH22" s="47"/>
      <c r="SI22" s="47"/>
      <c r="SJ22" s="47"/>
      <c r="SK22" s="47"/>
      <c r="SL22" s="47"/>
      <c r="SM22" s="48"/>
      <c r="SN22" s="46" t="s">
        <v>51</v>
      </c>
      <c r="SO22" s="47"/>
      <c r="SP22" s="47"/>
      <c r="SQ22" s="47"/>
      <c r="SR22" s="47"/>
      <c r="SS22" s="47"/>
      <c r="ST22" s="47"/>
      <c r="SU22" s="47"/>
      <c r="SV22" s="47"/>
      <c r="SW22" s="47"/>
      <c r="SX22" s="48"/>
      <c r="SY22" s="46" t="s">
        <v>52</v>
      </c>
      <c r="SZ22" s="47"/>
      <c r="TA22" s="47"/>
      <c r="TB22" s="47"/>
      <c r="TC22" s="47"/>
      <c r="TD22" s="47"/>
      <c r="TE22" s="47"/>
      <c r="TF22" s="47"/>
      <c r="TG22" s="47"/>
      <c r="TH22" s="47"/>
      <c r="TI22" s="48"/>
      <c r="TJ22" s="46" t="s">
        <v>53</v>
      </c>
      <c r="TK22" s="47"/>
      <c r="TL22" s="47"/>
      <c r="TM22" s="47"/>
      <c r="TN22" s="47"/>
      <c r="TO22" s="47"/>
      <c r="TP22" s="47"/>
      <c r="TQ22" s="47"/>
      <c r="TR22" s="47"/>
      <c r="TS22" s="47"/>
      <c r="TT22" s="48"/>
      <c r="TU22" s="46" t="s">
        <v>54</v>
      </c>
      <c r="TV22" s="47"/>
      <c r="TW22" s="47"/>
      <c r="TX22" s="47"/>
      <c r="TY22" s="47"/>
      <c r="TZ22" s="47"/>
      <c r="UA22" s="47"/>
      <c r="UB22" s="47"/>
      <c r="UC22" s="47"/>
      <c r="UD22" s="47"/>
      <c r="UE22" s="47"/>
      <c r="UF22" s="46" t="s">
        <v>55</v>
      </c>
      <c r="UG22" s="47"/>
      <c r="UH22" s="47"/>
      <c r="UI22" s="47"/>
      <c r="UJ22" s="47"/>
      <c r="UK22" s="47"/>
      <c r="UL22" s="47"/>
      <c r="UM22" s="47"/>
      <c r="UN22" s="47"/>
      <c r="UO22" s="47"/>
      <c r="UP22" s="48"/>
      <c r="UQ22" s="46" t="s">
        <v>56</v>
      </c>
      <c r="UR22" s="47"/>
      <c r="US22" s="47"/>
      <c r="UT22" s="47"/>
      <c r="UU22" s="47"/>
      <c r="UV22" s="47"/>
      <c r="UW22" s="47"/>
      <c r="UX22" s="47"/>
      <c r="UY22" s="47"/>
      <c r="UZ22" s="47"/>
      <c r="VA22" s="48"/>
      <c r="VB22" s="46" t="s">
        <v>57</v>
      </c>
      <c r="VC22" s="47"/>
      <c r="VD22" s="47"/>
      <c r="VE22" s="47"/>
      <c r="VF22" s="47"/>
      <c r="VG22" s="47"/>
      <c r="VH22" s="47"/>
      <c r="VI22" s="47"/>
      <c r="VJ22" s="47"/>
      <c r="VK22" s="47"/>
      <c r="VL22" s="47"/>
    </row>
    <row r="23" spans="1:715" ht="16.5" customHeight="1" thickTop="1" x14ac:dyDescent="0.25">
      <c r="A23" s="69"/>
      <c r="B23" s="71" t="s">
        <v>66</v>
      </c>
      <c r="C23" s="64" t="s">
        <v>67</v>
      </c>
      <c r="D23" s="65"/>
      <c r="E23" s="66"/>
      <c r="F23" s="66"/>
      <c r="G23" s="66"/>
      <c r="H23" s="66"/>
      <c r="I23" s="66"/>
      <c r="J23" s="66"/>
      <c r="K23" s="66"/>
      <c r="L23" s="67"/>
      <c r="M23" s="71" t="s">
        <v>66</v>
      </c>
      <c r="N23" s="64" t="s">
        <v>67</v>
      </c>
      <c r="O23" s="65"/>
      <c r="P23" s="66"/>
      <c r="Q23" s="66"/>
      <c r="R23" s="66"/>
      <c r="S23" s="66"/>
      <c r="T23" s="66"/>
      <c r="U23" s="66"/>
      <c r="V23" s="66"/>
      <c r="W23" s="67"/>
      <c r="X23" s="71" t="s">
        <v>66</v>
      </c>
      <c r="Y23" s="64" t="s">
        <v>67</v>
      </c>
      <c r="Z23" s="65"/>
      <c r="AA23" s="66"/>
      <c r="AB23" s="66"/>
      <c r="AC23" s="66"/>
      <c r="AD23" s="66"/>
      <c r="AE23" s="66"/>
      <c r="AF23" s="66"/>
      <c r="AG23" s="66"/>
      <c r="AH23" s="67"/>
      <c r="AI23" s="71" t="s">
        <v>66</v>
      </c>
      <c r="AJ23" s="64" t="s">
        <v>67</v>
      </c>
      <c r="AK23" s="65"/>
      <c r="AL23" s="66"/>
      <c r="AM23" s="66"/>
      <c r="AN23" s="66"/>
      <c r="AO23" s="66"/>
      <c r="AP23" s="66"/>
      <c r="AQ23" s="66"/>
      <c r="AR23" s="66"/>
      <c r="AS23" s="67"/>
      <c r="AT23" s="71" t="s">
        <v>66</v>
      </c>
      <c r="AU23" s="64" t="s">
        <v>67</v>
      </c>
      <c r="AV23" s="65"/>
      <c r="AW23" s="66"/>
      <c r="AX23" s="66"/>
      <c r="AY23" s="66"/>
      <c r="AZ23" s="66"/>
      <c r="BA23" s="66"/>
      <c r="BB23" s="66"/>
      <c r="BC23" s="66"/>
      <c r="BD23" s="67"/>
      <c r="BE23" s="71" t="s">
        <v>66</v>
      </c>
      <c r="BF23" s="64" t="s">
        <v>67</v>
      </c>
      <c r="BG23" s="65"/>
      <c r="BH23" s="66"/>
      <c r="BI23" s="66"/>
      <c r="BJ23" s="66"/>
      <c r="BK23" s="66"/>
      <c r="BL23" s="66"/>
      <c r="BM23" s="66"/>
      <c r="BN23" s="66"/>
      <c r="BO23" s="67"/>
      <c r="BP23" s="71" t="s">
        <v>66</v>
      </c>
      <c r="BQ23" s="64" t="s">
        <v>67</v>
      </c>
      <c r="BR23" s="65"/>
      <c r="BS23" s="66"/>
      <c r="BT23" s="66"/>
      <c r="BU23" s="66"/>
      <c r="BV23" s="66"/>
      <c r="BW23" s="66"/>
      <c r="BX23" s="66"/>
      <c r="BY23" s="66"/>
      <c r="BZ23" s="67"/>
      <c r="CA23" s="71" t="s">
        <v>66</v>
      </c>
      <c r="CB23" s="64" t="s">
        <v>67</v>
      </c>
      <c r="CC23" s="65"/>
      <c r="CD23" s="66"/>
      <c r="CE23" s="66"/>
      <c r="CF23" s="66"/>
      <c r="CG23" s="66"/>
      <c r="CH23" s="66"/>
      <c r="CI23" s="66"/>
      <c r="CJ23" s="66"/>
      <c r="CK23" s="67"/>
      <c r="CL23" s="61" t="s">
        <v>66</v>
      </c>
      <c r="CM23" s="64" t="s">
        <v>67</v>
      </c>
      <c r="CN23" s="65"/>
      <c r="CO23" s="66"/>
      <c r="CP23" s="66"/>
      <c r="CQ23" s="66"/>
      <c r="CR23" s="66"/>
      <c r="CS23" s="66"/>
      <c r="CT23" s="66"/>
      <c r="CU23" s="66"/>
      <c r="CV23" s="67"/>
      <c r="CW23" s="61" t="s">
        <v>66</v>
      </c>
      <c r="CX23" s="64" t="s">
        <v>67</v>
      </c>
      <c r="CY23" s="65"/>
      <c r="CZ23" s="66"/>
      <c r="DA23" s="66"/>
      <c r="DB23" s="66"/>
      <c r="DC23" s="66"/>
      <c r="DD23" s="66"/>
      <c r="DE23" s="66"/>
      <c r="DF23" s="66"/>
      <c r="DG23" s="67"/>
      <c r="DH23" s="61" t="s">
        <v>66</v>
      </c>
      <c r="DI23" s="64" t="s">
        <v>67</v>
      </c>
      <c r="DJ23" s="65"/>
      <c r="DK23" s="66"/>
      <c r="DL23" s="66"/>
      <c r="DM23" s="66"/>
      <c r="DN23" s="66"/>
      <c r="DO23" s="66"/>
      <c r="DP23" s="66"/>
      <c r="DQ23" s="66"/>
      <c r="DR23" s="67"/>
      <c r="DS23" s="71" t="s">
        <v>66</v>
      </c>
      <c r="DT23" s="64" t="s">
        <v>67</v>
      </c>
      <c r="DU23" s="65"/>
      <c r="DV23" s="66"/>
      <c r="DW23" s="66"/>
      <c r="DX23" s="66"/>
      <c r="DY23" s="66"/>
      <c r="DZ23" s="66"/>
      <c r="EA23" s="66"/>
      <c r="EB23" s="66"/>
      <c r="EC23" s="67"/>
      <c r="ED23" s="71" t="s">
        <v>66</v>
      </c>
      <c r="EE23" s="64" t="s">
        <v>67</v>
      </c>
      <c r="EF23" s="65"/>
      <c r="EG23" s="66"/>
      <c r="EH23" s="66"/>
      <c r="EI23" s="66"/>
      <c r="EJ23" s="66"/>
      <c r="EK23" s="66"/>
      <c r="EL23" s="66"/>
      <c r="EM23" s="66"/>
      <c r="EN23" s="67"/>
      <c r="EO23" s="71" t="s">
        <v>66</v>
      </c>
      <c r="EP23" s="64" t="s">
        <v>67</v>
      </c>
      <c r="EQ23" s="65"/>
      <c r="ER23" s="66"/>
      <c r="ES23" s="66"/>
      <c r="ET23" s="66"/>
      <c r="EU23" s="66"/>
      <c r="EV23" s="66"/>
      <c r="EW23" s="66"/>
      <c r="EX23" s="66"/>
      <c r="EY23" s="67"/>
      <c r="EZ23" s="71" t="s">
        <v>66</v>
      </c>
      <c r="FA23" s="64" t="s">
        <v>67</v>
      </c>
      <c r="FB23" s="65"/>
      <c r="FC23" s="66"/>
      <c r="FD23" s="66"/>
      <c r="FE23" s="66"/>
      <c r="FF23" s="66"/>
      <c r="FG23" s="66"/>
      <c r="FH23" s="66"/>
      <c r="FI23" s="66"/>
      <c r="FJ23" s="67"/>
      <c r="FK23" s="71" t="s">
        <v>66</v>
      </c>
      <c r="FL23" s="64" t="s">
        <v>67</v>
      </c>
      <c r="FM23" s="65"/>
      <c r="FN23" s="66"/>
      <c r="FO23" s="66"/>
      <c r="FP23" s="66"/>
      <c r="FQ23" s="66"/>
      <c r="FR23" s="66"/>
      <c r="FS23" s="66"/>
      <c r="FT23" s="66"/>
      <c r="FU23" s="67"/>
      <c r="FV23" s="71" t="s">
        <v>66</v>
      </c>
      <c r="FW23" s="64" t="s">
        <v>67</v>
      </c>
      <c r="FX23" s="65"/>
      <c r="FY23" s="66"/>
      <c r="FZ23" s="66"/>
      <c r="GA23" s="66"/>
      <c r="GB23" s="66"/>
      <c r="GC23" s="66"/>
      <c r="GD23" s="66"/>
      <c r="GE23" s="66"/>
      <c r="GF23" s="67"/>
      <c r="GG23" s="71" t="s">
        <v>66</v>
      </c>
      <c r="GH23" s="64" t="s">
        <v>67</v>
      </c>
      <c r="GI23" s="65"/>
      <c r="GJ23" s="66"/>
      <c r="GK23" s="66"/>
      <c r="GL23" s="66"/>
      <c r="GM23" s="66"/>
      <c r="GN23" s="66"/>
      <c r="GO23" s="66"/>
      <c r="GP23" s="66"/>
      <c r="GQ23" s="67"/>
      <c r="GR23" s="71" t="s">
        <v>66</v>
      </c>
      <c r="GS23" s="64" t="s">
        <v>67</v>
      </c>
      <c r="GT23" s="65"/>
      <c r="GU23" s="66"/>
      <c r="GV23" s="66"/>
      <c r="GW23" s="66"/>
      <c r="GX23" s="66"/>
      <c r="GY23" s="66"/>
      <c r="GZ23" s="66"/>
      <c r="HA23" s="66"/>
      <c r="HB23" s="67"/>
      <c r="HC23" s="71" t="s">
        <v>66</v>
      </c>
      <c r="HD23" s="64" t="s">
        <v>67</v>
      </c>
      <c r="HE23" s="65"/>
      <c r="HF23" s="66"/>
      <c r="HG23" s="66"/>
      <c r="HH23" s="66"/>
      <c r="HI23" s="66"/>
      <c r="HJ23" s="66"/>
      <c r="HK23" s="66"/>
      <c r="HL23" s="66"/>
      <c r="HM23" s="67"/>
      <c r="HN23" s="71" t="s">
        <v>66</v>
      </c>
      <c r="HO23" s="64" t="s">
        <v>67</v>
      </c>
      <c r="HP23" s="65"/>
      <c r="HQ23" s="66"/>
      <c r="HR23" s="66"/>
      <c r="HS23" s="66"/>
      <c r="HT23" s="66"/>
      <c r="HU23" s="66"/>
      <c r="HV23" s="66"/>
      <c r="HW23" s="66"/>
      <c r="HX23" s="67"/>
      <c r="HY23" s="71" t="s">
        <v>66</v>
      </c>
      <c r="HZ23" s="64" t="s">
        <v>67</v>
      </c>
      <c r="IA23" s="65"/>
      <c r="IB23" s="66"/>
      <c r="IC23" s="66"/>
      <c r="ID23" s="66"/>
      <c r="IE23" s="66"/>
      <c r="IF23" s="66"/>
      <c r="IG23" s="66"/>
      <c r="IH23" s="66"/>
      <c r="II23" s="67"/>
      <c r="IJ23" s="71" t="s">
        <v>66</v>
      </c>
      <c r="IK23" s="64" t="s">
        <v>67</v>
      </c>
      <c r="IL23" s="65"/>
      <c r="IM23" s="66"/>
      <c r="IN23" s="66"/>
      <c r="IO23" s="66"/>
      <c r="IP23" s="66"/>
      <c r="IQ23" s="66"/>
      <c r="IR23" s="66"/>
      <c r="IS23" s="66"/>
      <c r="IT23" s="67"/>
      <c r="IU23" s="71" t="s">
        <v>66</v>
      </c>
      <c r="IV23" s="64" t="s">
        <v>67</v>
      </c>
      <c r="IW23" s="65"/>
      <c r="IX23" s="66"/>
      <c r="IY23" s="66"/>
      <c r="IZ23" s="66"/>
      <c r="JA23" s="66"/>
      <c r="JB23" s="66"/>
      <c r="JC23" s="66"/>
      <c r="JD23" s="66"/>
      <c r="JE23" s="67"/>
      <c r="JF23" s="71" t="s">
        <v>66</v>
      </c>
      <c r="JG23" s="64" t="s">
        <v>67</v>
      </c>
      <c r="JH23" s="65"/>
      <c r="JI23" s="66"/>
      <c r="JJ23" s="66"/>
      <c r="JK23" s="66"/>
      <c r="JL23" s="66"/>
      <c r="JM23" s="66"/>
      <c r="JN23" s="66"/>
      <c r="JO23" s="66"/>
      <c r="JP23" s="67"/>
      <c r="JQ23" s="71" t="s">
        <v>66</v>
      </c>
      <c r="JR23" s="64" t="s">
        <v>67</v>
      </c>
      <c r="JS23" s="65"/>
      <c r="JT23" s="66"/>
      <c r="JU23" s="66"/>
      <c r="JV23" s="66"/>
      <c r="JW23" s="66"/>
      <c r="JX23" s="66"/>
      <c r="JY23" s="66"/>
      <c r="JZ23" s="66"/>
      <c r="KA23" s="67"/>
      <c r="KB23" s="71" t="s">
        <v>66</v>
      </c>
      <c r="KC23" s="64" t="s">
        <v>67</v>
      </c>
      <c r="KD23" s="65"/>
      <c r="KE23" s="66"/>
      <c r="KF23" s="66"/>
      <c r="KG23" s="66"/>
      <c r="KH23" s="66"/>
      <c r="KI23" s="66"/>
      <c r="KJ23" s="66"/>
      <c r="KK23" s="66"/>
      <c r="KL23" s="67"/>
      <c r="KM23" s="71" t="s">
        <v>66</v>
      </c>
      <c r="KN23" s="64" t="s">
        <v>67</v>
      </c>
      <c r="KO23" s="65"/>
      <c r="KP23" s="66"/>
      <c r="KQ23" s="66"/>
      <c r="KR23" s="66"/>
      <c r="KS23" s="66"/>
      <c r="KT23" s="66"/>
      <c r="KU23" s="66"/>
      <c r="KV23" s="66"/>
      <c r="KW23" s="67"/>
      <c r="KX23" s="71" t="s">
        <v>66</v>
      </c>
      <c r="KY23" s="64" t="s">
        <v>67</v>
      </c>
      <c r="KZ23" s="65"/>
      <c r="LA23" s="66"/>
      <c r="LB23" s="66"/>
      <c r="LC23" s="66"/>
      <c r="LD23" s="66"/>
      <c r="LE23" s="66"/>
      <c r="LF23" s="66"/>
      <c r="LG23" s="66"/>
      <c r="LH23" s="67"/>
      <c r="LI23" s="71" t="s">
        <v>66</v>
      </c>
      <c r="LJ23" s="64" t="s">
        <v>67</v>
      </c>
      <c r="LK23" s="65"/>
      <c r="LL23" s="66"/>
      <c r="LM23" s="66"/>
      <c r="LN23" s="66"/>
      <c r="LO23" s="66"/>
      <c r="LP23" s="66"/>
      <c r="LQ23" s="66"/>
      <c r="LR23" s="66"/>
      <c r="LS23" s="67"/>
      <c r="LT23" s="71" t="s">
        <v>66</v>
      </c>
      <c r="LU23" s="64" t="s">
        <v>67</v>
      </c>
      <c r="LV23" s="65"/>
      <c r="LW23" s="66"/>
      <c r="LX23" s="66"/>
      <c r="LY23" s="66"/>
      <c r="LZ23" s="66"/>
      <c r="MA23" s="66"/>
      <c r="MB23" s="66"/>
      <c r="MC23" s="66"/>
      <c r="MD23" s="67"/>
      <c r="ME23" s="71" t="s">
        <v>66</v>
      </c>
      <c r="MF23" s="64" t="s">
        <v>67</v>
      </c>
      <c r="MG23" s="65"/>
      <c r="MH23" s="66"/>
      <c r="MI23" s="66"/>
      <c r="MJ23" s="66"/>
      <c r="MK23" s="66"/>
      <c r="ML23" s="66"/>
      <c r="MM23" s="66"/>
      <c r="MN23" s="66"/>
      <c r="MO23" s="67"/>
      <c r="MP23" s="71" t="s">
        <v>66</v>
      </c>
      <c r="MQ23" s="64" t="s">
        <v>67</v>
      </c>
      <c r="MR23" s="65"/>
      <c r="MS23" s="66"/>
      <c r="MT23" s="66"/>
      <c r="MU23" s="66"/>
      <c r="MV23" s="66"/>
      <c r="MW23" s="66"/>
      <c r="MX23" s="66"/>
      <c r="MY23" s="66"/>
      <c r="MZ23" s="67"/>
      <c r="NA23" s="71" t="s">
        <v>66</v>
      </c>
      <c r="NB23" s="64" t="s">
        <v>67</v>
      </c>
      <c r="NC23" s="65"/>
      <c r="ND23" s="66"/>
      <c r="NE23" s="66"/>
      <c r="NF23" s="66"/>
      <c r="NG23" s="66"/>
      <c r="NH23" s="66"/>
      <c r="NI23" s="66"/>
      <c r="NJ23" s="66"/>
      <c r="NK23" s="67"/>
      <c r="NL23" s="71" t="s">
        <v>66</v>
      </c>
      <c r="NM23" s="64" t="s">
        <v>67</v>
      </c>
      <c r="NN23" s="65"/>
      <c r="NO23" s="66"/>
      <c r="NP23" s="66"/>
      <c r="NQ23" s="66"/>
      <c r="NR23" s="66"/>
      <c r="NS23" s="66"/>
      <c r="NT23" s="66"/>
      <c r="NU23" s="66"/>
      <c r="NV23" s="67"/>
      <c r="NW23" s="71" t="s">
        <v>66</v>
      </c>
      <c r="NX23" s="64" t="s">
        <v>67</v>
      </c>
      <c r="NY23" s="65"/>
      <c r="NZ23" s="66"/>
      <c r="OA23" s="66"/>
      <c r="OB23" s="66"/>
      <c r="OC23" s="66"/>
      <c r="OD23" s="66"/>
      <c r="OE23" s="66"/>
      <c r="OF23" s="66"/>
      <c r="OG23" s="67"/>
      <c r="OH23" s="71" t="s">
        <v>66</v>
      </c>
      <c r="OI23" s="64" t="s">
        <v>67</v>
      </c>
      <c r="OJ23" s="65"/>
      <c r="OK23" s="66"/>
      <c r="OL23" s="66"/>
      <c r="OM23" s="66"/>
      <c r="ON23" s="66"/>
      <c r="OO23" s="66"/>
      <c r="OP23" s="66"/>
      <c r="OQ23" s="66"/>
      <c r="OR23" s="67"/>
      <c r="OS23" s="71" t="s">
        <v>66</v>
      </c>
      <c r="OT23" s="64" t="s">
        <v>67</v>
      </c>
      <c r="OU23" s="65"/>
      <c r="OV23" s="66"/>
      <c r="OW23" s="66"/>
      <c r="OX23" s="66"/>
      <c r="OY23" s="66"/>
      <c r="OZ23" s="66"/>
      <c r="PA23" s="66"/>
      <c r="PB23" s="66"/>
      <c r="PC23" s="67"/>
      <c r="PD23" s="71" t="s">
        <v>66</v>
      </c>
      <c r="PE23" s="64" t="s">
        <v>67</v>
      </c>
      <c r="PF23" s="65"/>
      <c r="PG23" s="66"/>
      <c r="PH23" s="66"/>
      <c r="PI23" s="66"/>
      <c r="PJ23" s="66"/>
      <c r="PK23" s="66"/>
      <c r="PL23" s="66"/>
      <c r="PM23" s="66"/>
      <c r="PN23" s="67"/>
      <c r="PO23" s="71" t="s">
        <v>66</v>
      </c>
      <c r="PP23" s="64" t="s">
        <v>67</v>
      </c>
      <c r="PQ23" s="65"/>
      <c r="PR23" s="66"/>
      <c r="PS23" s="66"/>
      <c r="PT23" s="66"/>
      <c r="PU23" s="66"/>
      <c r="PV23" s="66"/>
      <c r="PW23" s="66"/>
      <c r="PX23" s="66"/>
      <c r="PY23" s="67"/>
      <c r="PZ23" s="71" t="s">
        <v>66</v>
      </c>
      <c r="QA23" s="64" t="s">
        <v>67</v>
      </c>
      <c r="QB23" s="65"/>
      <c r="QC23" s="66"/>
      <c r="QD23" s="66"/>
      <c r="QE23" s="66"/>
      <c r="QF23" s="66"/>
      <c r="QG23" s="66"/>
      <c r="QH23" s="66"/>
      <c r="QI23" s="66"/>
      <c r="QJ23" s="67"/>
      <c r="QK23" s="71" t="s">
        <v>66</v>
      </c>
      <c r="QL23" s="64" t="s">
        <v>67</v>
      </c>
      <c r="QM23" s="65"/>
      <c r="QN23" s="66"/>
      <c r="QO23" s="66"/>
      <c r="QP23" s="66"/>
      <c r="QQ23" s="66"/>
      <c r="QR23" s="66"/>
      <c r="QS23" s="66"/>
      <c r="QT23" s="66"/>
      <c r="QU23" s="67"/>
      <c r="QV23" s="71" t="s">
        <v>66</v>
      </c>
      <c r="QW23" s="64" t="s">
        <v>67</v>
      </c>
      <c r="QX23" s="65"/>
      <c r="QY23" s="66"/>
      <c r="QZ23" s="66"/>
      <c r="RA23" s="66"/>
      <c r="RB23" s="66"/>
      <c r="RC23" s="66"/>
      <c r="RD23" s="66"/>
      <c r="RE23" s="66"/>
      <c r="RF23" s="67"/>
      <c r="RG23" s="71" t="s">
        <v>66</v>
      </c>
      <c r="RH23" s="64" t="s">
        <v>67</v>
      </c>
      <c r="RI23" s="65"/>
      <c r="RJ23" s="66"/>
      <c r="RK23" s="66"/>
      <c r="RL23" s="66"/>
      <c r="RM23" s="66"/>
      <c r="RN23" s="66"/>
      <c r="RO23" s="66"/>
      <c r="RP23" s="66"/>
      <c r="RQ23" s="67"/>
      <c r="RR23" s="71" t="s">
        <v>66</v>
      </c>
      <c r="RS23" s="64" t="s">
        <v>67</v>
      </c>
      <c r="RT23" s="65"/>
      <c r="RU23" s="66"/>
      <c r="RV23" s="66"/>
      <c r="RW23" s="66"/>
      <c r="RX23" s="66"/>
      <c r="RY23" s="66"/>
      <c r="RZ23" s="66"/>
      <c r="SA23" s="66"/>
      <c r="SB23" s="67"/>
      <c r="SC23" s="71" t="s">
        <v>66</v>
      </c>
      <c r="SD23" s="64" t="s">
        <v>67</v>
      </c>
      <c r="SE23" s="65"/>
      <c r="SF23" s="66"/>
      <c r="SG23" s="66"/>
      <c r="SH23" s="66"/>
      <c r="SI23" s="66"/>
      <c r="SJ23" s="66"/>
      <c r="SK23" s="66"/>
      <c r="SL23" s="66"/>
      <c r="SM23" s="67"/>
      <c r="SN23" s="71" t="s">
        <v>66</v>
      </c>
      <c r="SO23" s="64" t="s">
        <v>67</v>
      </c>
      <c r="SP23" s="65"/>
      <c r="SQ23" s="66"/>
      <c r="SR23" s="66"/>
      <c r="SS23" s="66"/>
      <c r="ST23" s="66"/>
      <c r="SU23" s="66"/>
      <c r="SV23" s="66"/>
      <c r="SW23" s="66"/>
      <c r="SX23" s="67"/>
      <c r="SY23" s="71" t="s">
        <v>66</v>
      </c>
      <c r="SZ23" s="64" t="s">
        <v>67</v>
      </c>
      <c r="TA23" s="65"/>
      <c r="TB23" s="66"/>
      <c r="TC23" s="66"/>
      <c r="TD23" s="66"/>
      <c r="TE23" s="66"/>
      <c r="TF23" s="66"/>
      <c r="TG23" s="66"/>
      <c r="TH23" s="66"/>
      <c r="TI23" s="67"/>
      <c r="TJ23" s="71" t="s">
        <v>66</v>
      </c>
      <c r="TK23" s="64" t="s">
        <v>67</v>
      </c>
      <c r="TL23" s="65"/>
      <c r="TM23" s="66"/>
      <c r="TN23" s="66"/>
      <c r="TO23" s="66"/>
      <c r="TP23" s="66"/>
      <c r="TQ23" s="66"/>
      <c r="TR23" s="66"/>
      <c r="TS23" s="66"/>
      <c r="TT23" s="67"/>
      <c r="TU23" s="71" t="s">
        <v>66</v>
      </c>
      <c r="TV23" s="64" t="s">
        <v>67</v>
      </c>
      <c r="TW23" s="65"/>
      <c r="TX23" s="66"/>
      <c r="TY23" s="66"/>
      <c r="TZ23" s="66"/>
      <c r="UA23" s="66"/>
      <c r="UB23" s="66"/>
      <c r="UC23" s="66"/>
      <c r="UD23" s="66"/>
      <c r="UE23" s="67"/>
      <c r="UF23" s="71" t="s">
        <v>66</v>
      </c>
      <c r="UG23" s="64" t="s">
        <v>67</v>
      </c>
      <c r="UH23" s="65"/>
      <c r="UI23" s="66"/>
      <c r="UJ23" s="66"/>
      <c r="UK23" s="66"/>
      <c r="UL23" s="66"/>
      <c r="UM23" s="66"/>
      <c r="UN23" s="66"/>
      <c r="UO23" s="66"/>
      <c r="UP23" s="67"/>
      <c r="UQ23" s="71" t="s">
        <v>66</v>
      </c>
      <c r="UR23" s="64" t="s">
        <v>67</v>
      </c>
      <c r="US23" s="65"/>
      <c r="UT23" s="66"/>
      <c r="UU23" s="66"/>
      <c r="UV23" s="66"/>
      <c r="UW23" s="66"/>
      <c r="UX23" s="66"/>
      <c r="UY23" s="66"/>
      <c r="UZ23" s="66"/>
      <c r="VA23" s="67"/>
      <c r="VB23" s="71" t="s">
        <v>66</v>
      </c>
      <c r="VC23" s="64" t="s">
        <v>67</v>
      </c>
      <c r="VD23" s="65"/>
      <c r="VE23" s="66"/>
      <c r="VF23" s="66"/>
      <c r="VG23" s="66"/>
      <c r="VH23" s="66"/>
      <c r="VI23" s="66"/>
      <c r="VJ23" s="66"/>
      <c r="VK23" s="66"/>
      <c r="VL23" s="66"/>
    </row>
    <row r="24" spans="1:715" ht="12.75" customHeight="1" x14ac:dyDescent="0.25">
      <c r="A24" s="69"/>
      <c r="B24" s="72"/>
      <c r="C24" s="55" t="s">
        <v>68</v>
      </c>
      <c r="D24" s="58" t="s">
        <v>69</v>
      </c>
      <c r="E24" s="58" t="s">
        <v>70</v>
      </c>
      <c r="F24" s="49" t="s">
        <v>71</v>
      </c>
      <c r="G24" s="49" t="s">
        <v>72</v>
      </c>
      <c r="H24" s="49" t="s">
        <v>73</v>
      </c>
      <c r="I24" s="49" t="s">
        <v>74</v>
      </c>
      <c r="J24" s="49" t="s">
        <v>75</v>
      </c>
      <c r="K24" s="49" t="s">
        <v>76</v>
      </c>
      <c r="L24" s="49" t="s">
        <v>77</v>
      </c>
      <c r="M24" s="72"/>
      <c r="N24" s="55" t="s">
        <v>68</v>
      </c>
      <c r="O24" s="58" t="s">
        <v>69</v>
      </c>
      <c r="P24" s="58" t="s">
        <v>70</v>
      </c>
      <c r="Q24" s="49" t="s">
        <v>71</v>
      </c>
      <c r="R24" s="49" t="s">
        <v>72</v>
      </c>
      <c r="S24" s="49" t="s">
        <v>73</v>
      </c>
      <c r="T24" s="49" t="s">
        <v>74</v>
      </c>
      <c r="U24" s="49" t="s">
        <v>75</v>
      </c>
      <c r="V24" s="49" t="s">
        <v>76</v>
      </c>
      <c r="W24" s="49" t="s">
        <v>77</v>
      </c>
      <c r="X24" s="72"/>
      <c r="Y24" s="55" t="s">
        <v>68</v>
      </c>
      <c r="Z24" s="58" t="s">
        <v>69</v>
      </c>
      <c r="AA24" s="58" t="s">
        <v>70</v>
      </c>
      <c r="AB24" s="49" t="s">
        <v>71</v>
      </c>
      <c r="AC24" s="49" t="s">
        <v>72</v>
      </c>
      <c r="AD24" s="49" t="s">
        <v>73</v>
      </c>
      <c r="AE24" s="49" t="s">
        <v>74</v>
      </c>
      <c r="AF24" s="49" t="s">
        <v>75</v>
      </c>
      <c r="AG24" s="49" t="s">
        <v>76</v>
      </c>
      <c r="AH24" s="49" t="s">
        <v>77</v>
      </c>
      <c r="AI24" s="72"/>
      <c r="AJ24" s="55" t="s">
        <v>68</v>
      </c>
      <c r="AK24" s="58" t="s">
        <v>69</v>
      </c>
      <c r="AL24" s="58" t="s">
        <v>70</v>
      </c>
      <c r="AM24" s="49" t="s">
        <v>71</v>
      </c>
      <c r="AN24" s="49" t="s">
        <v>72</v>
      </c>
      <c r="AO24" s="49" t="s">
        <v>73</v>
      </c>
      <c r="AP24" s="49" t="s">
        <v>74</v>
      </c>
      <c r="AQ24" s="49" t="s">
        <v>75</v>
      </c>
      <c r="AR24" s="49" t="s">
        <v>76</v>
      </c>
      <c r="AS24" s="49" t="s">
        <v>77</v>
      </c>
      <c r="AT24" s="72"/>
      <c r="AU24" s="55" t="s">
        <v>68</v>
      </c>
      <c r="AV24" s="58" t="s">
        <v>69</v>
      </c>
      <c r="AW24" s="58" t="s">
        <v>70</v>
      </c>
      <c r="AX24" s="49" t="s">
        <v>71</v>
      </c>
      <c r="AY24" s="49" t="s">
        <v>72</v>
      </c>
      <c r="AZ24" s="49" t="s">
        <v>73</v>
      </c>
      <c r="BA24" s="49" t="s">
        <v>74</v>
      </c>
      <c r="BB24" s="49" t="s">
        <v>75</v>
      </c>
      <c r="BC24" s="49" t="s">
        <v>76</v>
      </c>
      <c r="BD24" s="49" t="s">
        <v>77</v>
      </c>
      <c r="BE24" s="72"/>
      <c r="BF24" s="55" t="s">
        <v>68</v>
      </c>
      <c r="BG24" s="58" t="s">
        <v>69</v>
      </c>
      <c r="BH24" s="58" t="s">
        <v>70</v>
      </c>
      <c r="BI24" s="49" t="s">
        <v>71</v>
      </c>
      <c r="BJ24" s="49" t="s">
        <v>72</v>
      </c>
      <c r="BK24" s="49" t="s">
        <v>73</v>
      </c>
      <c r="BL24" s="49" t="s">
        <v>74</v>
      </c>
      <c r="BM24" s="49" t="s">
        <v>75</v>
      </c>
      <c r="BN24" s="49" t="s">
        <v>76</v>
      </c>
      <c r="BO24" s="49" t="s">
        <v>77</v>
      </c>
      <c r="BP24" s="72"/>
      <c r="BQ24" s="55" t="s">
        <v>68</v>
      </c>
      <c r="BR24" s="58" t="s">
        <v>69</v>
      </c>
      <c r="BS24" s="58" t="s">
        <v>70</v>
      </c>
      <c r="BT24" s="49" t="s">
        <v>71</v>
      </c>
      <c r="BU24" s="49" t="s">
        <v>72</v>
      </c>
      <c r="BV24" s="49" t="s">
        <v>73</v>
      </c>
      <c r="BW24" s="49" t="s">
        <v>74</v>
      </c>
      <c r="BX24" s="49" t="s">
        <v>75</v>
      </c>
      <c r="BY24" s="49" t="s">
        <v>76</v>
      </c>
      <c r="BZ24" s="49" t="s">
        <v>77</v>
      </c>
      <c r="CA24" s="72"/>
      <c r="CB24" s="55" t="s">
        <v>68</v>
      </c>
      <c r="CC24" s="58" t="s">
        <v>69</v>
      </c>
      <c r="CD24" s="58" t="s">
        <v>70</v>
      </c>
      <c r="CE24" s="49" t="s">
        <v>71</v>
      </c>
      <c r="CF24" s="49" t="s">
        <v>72</v>
      </c>
      <c r="CG24" s="49" t="s">
        <v>73</v>
      </c>
      <c r="CH24" s="49" t="s">
        <v>74</v>
      </c>
      <c r="CI24" s="49" t="s">
        <v>75</v>
      </c>
      <c r="CJ24" s="49" t="s">
        <v>76</v>
      </c>
      <c r="CK24" s="49" t="s">
        <v>77</v>
      </c>
      <c r="CL24" s="62"/>
      <c r="CM24" s="55" t="s">
        <v>68</v>
      </c>
      <c r="CN24" s="58" t="s">
        <v>69</v>
      </c>
      <c r="CO24" s="58" t="s">
        <v>70</v>
      </c>
      <c r="CP24" s="49" t="s">
        <v>71</v>
      </c>
      <c r="CQ24" s="49" t="s">
        <v>72</v>
      </c>
      <c r="CR24" s="49" t="s">
        <v>73</v>
      </c>
      <c r="CS24" s="49" t="s">
        <v>74</v>
      </c>
      <c r="CT24" s="49" t="s">
        <v>75</v>
      </c>
      <c r="CU24" s="49" t="s">
        <v>76</v>
      </c>
      <c r="CV24" s="49" t="s">
        <v>77</v>
      </c>
      <c r="CW24" s="62"/>
      <c r="CX24" s="55" t="s">
        <v>68</v>
      </c>
      <c r="CY24" s="58" t="s">
        <v>69</v>
      </c>
      <c r="CZ24" s="58" t="s">
        <v>70</v>
      </c>
      <c r="DA24" s="49" t="s">
        <v>71</v>
      </c>
      <c r="DB24" s="49" t="s">
        <v>72</v>
      </c>
      <c r="DC24" s="49" t="s">
        <v>73</v>
      </c>
      <c r="DD24" s="49" t="s">
        <v>74</v>
      </c>
      <c r="DE24" s="49" t="s">
        <v>75</v>
      </c>
      <c r="DF24" s="49" t="s">
        <v>76</v>
      </c>
      <c r="DG24" s="49" t="s">
        <v>77</v>
      </c>
      <c r="DH24" s="62"/>
      <c r="DI24" s="55" t="s">
        <v>68</v>
      </c>
      <c r="DJ24" s="58" t="s">
        <v>69</v>
      </c>
      <c r="DK24" s="58" t="s">
        <v>70</v>
      </c>
      <c r="DL24" s="49" t="s">
        <v>71</v>
      </c>
      <c r="DM24" s="49" t="s">
        <v>72</v>
      </c>
      <c r="DN24" s="49" t="s">
        <v>73</v>
      </c>
      <c r="DO24" s="49" t="s">
        <v>74</v>
      </c>
      <c r="DP24" s="49" t="s">
        <v>75</v>
      </c>
      <c r="DQ24" s="49" t="s">
        <v>76</v>
      </c>
      <c r="DR24" s="49" t="s">
        <v>77</v>
      </c>
      <c r="DS24" s="72"/>
      <c r="DT24" s="55" t="s">
        <v>68</v>
      </c>
      <c r="DU24" s="58" t="s">
        <v>69</v>
      </c>
      <c r="DV24" s="58" t="s">
        <v>70</v>
      </c>
      <c r="DW24" s="49" t="s">
        <v>71</v>
      </c>
      <c r="DX24" s="49" t="s">
        <v>72</v>
      </c>
      <c r="DY24" s="49" t="s">
        <v>73</v>
      </c>
      <c r="DZ24" s="49" t="s">
        <v>74</v>
      </c>
      <c r="EA24" s="49" t="s">
        <v>75</v>
      </c>
      <c r="EB24" s="49" t="s">
        <v>76</v>
      </c>
      <c r="EC24" s="49" t="s">
        <v>77</v>
      </c>
      <c r="ED24" s="72"/>
      <c r="EE24" s="55" t="s">
        <v>68</v>
      </c>
      <c r="EF24" s="58" t="s">
        <v>69</v>
      </c>
      <c r="EG24" s="58" t="s">
        <v>70</v>
      </c>
      <c r="EH24" s="49" t="s">
        <v>71</v>
      </c>
      <c r="EI24" s="49" t="s">
        <v>72</v>
      </c>
      <c r="EJ24" s="49" t="s">
        <v>73</v>
      </c>
      <c r="EK24" s="49" t="s">
        <v>74</v>
      </c>
      <c r="EL24" s="49" t="s">
        <v>75</v>
      </c>
      <c r="EM24" s="49" t="s">
        <v>76</v>
      </c>
      <c r="EN24" s="49" t="s">
        <v>77</v>
      </c>
      <c r="EO24" s="72"/>
      <c r="EP24" s="55" t="s">
        <v>68</v>
      </c>
      <c r="EQ24" s="58" t="s">
        <v>69</v>
      </c>
      <c r="ER24" s="58" t="s">
        <v>70</v>
      </c>
      <c r="ES24" s="49" t="s">
        <v>71</v>
      </c>
      <c r="ET24" s="49" t="s">
        <v>72</v>
      </c>
      <c r="EU24" s="49" t="s">
        <v>73</v>
      </c>
      <c r="EV24" s="49" t="s">
        <v>74</v>
      </c>
      <c r="EW24" s="49" t="s">
        <v>75</v>
      </c>
      <c r="EX24" s="49" t="s">
        <v>76</v>
      </c>
      <c r="EY24" s="49" t="s">
        <v>77</v>
      </c>
      <c r="EZ24" s="72"/>
      <c r="FA24" s="55" t="s">
        <v>68</v>
      </c>
      <c r="FB24" s="58" t="s">
        <v>69</v>
      </c>
      <c r="FC24" s="58" t="s">
        <v>70</v>
      </c>
      <c r="FD24" s="49" t="s">
        <v>71</v>
      </c>
      <c r="FE24" s="49" t="s">
        <v>72</v>
      </c>
      <c r="FF24" s="49" t="s">
        <v>73</v>
      </c>
      <c r="FG24" s="49" t="s">
        <v>74</v>
      </c>
      <c r="FH24" s="49" t="s">
        <v>75</v>
      </c>
      <c r="FI24" s="49" t="s">
        <v>76</v>
      </c>
      <c r="FJ24" s="49" t="s">
        <v>77</v>
      </c>
      <c r="FK24" s="72"/>
      <c r="FL24" s="55" t="s">
        <v>68</v>
      </c>
      <c r="FM24" s="58" t="s">
        <v>69</v>
      </c>
      <c r="FN24" s="58" t="s">
        <v>70</v>
      </c>
      <c r="FO24" s="49" t="s">
        <v>71</v>
      </c>
      <c r="FP24" s="49" t="s">
        <v>72</v>
      </c>
      <c r="FQ24" s="49" t="s">
        <v>73</v>
      </c>
      <c r="FR24" s="49" t="s">
        <v>74</v>
      </c>
      <c r="FS24" s="49" t="s">
        <v>75</v>
      </c>
      <c r="FT24" s="49" t="s">
        <v>76</v>
      </c>
      <c r="FU24" s="49" t="s">
        <v>77</v>
      </c>
      <c r="FV24" s="72"/>
      <c r="FW24" s="55" t="s">
        <v>68</v>
      </c>
      <c r="FX24" s="58" t="s">
        <v>69</v>
      </c>
      <c r="FY24" s="58" t="s">
        <v>70</v>
      </c>
      <c r="FZ24" s="49" t="s">
        <v>71</v>
      </c>
      <c r="GA24" s="49" t="s">
        <v>72</v>
      </c>
      <c r="GB24" s="49" t="s">
        <v>73</v>
      </c>
      <c r="GC24" s="49" t="s">
        <v>74</v>
      </c>
      <c r="GD24" s="49" t="s">
        <v>75</v>
      </c>
      <c r="GE24" s="49" t="s">
        <v>76</v>
      </c>
      <c r="GF24" s="49" t="s">
        <v>77</v>
      </c>
      <c r="GG24" s="72"/>
      <c r="GH24" s="55" t="s">
        <v>68</v>
      </c>
      <c r="GI24" s="58" t="s">
        <v>69</v>
      </c>
      <c r="GJ24" s="58" t="s">
        <v>70</v>
      </c>
      <c r="GK24" s="49" t="s">
        <v>71</v>
      </c>
      <c r="GL24" s="49" t="s">
        <v>72</v>
      </c>
      <c r="GM24" s="49" t="s">
        <v>73</v>
      </c>
      <c r="GN24" s="49" t="s">
        <v>74</v>
      </c>
      <c r="GO24" s="49" t="s">
        <v>75</v>
      </c>
      <c r="GP24" s="49" t="s">
        <v>76</v>
      </c>
      <c r="GQ24" s="49" t="s">
        <v>77</v>
      </c>
      <c r="GR24" s="72"/>
      <c r="GS24" s="55" t="s">
        <v>68</v>
      </c>
      <c r="GT24" s="58" t="s">
        <v>69</v>
      </c>
      <c r="GU24" s="58" t="s">
        <v>70</v>
      </c>
      <c r="GV24" s="49" t="s">
        <v>71</v>
      </c>
      <c r="GW24" s="49" t="s">
        <v>72</v>
      </c>
      <c r="GX24" s="49" t="s">
        <v>73</v>
      </c>
      <c r="GY24" s="49" t="s">
        <v>74</v>
      </c>
      <c r="GZ24" s="49" t="s">
        <v>75</v>
      </c>
      <c r="HA24" s="49" t="s">
        <v>76</v>
      </c>
      <c r="HB24" s="49" t="s">
        <v>77</v>
      </c>
      <c r="HC24" s="72"/>
      <c r="HD24" s="55" t="s">
        <v>68</v>
      </c>
      <c r="HE24" s="58" t="s">
        <v>69</v>
      </c>
      <c r="HF24" s="58" t="s">
        <v>70</v>
      </c>
      <c r="HG24" s="49" t="s">
        <v>71</v>
      </c>
      <c r="HH24" s="49" t="s">
        <v>72</v>
      </c>
      <c r="HI24" s="49" t="s">
        <v>73</v>
      </c>
      <c r="HJ24" s="49" t="s">
        <v>74</v>
      </c>
      <c r="HK24" s="49" t="s">
        <v>75</v>
      </c>
      <c r="HL24" s="49" t="s">
        <v>76</v>
      </c>
      <c r="HM24" s="49" t="s">
        <v>77</v>
      </c>
      <c r="HN24" s="72"/>
      <c r="HO24" s="55" t="s">
        <v>68</v>
      </c>
      <c r="HP24" s="58" t="s">
        <v>69</v>
      </c>
      <c r="HQ24" s="58" t="s">
        <v>70</v>
      </c>
      <c r="HR24" s="49" t="s">
        <v>71</v>
      </c>
      <c r="HS24" s="49" t="s">
        <v>72</v>
      </c>
      <c r="HT24" s="49" t="s">
        <v>73</v>
      </c>
      <c r="HU24" s="49" t="s">
        <v>74</v>
      </c>
      <c r="HV24" s="49" t="s">
        <v>75</v>
      </c>
      <c r="HW24" s="49" t="s">
        <v>76</v>
      </c>
      <c r="HX24" s="49" t="s">
        <v>77</v>
      </c>
      <c r="HY24" s="72"/>
      <c r="HZ24" s="55" t="s">
        <v>68</v>
      </c>
      <c r="IA24" s="58" t="s">
        <v>69</v>
      </c>
      <c r="IB24" s="58" t="s">
        <v>70</v>
      </c>
      <c r="IC24" s="49" t="s">
        <v>71</v>
      </c>
      <c r="ID24" s="49" t="s">
        <v>72</v>
      </c>
      <c r="IE24" s="49" t="s">
        <v>73</v>
      </c>
      <c r="IF24" s="49" t="s">
        <v>74</v>
      </c>
      <c r="IG24" s="49" t="s">
        <v>75</v>
      </c>
      <c r="IH24" s="49" t="s">
        <v>76</v>
      </c>
      <c r="II24" s="49" t="s">
        <v>77</v>
      </c>
      <c r="IJ24" s="72"/>
      <c r="IK24" s="55" t="s">
        <v>68</v>
      </c>
      <c r="IL24" s="58" t="s">
        <v>69</v>
      </c>
      <c r="IM24" s="58" t="s">
        <v>70</v>
      </c>
      <c r="IN24" s="49" t="s">
        <v>71</v>
      </c>
      <c r="IO24" s="49" t="s">
        <v>72</v>
      </c>
      <c r="IP24" s="49" t="s">
        <v>73</v>
      </c>
      <c r="IQ24" s="49" t="s">
        <v>74</v>
      </c>
      <c r="IR24" s="49" t="s">
        <v>75</v>
      </c>
      <c r="IS24" s="49" t="s">
        <v>76</v>
      </c>
      <c r="IT24" s="49" t="s">
        <v>77</v>
      </c>
      <c r="IU24" s="72"/>
      <c r="IV24" s="55" t="s">
        <v>68</v>
      </c>
      <c r="IW24" s="58" t="s">
        <v>69</v>
      </c>
      <c r="IX24" s="58" t="s">
        <v>70</v>
      </c>
      <c r="IY24" s="49" t="s">
        <v>71</v>
      </c>
      <c r="IZ24" s="49" t="s">
        <v>72</v>
      </c>
      <c r="JA24" s="49" t="s">
        <v>73</v>
      </c>
      <c r="JB24" s="49" t="s">
        <v>74</v>
      </c>
      <c r="JC24" s="49" t="s">
        <v>75</v>
      </c>
      <c r="JD24" s="49" t="s">
        <v>76</v>
      </c>
      <c r="JE24" s="49" t="s">
        <v>77</v>
      </c>
      <c r="JF24" s="72"/>
      <c r="JG24" s="55" t="s">
        <v>68</v>
      </c>
      <c r="JH24" s="58" t="s">
        <v>69</v>
      </c>
      <c r="JI24" s="58" t="s">
        <v>70</v>
      </c>
      <c r="JJ24" s="49" t="s">
        <v>71</v>
      </c>
      <c r="JK24" s="49" t="s">
        <v>72</v>
      </c>
      <c r="JL24" s="49" t="s">
        <v>73</v>
      </c>
      <c r="JM24" s="49" t="s">
        <v>74</v>
      </c>
      <c r="JN24" s="49" t="s">
        <v>75</v>
      </c>
      <c r="JO24" s="49" t="s">
        <v>76</v>
      </c>
      <c r="JP24" s="49" t="s">
        <v>77</v>
      </c>
      <c r="JQ24" s="72"/>
      <c r="JR24" s="55" t="s">
        <v>68</v>
      </c>
      <c r="JS24" s="58" t="s">
        <v>69</v>
      </c>
      <c r="JT24" s="58" t="s">
        <v>70</v>
      </c>
      <c r="JU24" s="49" t="s">
        <v>71</v>
      </c>
      <c r="JV24" s="49" t="s">
        <v>72</v>
      </c>
      <c r="JW24" s="49" t="s">
        <v>73</v>
      </c>
      <c r="JX24" s="49" t="s">
        <v>74</v>
      </c>
      <c r="JY24" s="49" t="s">
        <v>75</v>
      </c>
      <c r="JZ24" s="49" t="s">
        <v>76</v>
      </c>
      <c r="KA24" s="49" t="s">
        <v>77</v>
      </c>
      <c r="KB24" s="72"/>
      <c r="KC24" s="55" t="s">
        <v>68</v>
      </c>
      <c r="KD24" s="58" t="s">
        <v>69</v>
      </c>
      <c r="KE24" s="58" t="s">
        <v>70</v>
      </c>
      <c r="KF24" s="49" t="s">
        <v>71</v>
      </c>
      <c r="KG24" s="49" t="s">
        <v>72</v>
      </c>
      <c r="KH24" s="49" t="s">
        <v>73</v>
      </c>
      <c r="KI24" s="49" t="s">
        <v>74</v>
      </c>
      <c r="KJ24" s="49" t="s">
        <v>75</v>
      </c>
      <c r="KK24" s="49" t="s">
        <v>76</v>
      </c>
      <c r="KL24" s="49" t="s">
        <v>77</v>
      </c>
      <c r="KM24" s="72"/>
      <c r="KN24" s="55" t="s">
        <v>68</v>
      </c>
      <c r="KO24" s="58" t="s">
        <v>69</v>
      </c>
      <c r="KP24" s="58" t="s">
        <v>70</v>
      </c>
      <c r="KQ24" s="49" t="s">
        <v>71</v>
      </c>
      <c r="KR24" s="49" t="s">
        <v>72</v>
      </c>
      <c r="KS24" s="49" t="s">
        <v>73</v>
      </c>
      <c r="KT24" s="49" t="s">
        <v>74</v>
      </c>
      <c r="KU24" s="49" t="s">
        <v>75</v>
      </c>
      <c r="KV24" s="49" t="s">
        <v>76</v>
      </c>
      <c r="KW24" s="49" t="s">
        <v>77</v>
      </c>
      <c r="KX24" s="72"/>
      <c r="KY24" s="55" t="s">
        <v>68</v>
      </c>
      <c r="KZ24" s="58" t="s">
        <v>69</v>
      </c>
      <c r="LA24" s="58" t="s">
        <v>70</v>
      </c>
      <c r="LB24" s="49" t="s">
        <v>71</v>
      </c>
      <c r="LC24" s="49" t="s">
        <v>72</v>
      </c>
      <c r="LD24" s="49" t="s">
        <v>73</v>
      </c>
      <c r="LE24" s="49" t="s">
        <v>74</v>
      </c>
      <c r="LF24" s="49" t="s">
        <v>75</v>
      </c>
      <c r="LG24" s="49" t="s">
        <v>76</v>
      </c>
      <c r="LH24" s="49" t="s">
        <v>77</v>
      </c>
      <c r="LI24" s="72"/>
      <c r="LJ24" s="55" t="s">
        <v>68</v>
      </c>
      <c r="LK24" s="58" t="s">
        <v>69</v>
      </c>
      <c r="LL24" s="58" t="s">
        <v>70</v>
      </c>
      <c r="LM24" s="49" t="s">
        <v>71</v>
      </c>
      <c r="LN24" s="49" t="s">
        <v>72</v>
      </c>
      <c r="LO24" s="49" t="s">
        <v>73</v>
      </c>
      <c r="LP24" s="49" t="s">
        <v>74</v>
      </c>
      <c r="LQ24" s="49" t="s">
        <v>75</v>
      </c>
      <c r="LR24" s="49" t="s">
        <v>76</v>
      </c>
      <c r="LS24" s="49" t="s">
        <v>77</v>
      </c>
      <c r="LT24" s="72"/>
      <c r="LU24" s="55" t="s">
        <v>68</v>
      </c>
      <c r="LV24" s="58" t="s">
        <v>69</v>
      </c>
      <c r="LW24" s="58" t="s">
        <v>70</v>
      </c>
      <c r="LX24" s="49" t="s">
        <v>71</v>
      </c>
      <c r="LY24" s="49" t="s">
        <v>72</v>
      </c>
      <c r="LZ24" s="49" t="s">
        <v>73</v>
      </c>
      <c r="MA24" s="49" t="s">
        <v>74</v>
      </c>
      <c r="MB24" s="49" t="s">
        <v>75</v>
      </c>
      <c r="MC24" s="49" t="s">
        <v>76</v>
      </c>
      <c r="MD24" s="49" t="s">
        <v>77</v>
      </c>
      <c r="ME24" s="72"/>
      <c r="MF24" s="55" t="s">
        <v>68</v>
      </c>
      <c r="MG24" s="58" t="s">
        <v>69</v>
      </c>
      <c r="MH24" s="58" t="s">
        <v>70</v>
      </c>
      <c r="MI24" s="49" t="s">
        <v>71</v>
      </c>
      <c r="MJ24" s="49" t="s">
        <v>72</v>
      </c>
      <c r="MK24" s="49" t="s">
        <v>73</v>
      </c>
      <c r="ML24" s="49" t="s">
        <v>74</v>
      </c>
      <c r="MM24" s="49" t="s">
        <v>75</v>
      </c>
      <c r="MN24" s="49" t="s">
        <v>76</v>
      </c>
      <c r="MO24" s="49" t="s">
        <v>77</v>
      </c>
      <c r="MP24" s="72"/>
      <c r="MQ24" s="55" t="s">
        <v>68</v>
      </c>
      <c r="MR24" s="58" t="s">
        <v>69</v>
      </c>
      <c r="MS24" s="58" t="s">
        <v>70</v>
      </c>
      <c r="MT24" s="49" t="s">
        <v>71</v>
      </c>
      <c r="MU24" s="49" t="s">
        <v>72</v>
      </c>
      <c r="MV24" s="49" t="s">
        <v>73</v>
      </c>
      <c r="MW24" s="49" t="s">
        <v>74</v>
      </c>
      <c r="MX24" s="49" t="s">
        <v>75</v>
      </c>
      <c r="MY24" s="49" t="s">
        <v>76</v>
      </c>
      <c r="MZ24" s="49" t="s">
        <v>77</v>
      </c>
      <c r="NA24" s="72"/>
      <c r="NB24" s="55" t="s">
        <v>68</v>
      </c>
      <c r="NC24" s="58" t="s">
        <v>69</v>
      </c>
      <c r="ND24" s="58" t="s">
        <v>70</v>
      </c>
      <c r="NE24" s="49" t="s">
        <v>71</v>
      </c>
      <c r="NF24" s="49" t="s">
        <v>72</v>
      </c>
      <c r="NG24" s="49" t="s">
        <v>73</v>
      </c>
      <c r="NH24" s="49" t="s">
        <v>74</v>
      </c>
      <c r="NI24" s="49" t="s">
        <v>75</v>
      </c>
      <c r="NJ24" s="49" t="s">
        <v>76</v>
      </c>
      <c r="NK24" s="49" t="s">
        <v>77</v>
      </c>
      <c r="NL24" s="72"/>
      <c r="NM24" s="55" t="s">
        <v>68</v>
      </c>
      <c r="NN24" s="58" t="s">
        <v>69</v>
      </c>
      <c r="NO24" s="58" t="s">
        <v>70</v>
      </c>
      <c r="NP24" s="49" t="s">
        <v>71</v>
      </c>
      <c r="NQ24" s="49" t="s">
        <v>72</v>
      </c>
      <c r="NR24" s="49" t="s">
        <v>73</v>
      </c>
      <c r="NS24" s="49" t="s">
        <v>74</v>
      </c>
      <c r="NT24" s="49" t="s">
        <v>75</v>
      </c>
      <c r="NU24" s="49" t="s">
        <v>76</v>
      </c>
      <c r="NV24" s="49" t="s">
        <v>77</v>
      </c>
      <c r="NW24" s="72"/>
      <c r="NX24" s="55" t="s">
        <v>68</v>
      </c>
      <c r="NY24" s="58" t="s">
        <v>69</v>
      </c>
      <c r="NZ24" s="58" t="s">
        <v>70</v>
      </c>
      <c r="OA24" s="49" t="s">
        <v>71</v>
      </c>
      <c r="OB24" s="49" t="s">
        <v>72</v>
      </c>
      <c r="OC24" s="49" t="s">
        <v>73</v>
      </c>
      <c r="OD24" s="49" t="s">
        <v>74</v>
      </c>
      <c r="OE24" s="49" t="s">
        <v>75</v>
      </c>
      <c r="OF24" s="49" t="s">
        <v>76</v>
      </c>
      <c r="OG24" s="49" t="s">
        <v>77</v>
      </c>
      <c r="OH24" s="72"/>
      <c r="OI24" s="55" t="s">
        <v>68</v>
      </c>
      <c r="OJ24" s="58" t="s">
        <v>69</v>
      </c>
      <c r="OK24" s="58" t="s">
        <v>70</v>
      </c>
      <c r="OL24" s="49" t="s">
        <v>71</v>
      </c>
      <c r="OM24" s="49" t="s">
        <v>72</v>
      </c>
      <c r="ON24" s="49" t="s">
        <v>73</v>
      </c>
      <c r="OO24" s="49" t="s">
        <v>74</v>
      </c>
      <c r="OP24" s="49" t="s">
        <v>75</v>
      </c>
      <c r="OQ24" s="49" t="s">
        <v>76</v>
      </c>
      <c r="OR24" s="49" t="s">
        <v>77</v>
      </c>
      <c r="OS24" s="72"/>
      <c r="OT24" s="55" t="s">
        <v>68</v>
      </c>
      <c r="OU24" s="58" t="s">
        <v>69</v>
      </c>
      <c r="OV24" s="58" t="s">
        <v>70</v>
      </c>
      <c r="OW24" s="49" t="s">
        <v>71</v>
      </c>
      <c r="OX24" s="49" t="s">
        <v>72</v>
      </c>
      <c r="OY24" s="49" t="s">
        <v>73</v>
      </c>
      <c r="OZ24" s="49" t="s">
        <v>74</v>
      </c>
      <c r="PA24" s="49" t="s">
        <v>75</v>
      </c>
      <c r="PB24" s="49" t="s">
        <v>76</v>
      </c>
      <c r="PC24" s="49" t="s">
        <v>77</v>
      </c>
      <c r="PD24" s="72"/>
      <c r="PE24" s="55" t="s">
        <v>68</v>
      </c>
      <c r="PF24" s="58" t="s">
        <v>69</v>
      </c>
      <c r="PG24" s="58" t="s">
        <v>70</v>
      </c>
      <c r="PH24" s="49" t="s">
        <v>71</v>
      </c>
      <c r="PI24" s="49" t="s">
        <v>72</v>
      </c>
      <c r="PJ24" s="49" t="s">
        <v>73</v>
      </c>
      <c r="PK24" s="49" t="s">
        <v>74</v>
      </c>
      <c r="PL24" s="49" t="s">
        <v>75</v>
      </c>
      <c r="PM24" s="49" t="s">
        <v>76</v>
      </c>
      <c r="PN24" s="49" t="s">
        <v>77</v>
      </c>
      <c r="PO24" s="72"/>
      <c r="PP24" s="55" t="s">
        <v>68</v>
      </c>
      <c r="PQ24" s="58" t="s">
        <v>69</v>
      </c>
      <c r="PR24" s="58" t="s">
        <v>70</v>
      </c>
      <c r="PS24" s="49" t="s">
        <v>71</v>
      </c>
      <c r="PT24" s="49" t="s">
        <v>72</v>
      </c>
      <c r="PU24" s="49" t="s">
        <v>73</v>
      </c>
      <c r="PV24" s="49" t="s">
        <v>74</v>
      </c>
      <c r="PW24" s="49" t="s">
        <v>75</v>
      </c>
      <c r="PX24" s="49" t="s">
        <v>76</v>
      </c>
      <c r="PY24" s="49" t="s">
        <v>77</v>
      </c>
      <c r="PZ24" s="72"/>
      <c r="QA24" s="55" t="s">
        <v>68</v>
      </c>
      <c r="QB24" s="58" t="s">
        <v>69</v>
      </c>
      <c r="QC24" s="58" t="s">
        <v>70</v>
      </c>
      <c r="QD24" s="49" t="s">
        <v>71</v>
      </c>
      <c r="QE24" s="49" t="s">
        <v>72</v>
      </c>
      <c r="QF24" s="49" t="s">
        <v>73</v>
      </c>
      <c r="QG24" s="49" t="s">
        <v>74</v>
      </c>
      <c r="QH24" s="49" t="s">
        <v>75</v>
      </c>
      <c r="QI24" s="49" t="s">
        <v>76</v>
      </c>
      <c r="QJ24" s="49" t="s">
        <v>77</v>
      </c>
      <c r="QK24" s="72"/>
      <c r="QL24" s="55" t="s">
        <v>68</v>
      </c>
      <c r="QM24" s="58" t="s">
        <v>69</v>
      </c>
      <c r="QN24" s="58" t="s">
        <v>70</v>
      </c>
      <c r="QO24" s="49" t="s">
        <v>71</v>
      </c>
      <c r="QP24" s="49" t="s">
        <v>72</v>
      </c>
      <c r="QQ24" s="49" t="s">
        <v>73</v>
      </c>
      <c r="QR24" s="49" t="s">
        <v>74</v>
      </c>
      <c r="QS24" s="49" t="s">
        <v>75</v>
      </c>
      <c r="QT24" s="49" t="s">
        <v>76</v>
      </c>
      <c r="QU24" s="49" t="s">
        <v>77</v>
      </c>
      <c r="QV24" s="72"/>
      <c r="QW24" s="55" t="s">
        <v>68</v>
      </c>
      <c r="QX24" s="58" t="s">
        <v>69</v>
      </c>
      <c r="QY24" s="58" t="s">
        <v>70</v>
      </c>
      <c r="QZ24" s="49" t="s">
        <v>71</v>
      </c>
      <c r="RA24" s="49" t="s">
        <v>72</v>
      </c>
      <c r="RB24" s="49" t="s">
        <v>73</v>
      </c>
      <c r="RC24" s="49" t="s">
        <v>74</v>
      </c>
      <c r="RD24" s="49" t="s">
        <v>75</v>
      </c>
      <c r="RE24" s="49" t="s">
        <v>76</v>
      </c>
      <c r="RF24" s="49" t="s">
        <v>77</v>
      </c>
      <c r="RG24" s="72"/>
      <c r="RH24" s="55" t="s">
        <v>68</v>
      </c>
      <c r="RI24" s="58" t="s">
        <v>69</v>
      </c>
      <c r="RJ24" s="58" t="s">
        <v>70</v>
      </c>
      <c r="RK24" s="49" t="s">
        <v>71</v>
      </c>
      <c r="RL24" s="49" t="s">
        <v>72</v>
      </c>
      <c r="RM24" s="49" t="s">
        <v>73</v>
      </c>
      <c r="RN24" s="49" t="s">
        <v>74</v>
      </c>
      <c r="RO24" s="49" t="s">
        <v>75</v>
      </c>
      <c r="RP24" s="49" t="s">
        <v>76</v>
      </c>
      <c r="RQ24" s="49" t="s">
        <v>77</v>
      </c>
      <c r="RR24" s="72"/>
      <c r="RS24" s="55" t="s">
        <v>68</v>
      </c>
      <c r="RT24" s="58" t="s">
        <v>69</v>
      </c>
      <c r="RU24" s="58" t="s">
        <v>70</v>
      </c>
      <c r="RV24" s="49" t="s">
        <v>71</v>
      </c>
      <c r="RW24" s="49" t="s">
        <v>72</v>
      </c>
      <c r="RX24" s="49" t="s">
        <v>73</v>
      </c>
      <c r="RY24" s="49" t="s">
        <v>74</v>
      </c>
      <c r="RZ24" s="49" t="s">
        <v>75</v>
      </c>
      <c r="SA24" s="49" t="s">
        <v>76</v>
      </c>
      <c r="SB24" s="49" t="s">
        <v>77</v>
      </c>
      <c r="SC24" s="72"/>
      <c r="SD24" s="55" t="s">
        <v>68</v>
      </c>
      <c r="SE24" s="58" t="s">
        <v>69</v>
      </c>
      <c r="SF24" s="58" t="s">
        <v>70</v>
      </c>
      <c r="SG24" s="49" t="s">
        <v>71</v>
      </c>
      <c r="SH24" s="49" t="s">
        <v>72</v>
      </c>
      <c r="SI24" s="49" t="s">
        <v>73</v>
      </c>
      <c r="SJ24" s="49" t="s">
        <v>74</v>
      </c>
      <c r="SK24" s="49" t="s">
        <v>75</v>
      </c>
      <c r="SL24" s="49" t="s">
        <v>76</v>
      </c>
      <c r="SM24" s="49" t="s">
        <v>77</v>
      </c>
      <c r="SN24" s="72"/>
      <c r="SO24" s="55" t="s">
        <v>68</v>
      </c>
      <c r="SP24" s="58" t="s">
        <v>69</v>
      </c>
      <c r="SQ24" s="58" t="s">
        <v>70</v>
      </c>
      <c r="SR24" s="49" t="s">
        <v>71</v>
      </c>
      <c r="SS24" s="49" t="s">
        <v>72</v>
      </c>
      <c r="ST24" s="49" t="s">
        <v>73</v>
      </c>
      <c r="SU24" s="49" t="s">
        <v>74</v>
      </c>
      <c r="SV24" s="49" t="s">
        <v>75</v>
      </c>
      <c r="SW24" s="49" t="s">
        <v>76</v>
      </c>
      <c r="SX24" s="49" t="s">
        <v>77</v>
      </c>
      <c r="SY24" s="72"/>
      <c r="SZ24" s="55" t="s">
        <v>68</v>
      </c>
      <c r="TA24" s="58" t="s">
        <v>69</v>
      </c>
      <c r="TB24" s="58" t="s">
        <v>70</v>
      </c>
      <c r="TC24" s="49" t="s">
        <v>71</v>
      </c>
      <c r="TD24" s="49" t="s">
        <v>72</v>
      </c>
      <c r="TE24" s="49" t="s">
        <v>73</v>
      </c>
      <c r="TF24" s="49" t="s">
        <v>74</v>
      </c>
      <c r="TG24" s="49" t="s">
        <v>75</v>
      </c>
      <c r="TH24" s="49" t="s">
        <v>76</v>
      </c>
      <c r="TI24" s="49" t="s">
        <v>77</v>
      </c>
      <c r="TJ24" s="72"/>
      <c r="TK24" s="55" t="s">
        <v>68</v>
      </c>
      <c r="TL24" s="58" t="s">
        <v>69</v>
      </c>
      <c r="TM24" s="58" t="s">
        <v>70</v>
      </c>
      <c r="TN24" s="49" t="s">
        <v>71</v>
      </c>
      <c r="TO24" s="49" t="s">
        <v>72</v>
      </c>
      <c r="TP24" s="49" t="s">
        <v>73</v>
      </c>
      <c r="TQ24" s="49" t="s">
        <v>74</v>
      </c>
      <c r="TR24" s="49" t="s">
        <v>75</v>
      </c>
      <c r="TS24" s="49" t="s">
        <v>76</v>
      </c>
      <c r="TT24" s="49" t="s">
        <v>77</v>
      </c>
      <c r="TU24" s="72"/>
      <c r="TV24" s="55" t="s">
        <v>68</v>
      </c>
      <c r="TW24" s="58" t="s">
        <v>69</v>
      </c>
      <c r="TX24" s="58" t="s">
        <v>70</v>
      </c>
      <c r="TY24" s="49" t="s">
        <v>71</v>
      </c>
      <c r="TZ24" s="49" t="s">
        <v>72</v>
      </c>
      <c r="UA24" s="49" t="s">
        <v>73</v>
      </c>
      <c r="UB24" s="49" t="s">
        <v>74</v>
      </c>
      <c r="UC24" s="49" t="s">
        <v>75</v>
      </c>
      <c r="UD24" s="49" t="s">
        <v>76</v>
      </c>
      <c r="UE24" s="49" t="s">
        <v>77</v>
      </c>
      <c r="UF24" s="72"/>
      <c r="UG24" s="55" t="s">
        <v>68</v>
      </c>
      <c r="UH24" s="58" t="s">
        <v>69</v>
      </c>
      <c r="UI24" s="58" t="s">
        <v>70</v>
      </c>
      <c r="UJ24" s="49" t="s">
        <v>71</v>
      </c>
      <c r="UK24" s="49" t="s">
        <v>72</v>
      </c>
      <c r="UL24" s="49" t="s">
        <v>73</v>
      </c>
      <c r="UM24" s="49" t="s">
        <v>74</v>
      </c>
      <c r="UN24" s="49" t="s">
        <v>75</v>
      </c>
      <c r="UO24" s="49" t="s">
        <v>76</v>
      </c>
      <c r="UP24" s="49" t="s">
        <v>77</v>
      </c>
      <c r="UQ24" s="72"/>
      <c r="UR24" s="55" t="s">
        <v>68</v>
      </c>
      <c r="US24" s="58" t="s">
        <v>69</v>
      </c>
      <c r="UT24" s="58" t="s">
        <v>70</v>
      </c>
      <c r="UU24" s="49" t="s">
        <v>71</v>
      </c>
      <c r="UV24" s="49" t="s">
        <v>72</v>
      </c>
      <c r="UW24" s="49" t="s">
        <v>73</v>
      </c>
      <c r="UX24" s="49" t="s">
        <v>74</v>
      </c>
      <c r="UY24" s="49" t="s">
        <v>75</v>
      </c>
      <c r="UZ24" s="49" t="s">
        <v>76</v>
      </c>
      <c r="VA24" s="49" t="s">
        <v>77</v>
      </c>
      <c r="VB24" s="72"/>
      <c r="VC24" s="55" t="s">
        <v>68</v>
      </c>
      <c r="VD24" s="58" t="s">
        <v>69</v>
      </c>
      <c r="VE24" s="58" t="s">
        <v>70</v>
      </c>
      <c r="VF24" s="49" t="s">
        <v>71</v>
      </c>
      <c r="VG24" s="49" t="s">
        <v>72</v>
      </c>
      <c r="VH24" s="49" t="s">
        <v>73</v>
      </c>
      <c r="VI24" s="49" t="s">
        <v>74</v>
      </c>
      <c r="VJ24" s="49" t="s">
        <v>75</v>
      </c>
      <c r="VK24" s="49" t="s">
        <v>76</v>
      </c>
      <c r="VL24" s="52" t="s">
        <v>77</v>
      </c>
    </row>
    <row r="25" spans="1:715" x14ac:dyDescent="0.25">
      <c r="A25" s="69"/>
      <c r="B25" s="72"/>
      <c r="C25" s="56"/>
      <c r="D25" s="59"/>
      <c r="E25" s="59"/>
      <c r="F25" s="50"/>
      <c r="G25" s="50"/>
      <c r="H25" s="50"/>
      <c r="I25" s="50"/>
      <c r="J25" s="50"/>
      <c r="K25" s="50"/>
      <c r="L25" s="50"/>
      <c r="M25" s="72"/>
      <c r="N25" s="56"/>
      <c r="O25" s="59"/>
      <c r="P25" s="59"/>
      <c r="Q25" s="50"/>
      <c r="R25" s="50"/>
      <c r="S25" s="50"/>
      <c r="T25" s="50"/>
      <c r="U25" s="50"/>
      <c r="V25" s="50"/>
      <c r="W25" s="50"/>
      <c r="X25" s="72"/>
      <c r="Y25" s="56"/>
      <c r="Z25" s="59"/>
      <c r="AA25" s="59"/>
      <c r="AB25" s="50"/>
      <c r="AC25" s="50"/>
      <c r="AD25" s="50"/>
      <c r="AE25" s="50"/>
      <c r="AF25" s="50"/>
      <c r="AG25" s="50"/>
      <c r="AH25" s="50"/>
      <c r="AI25" s="72"/>
      <c r="AJ25" s="56"/>
      <c r="AK25" s="59"/>
      <c r="AL25" s="59"/>
      <c r="AM25" s="50"/>
      <c r="AN25" s="50"/>
      <c r="AO25" s="50"/>
      <c r="AP25" s="50"/>
      <c r="AQ25" s="50"/>
      <c r="AR25" s="50"/>
      <c r="AS25" s="50"/>
      <c r="AT25" s="72"/>
      <c r="AU25" s="56"/>
      <c r="AV25" s="59"/>
      <c r="AW25" s="59"/>
      <c r="AX25" s="50"/>
      <c r="AY25" s="50"/>
      <c r="AZ25" s="50"/>
      <c r="BA25" s="50"/>
      <c r="BB25" s="50"/>
      <c r="BC25" s="50"/>
      <c r="BD25" s="50"/>
      <c r="BE25" s="72"/>
      <c r="BF25" s="56"/>
      <c r="BG25" s="59"/>
      <c r="BH25" s="59"/>
      <c r="BI25" s="50"/>
      <c r="BJ25" s="50"/>
      <c r="BK25" s="50"/>
      <c r="BL25" s="50"/>
      <c r="BM25" s="50"/>
      <c r="BN25" s="50"/>
      <c r="BO25" s="50"/>
      <c r="BP25" s="72"/>
      <c r="BQ25" s="56"/>
      <c r="BR25" s="59"/>
      <c r="BS25" s="59"/>
      <c r="BT25" s="50"/>
      <c r="BU25" s="50"/>
      <c r="BV25" s="50"/>
      <c r="BW25" s="50"/>
      <c r="BX25" s="50"/>
      <c r="BY25" s="50"/>
      <c r="BZ25" s="50"/>
      <c r="CA25" s="72"/>
      <c r="CB25" s="56"/>
      <c r="CC25" s="59"/>
      <c r="CD25" s="59"/>
      <c r="CE25" s="50"/>
      <c r="CF25" s="50"/>
      <c r="CG25" s="50"/>
      <c r="CH25" s="50"/>
      <c r="CI25" s="50"/>
      <c r="CJ25" s="50"/>
      <c r="CK25" s="50"/>
      <c r="CL25" s="62"/>
      <c r="CM25" s="56"/>
      <c r="CN25" s="59"/>
      <c r="CO25" s="59"/>
      <c r="CP25" s="50"/>
      <c r="CQ25" s="50"/>
      <c r="CR25" s="50"/>
      <c r="CS25" s="50"/>
      <c r="CT25" s="50"/>
      <c r="CU25" s="50"/>
      <c r="CV25" s="50"/>
      <c r="CW25" s="62"/>
      <c r="CX25" s="56"/>
      <c r="CY25" s="59"/>
      <c r="CZ25" s="59"/>
      <c r="DA25" s="50"/>
      <c r="DB25" s="50"/>
      <c r="DC25" s="50"/>
      <c r="DD25" s="50"/>
      <c r="DE25" s="50"/>
      <c r="DF25" s="50"/>
      <c r="DG25" s="50"/>
      <c r="DH25" s="62"/>
      <c r="DI25" s="56"/>
      <c r="DJ25" s="59"/>
      <c r="DK25" s="59"/>
      <c r="DL25" s="50"/>
      <c r="DM25" s="50"/>
      <c r="DN25" s="50"/>
      <c r="DO25" s="50"/>
      <c r="DP25" s="50"/>
      <c r="DQ25" s="50"/>
      <c r="DR25" s="50"/>
      <c r="DS25" s="72"/>
      <c r="DT25" s="56"/>
      <c r="DU25" s="59"/>
      <c r="DV25" s="59"/>
      <c r="DW25" s="50"/>
      <c r="DX25" s="50"/>
      <c r="DY25" s="50"/>
      <c r="DZ25" s="50"/>
      <c r="EA25" s="50"/>
      <c r="EB25" s="50"/>
      <c r="EC25" s="50"/>
      <c r="ED25" s="72"/>
      <c r="EE25" s="56"/>
      <c r="EF25" s="59"/>
      <c r="EG25" s="59"/>
      <c r="EH25" s="50"/>
      <c r="EI25" s="50"/>
      <c r="EJ25" s="50"/>
      <c r="EK25" s="50"/>
      <c r="EL25" s="50"/>
      <c r="EM25" s="50"/>
      <c r="EN25" s="50"/>
      <c r="EO25" s="72"/>
      <c r="EP25" s="56"/>
      <c r="EQ25" s="59"/>
      <c r="ER25" s="59"/>
      <c r="ES25" s="50"/>
      <c r="ET25" s="50"/>
      <c r="EU25" s="50"/>
      <c r="EV25" s="50"/>
      <c r="EW25" s="50"/>
      <c r="EX25" s="50"/>
      <c r="EY25" s="50"/>
      <c r="EZ25" s="72"/>
      <c r="FA25" s="56"/>
      <c r="FB25" s="59"/>
      <c r="FC25" s="59"/>
      <c r="FD25" s="50"/>
      <c r="FE25" s="50"/>
      <c r="FF25" s="50"/>
      <c r="FG25" s="50"/>
      <c r="FH25" s="50"/>
      <c r="FI25" s="50"/>
      <c r="FJ25" s="50"/>
      <c r="FK25" s="72"/>
      <c r="FL25" s="56"/>
      <c r="FM25" s="59"/>
      <c r="FN25" s="59"/>
      <c r="FO25" s="50"/>
      <c r="FP25" s="50"/>
      <c r="FQ25" s="50"/>
      <c r="FR25" s="50"/>
      <c r="FS25" s="50"/>
      <c r="FT25" s="50"/>
      <c r="FU25" s="50"/>
      <c r="FV25" s="72"/>
      <c r="FW25" s="56"/>
      <c r="FX25" s="59"/>
      <c r="FY25" s="59"/>
      <c r="FZ25" s="50"/>
      <c r="GA25" s="50"/>
      <c r="GB25" s="50"/>
      <c r="GC25" s="50"/>
      <c r="GD25" s="50"/>
      <c r="GE25" s="50"/>
      <c r="GF25" s="50"/>
      <c r="GG25" s="72"/>
      <c r="GH25" s="56"/>
      <c r="GI25" s="59"/>
      <c r="GJ25" s="59"/>
      <c r="GK25" s="50"/>
      <c r="GL25" s="50"/>
      <c r="GM25" s="50"/>
      <c r="GN25" s="50"/>
      <c r="GO25" s="50"/>
      <c r="GP25" s="50"/>
      <c r="GQ25" s="50"/>
      <c r="GR25" s="72"/>
      <c r="GS25" s="56"/>
      <c r="GT25" s="59"/>
      <c r="GU25" s="59"/>
      <c r="GV25" s="50"/>
      <c r="GW25" s="50"/>
      <c r="GX25" s="50"/>
      <c r="GY25" s="50"/>
      <c r="GZ25" s="50"/>
      <c r="HA25" s="50"/>
      <c r="HB25" s="50"/>
      <c r="HC25" s="72"/>
      <c r="HD25" s="56"/>
      <c r="HE25" s="59"/>
      <c r="HF25" s="59"/>
      <c r="HG25" s="50"/>
      <c r="HH25" s="50"/>
      <c r="HI25" s="50"/>
      <c r="HJ25" s="50"/>
      <c r="HK25" s="50"/>
      <c r="HL25" s="50"/>
      <c r="HM25" s="50"/>
      <c r="HN25" s="72"/>
      <c r="HO25" s="56"/>
      <c r="HP25" s="59"/>
      <c r="HQ25" s="59"/>
      <c r="HR25" s="50"/>
      <c r="HS25" s="50"/>
      <c r="HT25" s="50"/>
      <c r="HU25" s="50"/>
      <c r="HV25" s="50"/>
      <c r="HW25" s="50"/>
      <c r="HX25" s="50"/>
      <c r="HY25" s="72"/>
      <c r="HZ25" s="56"/>
      <c r="IA25" s="59"/>
      <c r="IB25" s="59"/>
      <c r="IC25" s="50"/>
      <c r="ID25" s="50"/>
      <c r="IE25" s="50"/>
      <c r="IF25" s="50"/>
      <c r="IG25" s="50"/>
      <c r="IH25" s="50"/>
      <c r="II25" s="50"/>
      <c r="IJ25" s="72"/>
      <c r="IK25" s="56"/>
      <c r="IL25" s="59"/>
      <c r="IM25" s="59"/>
      <c r="IN25" s="50"/>
      <c r="IO25" s="50"/>
      <c r="IP25" s="50"/>
      <c r="IQ25" s="50"/>
      <c r="IR25" s="50"/>
      <c r="IS25" s="50"/>
      <c r="IT25" s="50"/>
      <c r="IU25" s="72"/>
      <c r="IV25" s="56"/>
      <c r="IW25" s="59"/>
      <c r="IX25" s="59"/>
      <c r="IY25" s="50"/>
      <c r="IZ25" s="50"/>
      <c r="JA25" s="50"/>
      <c r="JB25" s="50"/>
      <c r="JC25" s="50"/>
      <c r="JD25" s="50"/>
      <c r="JE25" s="50"/>
      <c r="JF25" s="72"/>
      <c r="JG25" s="56"/>
      <c r="JH25" s="59"/>
      <c r="JI25" s="59"/>
      <c r="JJ25" s="50"/>
      <c r="JK25" s="50"/>
      <c r="JL25" s="50"/>
      <c r="JM25" s="50"/>
      <c r="JN25" s="50"/>
      <c r="JO25" s="50"/>
      <c r="JP25" s="50"/>
      <c r="JQ25" s="72"/>
      <c r="JR25" s="56"/>
      <c r="JS25" s="59"/>
      <c r="JT25" s="59"/>
      <c r="JU25" s="50"/>
      <c r="JV25" s="50"/>
      <c r="JW25" s="50"/>
      <c r="JX25" s="50"/>
      <c r="JY25" s="50"/>
      <c r="JZ25" s="50"/>
      <c r="KA25" s="50"/>
      <c r="KB25" s="72"/>
      <c r="KC25" s="56"/>
      <c r="KD25" s="59"/>
      <c r="KE25" s="59"/>
      <c r="KF25" s="50"/>
      <c r="KG25" s="50"/>
      <c r="KH25" s="50"/>
      <c r="KI25" s="50"/>
      <c r="KJ25" s="50"/>
      <c r="KK25" s="50"/>
      <c r="KL25" s="50"/>
      <c r="KM25" s="72"/>
      <c r="KN25" s="56"/>
      <c r="KO25" s="59"/>
      <c r="KP25" s="59"/>
      <c r="KQ25" s="50"/>
      <c r="KR25" s="50"/>
      <c r="KS25" s="50"/>
      <c r="KT25" s="50"/>
      <c r="KU25" s="50"/>
      <c r="KV25" s="50"/>
      <c r="KW25" s="50"/>
      <c r="KX25" s="72"/>
      <c r="KY25" s="56"/>
      <c r="KZ25" s="59"/>
      <c r="LA25" s="59"/>
      <c r="LB25" s="50"/>
      <c r="LC25" s="50"/>
      <c r="LD25" s="50"/>
      <c r="LE25" s="50"/>
      <c r="LF25" s="50"/>
      <c r="LG25" s="50"/>
      <c r="LH25" s="50"/>
      <c r="LI25" s="72"/>
      <c r="LJ25" s="56"/>
      <c r="LK25" s="59"/>
      <c r="LL25" s="59"/>
      <c r="LM25" s="50"/>
      <c r="LN25" s="50"/>
      <c r="LO25" s="50"/>
      <c r="LP25" s="50"/>
      <c r="LQ25" s="50"/>
      <c r="LR25" s="50"/>
      <c r="LS25" s="50"/>
      <c r="LT25" s="72"/>
      <c r="LU25" s="56"/>
      <c r="LV25" s="59"/>
      <c r="LW25" s="59"/>
      <c r="LX25" s="50"/>
      <c r="LY25" s="50"/>
      <c r="LZ25" s="50"/>
      <c r="MA25" s="50"/>
      <c r="MB25" s="50"/>
      <c r="MC25" s="50"/>
      <c r="MD25" s="50"/>
      <c r="ME25" s="72"/>
      <c r="MF25" s="56"/>
      <c r="MG25" s="59"/>
      <c r="MH25" s="59"/>
      <c r="MI25" s="50"/>
      <c r="MJ25" s="50"/>
      <c r="MK25" s="50"/>
      <c r="ML25" s="50"/>
      <c r="MM25" s="50"/>
      <c r="MN25" s="50"/>
      <c r="MO25" s="50"/>
      <c r="MP25" s="72"/>
      <c r="MQ25" s="56"/>
      <c r="MR25" s="59"/>
      <c r="MS25" s="59"/>
      <c r="MT25" s="50"/>
      <c r="MU25" s="50"/>
      <c r="MV25" s="50"/>
      <c r="MW25" s="50"/>
      <c r="MX25" s="50"/>
      <c r="MY25" s="50"/>
      <c r="MZ25" s="50"/>
      <c r="NA25" s="72"/>
      <c r="NB25" s="56"/>
      <c r="NC25" s="59"/>
      <c r="ND25" s="59"/>
      <c r="NE25" s="50"/>
      <c r="NF25" s="50"/>
      <c r="NG25" s="50"/>
      <c r="NH25" s="50"/>
      <c r="NI25" s="50"/>
      <c r="NJ25" s="50"/>
      <c r="NK25" s="50"/>
      <c r="NL25" s="72"/>
      <c r="NM25" s="56"/>
      <c r="NN25" s="59"/>
      <c r="NO25" s="59"/>
      <c r="NP25" s="50"/>
      <c r="NQ25" s="50"/>
      <c r="NR25" s="50"/>
      <c r="NS25" s="50"/>
      <c r="NT25" s="50"/>
      <c r="NU25" s="50"/>
      <c r="NV25" s="50"/>
      <c r="NW25" s="72"/>
      <c r="NX25" s="56"/>
      <c r="NY25" s="59"/>
      <c r="NZ25" s="59"/>
      <c r="OA25" s="50"/>
      <c r="OB25" s="50"/>
      <c r="OC25" s="50"/>
      <c r="OD25" s="50"/>
      <c r="OE25" s="50"/>
      <c r="OF25" s="50"/>
      <c r="OG25" s="50"/>
      <c r="OH25" s="72"/>
      <c r="OI25" s="56"/>
      <c r="OJ25" s="59"/>
      <c r="OK25" s="59"/>
      <c r="OL25" s="50"/>
      <c r="OM25" s="50"/>
      <c r="ON25" s="50"/>
      <c r="OO25" s="50"/>
      <c r="OP25" s="50"/>
      <c r="OQ25" s="50"/>
      <c r="OR25" s="50"/>
      <c r="OS25" s="72"/>
      <c r="OT25" s="56"/>
      <c r="OU25" s="59"/>
      <c r="OV25" s="59"/>
      <c r="OW25" s="50"/>
      <c r="OX25" s="50"/>
      <c r="OY25" s="50"/>
      <c r="OZ25" s="50"/>
      <c r="PA25" s="50"/>
      <c r="PB25" s="50"/>
      <c r="PC25" s="50"/>
      <c r="PD25" s="72"/>
      <c r="PE25" s="56"/>
      <c r="PF25" s="59"/>
      <c r="PG25" s="59"/>
      <c r="PH25" s="50"/>
      <c r="PI25" s="50"/>
      <c r="PJ25" s="50"/>
      <c r="PK25" s="50"/>
      <c r="PL25" s="50"/>
      <c r="PM25" s="50"/>
      <c r="PN25" s="50"/>
      <c r="PO25" s="72"/>
      <c r="PP25" s="56"/>
      <c r="PQ25" s="59"/>
      <c r="PR25" s="59"/>
      <c r="PS25" s="50"/>
      <c r="PT25" s="50"/>
      <c r="PU25" s="50"/>
      <c r="PV25" s="50"/>
      <c r="PW25" s="50"/>
      <c r="PX25" s="50"/>
      <c r="PY25" s="50"/>
      <c r="PZ25" s="72"/>
      <c r="QA25" s="56"/>
      <c r="QB25" s="59"/>
      <c r="QC25" s="59"/>
      <c r="QD25" s="50"/>
      <c r="QE25" s="50"/>
      <c r="QF25" s="50"/>
      <c r="QG25" s="50"/>
      <c r="QH25" s="50"/>
      <c r="QI25" s="50"/>
      <c r="QJ25" s="50"/>
      <c r="QK25" s="72"/>
      <c r="QL25" s="56"/>
      <c r="QM25" s="59"/>
      <c r="QN25" s="59"/>
      <c r="QO25" s="50"/>
      <c r="QP25" s="50"/>
      <c r="QQ25" s="50"/>
      <c r="QR25" s="50"/>
      <c r="QS25" s="50"/>
      <c r="QT25" s="50"/>
      <c r="QU25" s="50"/>
      <c r="QV25" s="72"/>
      <c r="QW25" s="56"/>
      <c r="QX25" s="59"/>
      <c r="QY25" s="59"/>
      <c r="QZ25" s="50"/>
      <c r="RA25" s="50"/>
      <c r="RB25" s="50"/>
      <c r="RC25" s="50"/>
      <c r="RD25" s="50"/>
      <c r="RE25" s="50"/>
      <c r="RF25" s="50"/>
      <c r="RG25" s="72"/>
      <c r="RH25" s="56"/>
      <c r="RI25" s="59"/>
      <c r="RJ25" s="59"/>
      <c r="RK25" s="50"/>
      <c r="RL25" s="50"/>
      <c r="RM25" s="50"/>
      <c r="RN25" s="50"/>
      <c r="RO25" s="50"/>
      <c r="RP25" s="50"/>
      <c r="RQ25" s="50"/>
      <c r="RR25" s="72"/>
      <c r="RS25" s="56"/>
      <c r="RT25" s="59"/>
      <c r="RU25" s="59"/>
      <c r="RV25" s="50"/>
      <c r="RW25" s="50"/>
      <c r="RX25" s="50"/>
      <c r="RY25" s="50"/>
      <c r="RZ25" s="50"/>
      <c r="SA25" s="50"/>
      <c r="SB25" s="50"/>
      <c r="SC25" s="72"/>
      <c r="SD25" s="56"/>
      <c r="SE25" s="59"/>
      <c r="SF25" s="59"/>
      <c r="SG25" s="50"/>
      <c r="SH25" s="50"/>
      <c r="SI25" s="50"/>
      <c r="SJ25" s="50"/>
      <c r="SK25" s="50"/>
      <c r="SL25" s="50"/>
      <c r="SM25" s="50"/>
      <c r="SN25" s="72"/>
      <c r="SO25" s="56"/>
      <c r="SP25" s="59"/>
      <c r="SQ25" s="59"/>
      <c r="SR25" s="50"/>
      <c r="SS25" s="50"/>
      <c r="ST25" s="50"/>
      <c r="SU25" s="50"/>
      <c r="SV25" s="50"/>
      <c r="SW25" s="50"/>
      <c r="SX25" s="50"/>
      <c r="SY25" s="72"/>
      <c r="SZ25" s="56"/>
      <c r="TA25" s="59"/>
      <c r="TB25" s="59"/>
      <c r="TC25" s="50"/>
      <c r="TD25" s="50"/>
      <c r="TE25" s="50"/>
      <c r="TF25" s="50"/>
      <c r="TG25" s="50"/>
      <c r="TH25" s="50"/>
      <c r="TI25" s="50"/>
      <c r="TJ25" s="72"/>
      <c r="TK25" s="56"/>
      <c r="TL25" s="59"/>
      <c r="TM25" s="59"/>
      <c r="TN25" s="50"/>
      <c r="TO25" s="50"/>
      <c r="TP25" s="50"/>
      <c r="TQ25" s="50"/>
      <c r="TR25" s="50"/>
      <c r="TS25" s="50"/>
      <c r="TT25" s="50"/>
      <c r="TU25" s="72"/>
      <c r="TV25" s="56"/>
      <c r="TW25" s="59"/>
      <c r="TX25" s="59"/>
      <c r="TY25" s="50"/>
      <c r="TZ25" s="50"/>
      <c r="UA25" s="50"/>
      <c r="UB25" s="50"/>
      <c r="UC25" s="50"/>
      <c r="UD25" s="50"/>
      <c r="UE25" s="50"/>
      <c r="UF25" s="72"/>
      <c r="UG25" s="56"/>
      <c r="UH25" s="59"/>
      <c r="UI25" s="59"/>
      <c r="UJ25" s="50"/>
      <c r="UK25" s="50"/>
      <c r="UL25" s="50"/>
      <c r="UM25" s="50"/>
      <c r="UN25" s="50"/>
      <c r="UO25" s="50"/>
      <c r="UP25" s="50"/>
      <c r="UQ25" s="72"/>
      <c r="UR25" s="56"/>
      <c r="US25" s="59"/>
      <c r="UT25" s="59"/>
      <c r="UU25" s="50"/>
      <c r="UV25" s="50"/>
      <c r="UW25" s="50"/>
      <c r="UX25" s="50"/>
      <c r="UY25" s="50"/>
      <c r="UZ25" s="50"/>
      <c r="VA25" s="50"/>
      <c r="VB25" s="72"/>
      <c r="VC25" s="56"/>
      <c r="VD25" s="59"/>
      <c r="VE25" s="59"/>
      <c r="VF25" s="50"/>
      <c r="VG25" s="50"/>
      <c r="VH25" s="50"/>
      <c r="VI25" s="50"/>
      <c r="VJ25" s="50"/>
      <c r="VK25" s="50"/>
      <c r="VL25" s="53"/>
    </row>
    <row r="26" spans="1:715" x14ac:dyDescent="0.25">
      <c r="A26" s="70"/>
      <c r="B26" s="73"/>
      <c r="C26" s="57"/>
      <c r="D26" s="60"/>
      <c r="E26" s="60"/>
      <c r="F26" s="51"/>
      <c r="G26" s="51"/>
      <c r="H26" s="51"/>
      <c r="I26" s="51"/>
      <c r="J26" s="51"/>
      <c r="K26" s="51"/>
      <c r="L26" s="51"/>
      <c r="M26" s="73"/>
      <c r="N26" s="57"/>
      <c r="O26" s="60"/>
      <c r="P26" s="60"/>
      <c r="Q26" s="51"/>
      <c r="R26" s="51"/>
      <c r="S26" s="51"/>
      <c r="T26" s="51"/>
      <c r="U26" s="51"/>
      <c r="V26" s="51"/>
      <c r="W26" s="51"/>
      <c r="X26" s="73"/>
      <c r="Y26" s="57"/>
      <c r="Z26" s="60"/>
      <c r="AA26" s="60"/>
      <c r="AB26" s="51"/>
      <c r="AC26" s="51"/>
      <c r="AD26" s="51"/>
      <c r="AE26" s="51"/>
      <c r="AF26" s="51"/>
      <c r="AG26" s="51"/>
      <c r="AH26" s="51"/>
      <c r="AI26" s="73"/>
      <c r="AJ26" s="57"/>
      <c r="AK26" s="60"/>
      <c r="AL26" s="60"/>
      <c r="AM26" s="51"/>
      <c r="AN26" s="51"/>
      <c r="AO26" s="51"/>
      <c r="AP26" s="51"/>
      <c r="AQ26" s="51"/>
      <c r="AR26" s="51"/>
      <c r="AS26" s="51"/>
      <c r="AT26" s="73"/>
      <c r="AU26" s="57"/>
      <c r="AV26" s="60"/>
      <c r="AW26" s="60"/>
      <c r="AX26" s="51"/>
      <c r="AY26" s="51"/>
      <c r="AZ26" s="51"/>
      <c r="BA26" s="51"/>
      <c r="BB26" s="51"/>
      <c r="BC26" s="51"/>
      <c r="BD26" s="51"/>
      <c r="BE26" s="73"/>
      <c r="BF26" s="57"/>
      <c r="BG26" s="60"/>
      <c r="BH26" s="60"/>
      <c r="BI26" s="51"/>
      <c r="BJ26" s="51"/>
      <c r="BK26" s="51"/>
      <c r="BL26" s="51"/>
      <c r="BM26" s="51"/>
      <c r="BN26" s="51"/>
      <c r="BO26" s="51"/>
      <c r="BP26" s="73"/>
      <c r="BQ26" s="57"/>
      <c r="BR26" s="60"/>
      <c r="BS26" s="60"/>
      <c r="BT26" s="51"/>
      <c r="BU26" s="51"/>
      <c r="BV26" s="51"/>
      <c r="BW26" s="51"/>
      <c r="BX26" s="51"/>
      <c r="BY26" s="51"/>
      <c r="BZ26" s="51"/>
      <c r="CA26" s="73"/>
      <c r="CB26" s="57"/>
      <c r="CC26" s="60"/>
      <c r="CD26" s="60"/>
      <c r="CE26" s="51"/>
      <c r="CF26" s="51"/>
      <c r="CG26" s="51"/>
      <c r="CH26" s="51"/>
      <c r="CI26" s="51"/>
      <c r="CJ26" s="51"/>
      <c r="CK26" s="51"/>
      <c r="CL26" s="63"/>
      <c r="CM26" s="57"/>
      <c r="CN26" s="60"/>
      <c r="CO26" s="60"/>
      <c r="CP26" s="51"/>
      <c r="CQ26" s="51"/>
      <c r="CR26" s="51"/>
      <c r="CS26" s="51"/>
      <c r="CT26" s="51"/>
      <c r="CU26" s="51"/>
      <c r="CV26" s="51"/>
      <c r="CW26" s="63"/>
      <c r="CX26" s="57"/>
      <c r="CY26" s="60"/>
      <c r="CZ26" s="60"/>
      <c r="DA26" s="51"/>
      <c r="DB26" s="51"/>
      <c r="DC26" s="51"/>
      <c r="DD26" s="51"/>
      <c r="DE26" s="51"/>
      <c r="DF26" s="51"/>
      <c r="DG26" s="51"/>
      <c r="DH26" s="63"/>
      <c r="DI26" s="57"/>
      <c r="DJ26" s="60"/>
      <c r="DK26" s="60"/>
      <c r="DL26" s="51"/>
      <c r="DM26" s="51"/>
      <c r="DN26" s="51"/>
      <c r="DO26" s="51"/>
      <c r="DP26" s="51"/>
      <c r="DQ26" s="51"/>
      <c r="DR26" s="51"/>
      <c r="DS26" s="73"/>
      <c r="DT26" s="57"/>
      <c r="DU26" s="60"/>
      <c r="DV26" s="60"/>
      <c r="DW26" s="51"/>
      <c r="DX26" s="51"/>
      <c r="DY26" s="51"/>
      <c r="DZ26" s="51"/>
      <c r="EA26" s="51"/>
      <c r="EB26" s="51"/>
      <c r="EC26" s="51"/>
      <c r="ED26" s="73"/>
      <c r="EE26" s="57"/>
      <c r="EF26" s="60"/>
      <c r="EG26" s="60"/>
      <c r="EH26" s="51"/>
      <c r="EI26" s="51"/>
      <c r="EJ26" s="51"/>
      <c r="EK26" s="51"/>
      <c r="EL26" s="51"/>
      <c r="EM26" s="51"/>
      <c r="EN26" s="51"/>
      <c r="EO26" s="73"/>
      <c r="EP26" s="57"/>
      <c r="EQ26" s="60"/>
      <c r="ER26" s="60"/>
      <c r="ES26" s="51"/>
      <c r="ET26" s="51"/>
      <c r="EU26" s="51"/>
      <c r="EV26" s="51"/>
      <c r="EW26" s="51"/>
      <c r="EX26" s="51"/>
      <c r="EY26" s="51"/>
      <c r="EZ26" s="73"/>
      <c r="FA26" s="57"/>
      <c r="FB26" s="60"/>
      <c r="FC26" s="60"/>
      <c r="FD26" s="51"/>
      <c r="FE26" s="51"/>
      <c r="FF26" s="51"/>
      <c r="FG26" s="51"/>
      <c r="FH26" s="51"/>
      <c r="FI26" s="51"/>
      <c r="FJ26" s="51"/>
      <c r="FK26" s="73"/>
      <c r="FL26" s="57"/>
      <c r="FM26" s="60"/>
      <c r="FN26" s="60"/>
      <c r="FO26" s="51"/>
      <c r="FP26" s="51"/>
      <c r="FQ26" s="51"/>
      <c r="FR26" s="51"/>
      <c r="FS26" s="51"/>
      <c r="FT26" s="51"/>
      <c r="FU26" s="51"/>
      <c r="FV26" s="73"/>
      <c r="FW26" s="57"/>
      <c r="FX26" s="60"/>
      <c r="FY26" s="60"/>
      <c r="FZ26" s="51"/>
      <c r="GA26" s="51"/>
      <c r="GB26" s="51"/>
      <c r="GC26" s="51"/>
      <c r="GD26" s="51"/>
      <c r="GE26" s="51"/>
      <c r="GF26" s="51"/>
      <c r="GG26" s="73"/>
      <c r="GH26" s="57"/>
      <c r="GI26" s="60"/>
      <c r="GJ26" s="60"/>
      <c r="GK26" s="51"/>
      <c r="GL26" s="51"/>
      <c r="GM26" s="51"/>
      <c r="GN26" s="51"/>
      <c r="GO26" s="51"/>
      <c r="GP26" s="51"/>
      <c r="GQ26" s="51"/>
      <c r="GR26" s="73"/>
      <c r="GS26" s="57"/>
      <c r="GT26" s="60"/>
      <c r="GU26" s="60"/>
      <c r="GV26" s="51"/>
      <c r="GW26" s="51"/>
      <c r="GX26" s="51"/>
      <c r="GY26" s="51"/>
      <c r="GZ26" s="51"/>
      <c r="HA26" s="51"/>
      <c r="HB26" s="51"/>
      <c r="HC26" s="73"/>
      <c r="HD26" s="57"/>
      <c r="HE26" s="60"/>
      <c r="HF26" s="60"/>
      <c r="HG26" s="51"/>
      <c r="HH26" s="51"/>
      <c r="HI26" s="51"/>
      <c r="HJ26" s="51"/>
      <c r="HK26" s="51"/>
      <c r="HL26" s="51"/>
      <c r="HM26" s="51"/>
      <c r="HN26" s="73"/>
      <c r="HO26" s="57"/>
      <c r="HP26" s="60"/>
      <c r="HQ26" s="60"/>
      <c r="HR26" s="51"/>
      <c r="HS26" s="51"/>
      <c r="HT26" s="51"/>
      <c r="HU26" s="51"/>
      <c r="HV26" s="51"/>
      <c r="HW26" s="51"/>
      <c r="HX26" s="51"/>
      <c r="HY26" s="73"/>
      <c r="HZ26" s="57"/>
      <c r="IA26" s="60"/>
      <c r="IB26" s="60"/>
      <c r="IC26" s="51"/>
      <c r="ID26" s="51"/>
      <c r="IE26" s="51"/>
      <c r="IF26" s="51"/>
      <c r="IG26" s="51"/>
      <c r="IH26" s="51"/>
      <c r="II26" s="51"/>
      <c r="IJ26" s="73"/>
      <c r="IK26" s="57"/>
      <c r="IL26" s="60"/>
      <c r="IM26" s="60"/>
      <c r="IN26" s="51"/>
      <c r="IO26" s="51"/>
      <c r="IP26" s="51"/>
      <c r="IQ26" s="51"/>
      <c r="IR26" s="51"/>
      <c r="IS26" s="51"/>
      <c r="IT26" s="51"/>
      <c r="IU26" s="73"/>
      <c r="IV26" s="57"/>
      <c r="IW26" s="60"/>
      <c r="IX26" s="60"/>
      <c r="IY26" s="51"/>
      <c r="IZ26" s="51"/>
      <c r="JA26" s="51"/>
      <c r="JB26" s="51"/>
      <c r="JC26" s="51"/>
      <c r="JD26" s="51"/>
      <c r="JE26" s="51"/>
      <c r="JF26" s="73"/>
      <c r="JG26" s="57"/>
      <c r="JH26" s="60"/>
      <c r="JI26" s="60"/>
      <c r="JJ26" s="51"/>
      <c r="JK26" s="51"/>
      <c r="JL26" s="51"/>
      <c r="JM26" s="51"/>
      <c r="JN26" s="51"/>
      <c r="JO26" s="51"/>
      <c r="JP26" s="51"/>
      <c r="JQ26" s="73"/>
      <c r="JR26" s="57"/>
      <c r="JS26" s="60"/>
      <c r="JT26" s="60"/>
      <c r="JU26" s="51"/>
      <c r="JV26" s="51"/>
      <c r="JW26" s="51"/>
      <c r="JX26" s="51"/>
      <c r="JY26" s="51"/>
      <c r="JZ26" s="51"/>
      <c r="KA26" s="51"/>
      <c r="KB26" s="73"/>
      <c r="KC26" s="57"/>
      <c r="KD26" s="60"/>
      <c r="KE26" s="60"/>
      <c r="KF26" s="51"/>
      <c r="KG26" s="51"/>
      <c r="KH26" s="51"/>
      <c r="KI26" s="51"/>
      <c r="KJ26" s="51"/>
      <c r="KK26" s="51"/>
      <c r="KL26" s="51"/>
      <c r="KM26" s="73"/>
      <c r="KN26" s="57"/>
      <c r="KO26" s="60"/>
      <c r="KP26" s="60"/>
      <c r="KQ26" s="51"/>
      <c r="KR26" s="51"/>
      <c r="KS26" s="51"/>
      <c r="KT26" s="51"/>
      <c r="KU26" s="51"/>
      <c r="KV26" s="51"/>
      <c r="KW26" s="51"/>
      <c r="KX26" s="73"/>
      <c r="KY26" s="57"/>
      <c r="KZ26" s="60"/>
      <c r="LA26" s="60"/>
      <c r="LB26" s="51"/>
      <c r="LC26" s="51"/>
      <c r="LD26" s="51"/>
      <c r="LE26" s="51"/>
      <c r="LF26" s="51"/>
      <c r="LG26" s="51"/>
      <c r="LH26" s="51"/>
      <c r="LI26" s="73"/>
      <c r="LJ26" s="57"/>
      <c r="LK26" s="60"/>
      <c r="LL26" s="60"/>
      <c r="LM26" s="51"/>
      <c r="LN26" s="51"/>
      <c r="LO26" s="51"/>
      <c r="LP26" s="51"/>
      <c r="LQ26" s="51"/>
      <c r="LR26" s="51"/>
      <c r="LS26" s="51"/>
      <c r="LT26" s="73"/>
      <c r="LU26" s="57"/>
      <c r="LV26" s="60"/>
      <c r="LW26" s="60"/>
      <c r="LX26" s="51"/>
      <c r="LY26" s="51"/>
      <c r="LZ26" s="51"/>
      <c r="MA26" s="51"/>
      <c r="MB26" s="51"/>
      <c r="MC26" s="51"/>
      <c r="MD26" s="51"/>
      <c r="ME26" s="73"/>
      <c r="MF26" s="57"/>
      <c r="MG26" s="60"/>
      <c r="MH26" s="60"/>
      <c r="MI26" s="51"/>
      <c r="MJ26" s="51"/>
      <c r="MK26" s="51"/>
      <c r="ML26" s="51"/>
      <c r="MM26" s="51"/>
      <c r="MN26" s="51"/>
      <c r="MO26" s="51"/>
      <c r="MP26" s="73"/>
      <c r="MQ26" s="57"/>
      <c r="MR26" s="60"/>
      <c r="MS26" s="60"/>
      <c r="MT26" s="51"/>
      <c r="MU26" s="51"/>
      <c r="MV26" s="51"/>
      <c r="MW26" s="51"/>
      <c r="MX26" s="51"/>
      <c r="MY26" s="51"/>
      <c r="MZ26" s="51"/>
      <c r="NA26" s="73"/>
      <c r="NB26" s="57"/>
      <c r="NC26" s="60"/>
      <c r="ND26" s="60"/>
      <c r="NE26" s="51"/>
      <c r="NF26" s="51"/>
      <c r="NG26" s="51"/>
      <c r="NH26" s="51"/>
      <c r="NI26" s="51"/>
      <c r="NJ26" s="51"/>
      <c r="NK26" s="51"/>
      <c r="NL26" s="73"/>
      <c r="NM26" s="57"/>
      <c r="NN26" s="60"/>
      <c r="NO26" s="60"/>
      <c r="NP26" s="51"/>
      <c r="NQ26" s="51"/>
      <c r="NR26" s="51"/>
      <c r="NS26" s="51"/>
      <c r="NT26" s="51"/>
      <c r="NU26" s="51"/>
      <c r="NV26" s="51"/>
      <c r="NW26" s="73"/>
      <c r="NX26" s="57"/>
      <c r="NY26" s="60"/>
      <c r="NZ26" s="60"/>
      <c r="OA26" s="51"/>
      <c r="OB26" s="51"/>
      <c r="OC26" s="51"/>
      <c r="OD26" s="51"/>
      <c r="OE26" s="51"/>
      <c r="OF26" s="51"/>
      <c r="OG26" s="51"/>
      <c r="OH26" s="73"/>
      <c r="OI26" s="57"/>
      <c r="OJ26" s="60"/>
      <c r="OK26" s="60"/>
      <c r="OL26" s="51"/>
      <c r="OM26" s="51"/>
      <c r="ON26" s="51"/>
      <c r="OO26" s="51"/>
      <c r="OP26" s="51"/>
      <c r="OQ26" s="51"/>
      <c r="OR26" s="51"/>
      <c r="OS26" s="73"/>
      <c r="OT26" s="57"/>
      <c r="OU26" s="60"/>
      <c r="OV26" s="60"/>
      <c r="OW26" s="51"/>
      <c r="OX26" s="51"/>
      <c r="OY26" s="51"/>
      <c r="OZ26" s="51"/>
      <c r="PA26" s="51"/>
      <c r="PB26" s="51"/>
      <c r="PC26" s="51"/>
      <c r="PD26" s="73"/>
      <c r="PE26" s="57"/>
      <c r="PF26" s="60"/>
      <c r="PG26" s="60"/>
      <c r="PH26" s="51"/>
      <c r="PI26" s="51"/>
      <c r="PJ26" s="51"/>
      <c r="PK26" s="51"/>
      <c r="PL26" s="51"/>
      <c r="PM26" s="51"/>
      <c r="PN26" s="51"/>
      <c r="PO26" s="73"/>
      <c r="PP26" s="57"/>
      <c r="PQ26" s="60"/>
      <c r="PR26" s="60"/>
      <c r="PS26" s="51"/>
      <c r="PT26" s="51"/>
      <c r="PU26" s="51"/>
      <c r="PV26" s="51"/>
      <c r="PW26" s="51"/>
      <c r="PX26" s="51"/>
      <c r="PY26" s="51"/>
      <c r="PZ26" s="73"/>
      <c r="QA26" s="57"/>
      <c r="QB26" s="60"/>
      <c r="QC26" s="60"/>
      <c r="QD26" s="51"/>
      <c r="QE26" s="51"/>
      <c r="QF26" s="51"/>
      <c r="QG26" s="51"/>
      <c r="QH26" s="51"/>
      <c r="QI26" s="51"/>
      <c r="QJ26" s="51"/>
      <c r="QK26" s="73"/>
      <c r="QL26" s="57"/>
      <c r="QM26" s="60"/>
      <c r="QN26" s="60"/>
      <c r="QO26" s="51"/>
      <c r="QP26" s="51"/>
      <c r="QQ26" s="51"/>
      <c r="QR26" s="51"/>
      <c r="QS26" s="51"/>
      <c r="QT26" s="51"/>
      <c r="QU26" s="51"/>
      <c r="QV26" s="73"/>
      <c r="QW26" s="57"/>
      <c r="QX26" s="60"/>
      <c r="QY26" s="60"/>
      <c r="QZ26" s="51"/>
      <c r="RA26" s="51"/>
      <c r="RB26" s="51"/>
      <c r="RC26" s="51"/>
      <c r="RD26" s="51"/>
      <c r="RE26" s="51"/>
      <c r="RF26" s="51"/>
      <c r="RG26" s="73"/>
      <c r="RH26" s="57"/>
      <c r="RI26" s="60"/>
      <c r="RJ26" s="60"/>
      <c r="RK26" s="51"/>
      <c r="RL26" s="51"/>
      <c r="RM26" s="51"/>
      <c r="RN26" s="51"/>
      <c r="RO26" s="51"/>
      <c r="RP26" s="51"/>
      <c r="RQ26" s="51"/>
      <c r="RR26" s="73"/>
      <c r="RS26" s="57"/>
      <c r="RT26" s="60"/>
      <c r="RU26" s="60"/>
      <c r="RV26" s="51"/>
      <c r="RW26" s="51"/>
      <c r="RX26" s="51"/>
      <c r="RY26" s="51"/>
      <c r="RZ26" s="51"/>
      <c r="SA26" s="51"/>
      <c r="SB26" s="51"/>
      <c r="SC26" s="73"/>
      <c r="SD26" s="57"/>
      <c r="SE26" s="60"/>
      <c r="SF26" s="60"/>
      <c r="SG26" s="51"/>
      <c r="SH26" s="51"/>
      <c r="SI26" s="51"/>
      <c r="SJ26" s="51"/>
      <c r="SK26" s="51"/>
      <c r="SL26" s="51"/>
      <c r="SM26" s="51"/>
      <c r="SN26" s="73"/>
      <c r="SO26" s="57"/>
      <c r="SP26" s="60"/>
      <c r="SQ26" s="60"/>
      <c r="SR26" s="51"/>
      <c r="SS26" s="51"/>
      <c r="ST26" s="51"/>
      <c r="SU26" s="51"/>
      <c r="SV26" s="51"/>
      <c r="SW26" s="51"/>
      <c r="SX26" s="51"/>
      <c r="SY26" s="73"/>
      <c r="SZ26" s="57"/>
      <c r="TA26" s="60"/>
      <c r="TB26" s="60"/>
      <c r="TC26" s="51"/>
      <c r="TD26" s="51"/>
      <c r="TE26" s="51"/>
      <c r="TF26" s="51"/>
      <c r="TG26" s="51"/>
      <c r="TH26" s="51"/>
      <c r="TI26" s="51"/>
      <c r="TJ26" s="73"/>
      <c r="TK26" s="57"/>
      <c r="TL26" s="60"/>
      <c r="TM26" s="60"/>
      <c r="TN26" s="51"/>
      <c r="TO26" s="51"/>
      <c r="TP26" s="51"/>
      <c r="TQ26" s="51"/>
      <c r="TR26" s="51"/>
      <c r="TS26" s="51"/>
      <c r="TT26" s="51"/>
      <c r="TU26" s="73"/>
      <c r="TV26" s="57"/>
      <c r="TW26" s="60"/>
      <c r="TX26" s="60"/>
      <c r="TY26" s="51"/>
      <c r="TZ26" s="51"/>
      <c r="UA26" s="51"/>
      <c r="UB26" s="51"/>
      <c r="UC26" s="51"/>
      <c r="UD26" s="51"/>
      <c r="UE26" s="51"/>
      <c r="UF26" s="73"/>
      <c r="UG26" s="57"/>
      <c r="UH26" s="60"/>
      <c r="UI26" s="60"/>
      <c r="UJ26" s="51"/>
      <c r="UK26" s="51"/>
      <c r="UL26" s="51"/>
      <c r="UM26" s="51"/>
      <c r="UN26" s="51"/>
      <c r="UO26" s="51"/>
      <c r="UP26" s="51"/>
      <c r="UQ26" s="73"/>
      <c r="UR26" s="57"/>
      <c r="US26" s="60"/>
      <c r="UT26" s="60"/>
      <c r="UU26" s="51"/>
      <c r="UV26" s="51"/>
      <c r="UW26" s="51"/>
      <c r="UX26" s="51"/>
      <c r="UY26" s="51"/>
      <c r="UZ26" s="51"/>
      <c r="VA26" s="51"/>
      <c r="VB26" s="73"/>
      <c r="VC26" s="57"/>
      <c r="VD26" s="60"/>
      <c r="VE26" s="60"/>
      <c r="VF26" s="51"/>
      <c r="VG26" s="51"/>
      <c r="VH26" s="51"/>
      <c r="VI26" s="51"/>
      <c r="VJ26" s="51"/>
      <c r="VK26" s="51"/>
      <c r="VL26" s="54"/>
    </row>
    <row r="27" spans="1:715" x14ac:dyDescent="0.25">
      <c r="A27" s="16" t="s">
        <v>78</v>
      </c>
      <c r="B27" s="74">
        <v>149853100</v>
      </c>
      <c r="C27" s="17">
        <v>2140950</v>
      </c>
      <c r="D27" s="17">
        <v>20979270</v>
      </c>
      <c r="E27" s="17">
        <v>32284230</v>
      </c>
      <c r="F27" s="17">
        <v>35586670</v>
      </c>
      <c r="G27" s="17">
        <v>20232230</v>
      </c>
      <c r="H27" s="17">
        <v>13037450</v>
      </c>
      <c r="I27" s="17">
        <v>18689710</v>
      </c>
      <c r="J27" s="17">
        <v>5604270</v>
      </c>
      <c r="K27" s="17">
        <v>873450</v>
      </c>
      <c r="L27" s="17">
        <v>424870</v>
      </c>
      <c r="M27" s="74">
        <v>2043750</v>
      </c>
      <c r="N27" s="17">
        <v>26470</v>
      </c>
      <c r="O27" s="17">
        <v>285790</v>
      </c>
      <c r="P27" s="17">
        <v>529850</v>
      </c>
      <c r="Q27" s="17">
        <v>495790</v>
      </c>
      <c r="R27" s="17">
        <v>263150</v>
      </c>
      <c r="S27" s="17">
        <v>167090</v>
      </c>
      <c r="T27" s="17">
        <v>216280</v>
      </c>
      <c r="U27" s="17">
        <v>48590</v>
      </c>
      <c r="V27" s="17">
        <v>7490</v>
      </c>
      <c r="W27" s="17">
        <v>3240</v>
      </c>
      <c r="X27" s="74">
        <v>348100</v>
      </c>
      <c r="Y27" s="17">
        <v>3460</v>
      </c>
      <c r="Z27" s="17">
        <v>49790</v>
      </c>
      <c r="AA27" s="17">
        <v>59570</v>
      </c>
      <c r="AB27" s="17">
        <v>79220</v>
      </c>
      <c r="AC27" s="17">
        <v>50820</v>
      </c>
      <c r="AD27" s="17">
        <v>35110</v>
      </c>
      <c r="AE27" s="17">
        <v>55130</v>
      </c>
      <c r="AF27" s="17">
        <v>12840</v>
      </c>
      <c r="AG27" s="17">
        <v>1490</v>
      </c>
      <c r="AH27" s="17">
        <v>660</v>
      </c>
      <c r="AI27" s="74">
        <v>2944180</v>
      </c>
      <c r="AJ27" s="17">
        <v>46470</v>
      </c>
      <c r="AK27" s="17">
        <v>371850</v>
      </c>
      <c r="AL27" s="17">
        <v>684930</v>
      </c>
      <c r="AM27" s="17">
        <v>750900</v>
      </c>
      <c r="AN27" s="17">
        <v>391930</v>
      </c>
      <c r="AO27" s="17">
        <v>249760</v>
      </c>
      <c r="AP27" s="17">
        <v>338270</v>
      </c>
      <c r="AQ27" s="17">
        <v>91080</v>
      </c>
      <c r="AR27" s="17">
        <v>13160</v>
      </c>
      <c r="AS27" s="17">
        <v>5830</v>
      </c>
      <c r="AT27" s="74">
        <v>1221530</v>
      </c>
      <c r="AU27" s="17">
        <v>17840</v>
      </c>
      <c r="AV27" s="17">
        <v>180410</v>
      </c>
      <c r="AW27" s="17">
        <v>313470</v>
      </c>
      <c r="AX27" s="17">
        <v>304880</v>
      </c>
      <c r="AY27" s="17">
        <v>160650</v>
      </c>
      <c r="AZ27" s="17">
        <v>96760</v>
      </c>
      <c r="BA27" s="17">
        <v>114100</v>
      </c>
      <c r="BB27" s="17">
        <v>27530</v>
      </c>
      <c r="BC27" s="17">
        <v>4130</v>
      </c>
      <c r="BD27" s="17">
        <v>1760</v>
      </c>
      <c r="BE27" s="74">
        <v>17817140</v>
      </c>
      <c r="BF27" s="17">
        <v>282380</v>
      </c>
      <c r="BG27" s="17">
        <v>2171950</v>
      </c>
      <c r="BH27" s="17">
        <v>3804250</v>
      </c>
      <c r="BI27" s="17">
        <v>4168190</v>
      </c>
      <c r="BJ27" s="17">
        <v>2328840</v>
      </c>
      <c r="BK27" s="17">
        <v>1497060</v>
      </c>
      <c r="BL27" s="17">
        <v>2422130</v>
      </c>
      <c r="BM27" s="17">
        <v>925170</v>
      </c>
      <c r="BN27" s="17">
        <v>145880</v>
      </c>
      <c r="BO27" s="17">
        <v>71290</v>
      </c>
      <c r="BP27" s="74">
        <v>2648930</v>
      </c>
      <c r="BQ27" s="17">
        <v>39800</v>
      </c>
      <c r="BR27" s="17">
        <v>324510</v>
      </c>
      <c r="BS27" s="17">
        <v>493230</v>
      </c>
      <c r="BT27" s="17">
        <v>637890</v>
      </c>
      <c r="BU27" s="17">
        <v>379770</v>
      </c>
      <c r="BV27" s="17">
        <v>248750</v>
      </c>
      <c r="BW27" s="17">
        <v>381620</v>
      </c>
      <c r="BX27" s="17">
        <v>118840</v>
      </c>
      <c r="BY27" s="17">
        <v>16870</v>
      </c>
      <c r="BZ27" s="17">
        <v>7660</v>
      </c>
      <c r="CA27" s="74">
        <v>1754200</v>
      </c>
      <c r="CB27" s="17">
        <v>21270</v>
      </c>
      <c r="CC27" s="17">
        <v>238630</v>
      </c>
      <c r="CD27" s="17">
        <v>308700</v>
      </c>
      <c r="CE27" s="17">
        <v>368510</v>
      </c>
      <c r="CF27" s="17">
        <v>242860</v>
      </c>
      <c r="CG27" s="17">
        <v>166050</v>
      </c>
      <c r="CH27" s="17">
        <v>278680</v>
      </c>
      <c r="CI27" s="17">
        <v>99600</v>
      </c>
      <c r="CJ27" s="17">
        <v>18910</v>
      </c>
      <c r="CK27" s="17">
        <v>10990</v>
      </c>
      <c r="CL27" s="17">
        <v>455680</v>
      </c>
      <c r="CM27" s="17">
        <v>4820</v>
      </c>
      <c r="CN27" s="17">
        <v>60340</v>
      </c>
      <c r="CO27" s="17">
        <v>92830</v>
      </c>
      <c r="CP27" s="17">
        <v>108870</v>
      </c>
      <c r="CQ27" s="17">
        <v>64120</v>
      </c>
      <c r="CR27" s="17">
        <v>43070</v>
      </c>
      <c r="CS27" s="17">
        <v>63240</v>
      </c>
      <c r="CT27" s="17">
        <v>15580</v>
      </c>
      <c r="CU27" s="17">
        <v>1960</v>
      </c>
      <c r="CV27" s="17">
        <v>850</v>
      </c>
      <c r="CW27" s="17">
        <v>343040</v>
      </c>
      <c r="CX27" s="17">
        <v>4100</v>
      </c>
      <c r="CY27" s="17">
        <v>34360</v>
      </c>
      <c r="CZ27" s="17">
        <v>58490</v>
      </c>
      <c r="DA27" s="17">
        <v>78600</v>
      </c>
      <c r="DB27" s="17">
        <v>55200</v>
      </c>
      <c r="DC27" s="17">
        <v>33770</v>
      </c>
      <c r="DD27" s="17">
        <v>49160</v>
      </c>
      <c r="DE27" s="17">
        <v>23440</v>
      </c>
      <c r="DF27" s="17">
        <v>3850</v>
      </c>
      <c r="DG27" s="17">
        <v>2070</v>
      </c>
      <c r="DH27" s="17">
        <v>9668410</v>
      </c>
      <c r="DI27" s="17">
        <v>169070</v>
      </c>
      <c r="DJ27" s="17">
        <v>1382120</v>
      </c>
      <c r="DK27" s="17">
        <v>2494120</v>
      </c>
      <c r="DL27" s="17">
        <v>2386770</v>
      </c>
      <c r="DM27" s="17">
        <v>1192950</v>
      </c>
      <c r="DN27" s="17">
        <v>717590</v>
      </c>
      <c r="DO27" s="17">
        <v>962690</v>
      </c>
      <c r="DP27" s="17">
        <v>284340</v>
      </c>
      <c r="DQ27" s="17">
        <v>50350</v>
      </c>
      <c r="DR27" s="17">
        <v>28420</v>
      </c>
      <c r="DS27" s="74">
        <v>4435080</v>
      </c>
      <c r="DT27" s="17">
        <v>60410</v>
      </c>
      <c r="DU27" s="17">
        <v>639280</v>
      </c>
      <c r="DV27" s="17">
        <v>1111030</v>
      </c>
      <c r="DW27" s="17">
        <v>1047620</v>
      </c>
      <c r="DX27" s="17">
        <v>558170</v>
      </c>
      <c r="DY27" s="17">
        <v>344350</v>
      </c>
      <c r="DZ27" s="17">
        <v>493670</v>
      </c>
      <c r="EA27" s="17">
        <v>148200</v>
      </c>
      <c r="EB27" s="17">
        <v>22290</v>
      </c>
      <c r="EC27" s="17">
        <v>10050</v>
      </c>
      <c r="ED27" s="74">
        <v>685270</v>
      </c>
      <c r="EE27" s="17">
        <v>12120</v>
      </c>
      <c r="EF27" s="17">
        <v>88650</v>
      </c>
      <c r="EG27" s="17">
        <v>125570</v>
      </c>
      <c r="EH27" s="17">
        <v>176810</v>
      </c>
      <c r="EI27" s="17">
        <v>100910</v>
      </c>
      <c r="EJ27" s="17">
        <v>65240</v>
      </c>
      <c r="EK27" s="17">
        <v>91860</v>
      </c>
      <c r="EL27" s="17">
        <v>20520</v>
      </c>
      <c r="EM27" s="17">
        <v>2590</v>
      </c>
      <c r="EN27" s="17">
        <v>1010</v>
      </c>
      <c r="EO27" s="74">
        <v>739750</v>
      </c>
      <c r="EP27" s="17">
        <v>13820</v>
      </c>
      <c r="EQ27" s="17">
        <v>102740</v>
      </c>
      <c r="ER27" s="17">
        <v>162320</v>
      </c>
      <c r="ES27" s="17">
        <v>186300</v>
      </c>
      <c r="ET27" s="17">
        <v>107960</v>
      </c>
      <c r="EU27" s="17">
        <v>67450</v>
      </c>
      <c r="EV27" s="17">
        <v>77980</v>
      </c>
      <c r="EW27" s="17">
        <v>17230</v>
      </c>
      <c r="EX27" s="17">
        <v>2730</v>
      </c>
      <c r="EY27" s="17">
        <v>1220</v>
      </c>
      <c r="EZ27" s="74">
        <v>6100090</v>
      </c>
      <c r="FA27" s="17">
        <v>72090</v>
      </c>
      <c r="FB27" s="17">
        <v>868390</v>
      </c>
      <c r="FC27" s="17">
        <v>1248050</v>
      </c>
      <c r="FD27" s="17">
        <v>1380690</v>
      </c>
      <c r="FE27" s="17">
        <v>840020</v>
      </c>
      <c r="FF27" s="17">
        <v>557660</v>
      </c>
      <c r="FG27" s="17">
        <v>827510</v>
      </c>
      <c r="FH27" s="17">
        <v>247350</v>
      </c>
      <c r="FI27" s="17">
        <v>39160</v>
      </c>
      <c r="FJ27" s="17">
        <v>19180</v>
      </c>
      <c r="FK27" s="74">
        <v>3102060</v>
      </c>
      <c r="FL27" s="17">
        <v>34970</v>
      </c>
      <c r="FM27" s="17">
        <v>503260</v>
      </c>
      <c r="FN27" s="17">
        <v>657580</v>
      </c>
      <c r="FO27" s="17">
        <v>761720</v>
      </c>
      <c r="FP27" s="17">
        <v>432180</v>
      </c>
      <c r="FQ27" s="17">
        <v>282000</v>
      </c>
      <c r="FR27" s="17">
        <v>341980</v>
      </c>
      <c r="FS27" s="17">
        <v>72260</v>
      </c>
      <c r="FT27" s="17">
        <v>11250</v>
      </c>
      <c r="FU27" s="17">
        <v>4870</v>
      </c>
      <c r="FV27" s="74">
        <v>1447550</v>
      </c>
      <c r="FW27" s="17">
        <v>19480</v>
      </c>
      <c r="FX27" s="17">
        <v>187470</v>
      </c>
      <c r="FY27" s="17">
        <v>274290</v>
      </c>
      <c r="FZ27" s="17">
        <v>363200</v>
      </c>
      <c r="GA27" s="17">
        <v>219670</v>
      </c>
      <c r="GB27" s="17">
        <v>150640</v>
      </c>
      <c r="GC27" s="17">
        <v>186650</v>
      </c>
      <c r="GD27" s="17">
        <v>38580</v>
      </c>
      <c r="GE27" s="17">
        <v>5470</v>
      </c>
      <c r="GF27" s="17">
        <v>2100</v>
      </c>
      <c r="GG27" s="74">
        <v>1324260</v>
      </c>
      <c r="GH27" s="17">
        <v>19460</v>
      </c>
      <c r="GI27" s="17">
        <v>193980</v>
      </c>
      <c r="GJ27" s="17">
        <v>265630</v>
      </c>
      <c r="GK27" s="17">
        <v>321880</v>
      </c>
      <c r="GL27" s="17">
        <v>187980</v>
      </c>
      <c r="GM27" s="17">
        <v>124010</v>
      </c>
      <c r="GN27" s="17">
        <v>162810</v>
      </c>
      <c r="GO27" s="17">
        <v>39670</v>
      </c>
      <c r="GP27" s="17">
        <v>6230</v>
      </c>
      <c r="GQ27" s="17">
        <v>2610</v>
      </c>
      <c r="GR27" s="74">
        <v>1906300</v>
      </c>
      <c r="GS27" s="17">
        <v>24510</v>
      </c>
      <c r="GT27" s="17">
        <v>292210</v>
      </c>
      <c r="GU27" s="17">
        <v>441840</v>
      </c>
      <c r="GV27" s="17">
        <v>480000</v>
      </c>
      <c r="GW27" s="17">
        <v>259850</v>
      </c>
      <c r="GX27" s="17">
        <v>164030</v>
      </c>
      <c r="GY27" s="17">
        <v>192820</v>
      </c>
      <c r="GZ27" s="17">
        <v>42200</v>
      </c>
      <c r="HA27" s="17">
        <v>6300</v>
      </c>
      <c r="HB27" s="17">
        <v>2550</v>
      </c>
      <c r="HC27" s="74">
        <v>1968280</v>
      </c>
      <c r="HD27" s="17">
        <v>26750</v>
      </c>
      <c r="HE27" s="17">
        <v>277650</v>
      </c>
      <c r="HF27" s="17">
        <v>518750</v>
      </c>
      <c r="HG27" s="17">
        <v>464190</v>
      </c>
      <c r="HH27" s="17">
        <v>245690</v>
      </c>
      <c r="HI27" s="17">
        <v>154500</v>
      </c>
      <c r="HJ27" s="17">
        <v>215340</v>
      </c>
      <c r="HK27" s="17">
        <v>52790</v>
      </c>
      <c r="HL27" s="17">
        <v>8800</v>
      </c>
      <c r="HM27" s="17">
        <v>3830</v>
      </c>
      <c r="HN27" s="74">
        <v>650870</v>
      </c>
      <c r="HO27" s="17">
        <v>8940</v>
      </c>
      <c r="HP27" s="17">
        <v>93410</v>
      </c>
      <c r="HQ27" s="17">
        <v>137970</v>
      </c>
      <c r="HR27" s="17">
        <v>167390</v>
      </c>
      <c r="HS27" s="17">
        <v>94410</v>
      </c>
      <c r="HT27" s="17">
        <v>59150</v>
      </c>
      <c r="HU27" s="17">
        <v>70310</v>
      </c>
      <c r="HV27" s="17">
        <v>16190</v>
      </c>
      <c r="HW27" s="17">
        <v>2170</v>
      </c>
      <c r="HX27" s="17">
        <v>940</v>
      </c>
      <c r="HY27" s="74">
        <v>2950840</v>
      </c>
      <c r="HZ27" s="17">
        <v>30890</v>
      </c>
      <c r="IA27" s="17">
        <v>396170</v>
      </c>
      <c r="IB27" s="17">
        <v>519900</v>
      </c>
      <c r="IC27" s="17">
        <v>642940</v>
      </c>
      <c r="ID27" s="17">
        <v>415110</v>
      </c>
      <c r="IE27" s="17">
        <v>284790</v>
      </c>
      <c r="IF27" s="17">
        <v>481900</v>
      </c>
      <c r="IG27" s="17">
        <v>152800</v>
      </c>
      <c r="IH27" s="17">
        <v>18170</v>
      </c>
      <c r="II27" s="17">
        <v>8170</v>
      </c>
      <c r="IJ27" s="74">
        <v>3409940</v>
      </c>
      <c r="IK27" s="17">
        <v>37510</v>
      </c>
      <c r="IL27" s="17">
        <v>465600</v>
      </c>
      <c r="IM27" s="17">
        <v>573100</v>
      </c>
      <c r="IN27" s="17">
        <v>746320</v>
      </c>
      <c r="IO27" s="17">
        <v>482360</v>
      </c>
      <c r="IP27" s="17">
        <v>315210</v>
      </c>
      <c r="IQ27" s="17">
        <v>539210</v>
      </c>
      <c r="IR27" s="17">
        <v>202130</v>
      </c>
      <c r="IS27" s="17">
        <v>32340</v>
      </c>
      <c r="IT27" s="17">
        <v>16160</v>
      </c>
      <c r="IU27" s="74">
        <v>4718720</v>
      </c>
      <c r="IV27" s="17">
        <v>60910</v>
      </c>
      <c r="IW27" s="17">
        <v>784060</v>
      </c>
      <c r="IX27" s="17">
        <v>1035000</v>
      </c>
      <c r="IY27" s="17">
        <v>1063730</v>
      </c>
      <c r="IZ27" s="17">
        <v>629870</v>
      </c>
      <c r="JA27" s="17">
        <v>418120</v>
      </c>
      <c r="JB27" s="17">
        <v>563520</v>
      </c>
      <c r="JC27" s="17">
        <v>134420</v>
      </c>
      <c r="JD27" s="17">
        <v>19910</v>
      </c>
      <c r="JE27" s="17">
        <v>9190</v>
      </c>
      <c r="JF27" s="74">
        <v>2737450</v>
      </c>
      <c r="JG27" s="17">
        <v>31620</v>
      </c>
      <c r="JH27" s="17">
        <v>373520</v>
      </c>
      <c r="JI27" s="17">
        <v>471710</v>
      </c>
      <c r="JJ27" s="17">
        <v>646860</v>
      </c>
      <c r="JK27" s="17">
        <v>401200</v>
      </c>
      <c r="JL27" s="17">
        <v>278770</v>
      </c>
      <c r="JM27" s="17">
        <v>403790</v>
      </c>
      <c r="JN27" s="17">
        <v>107050</v>
      </c>
      <c r="JO27" s="17">
        <v>15960</v>
      </c>
      <c r="JP27" s="17">
        <v>6970</v>
      </c>
      <c r="JQ27" s="74">
        <v>1230280</v>
      </c>
      <c r="JR27" s="17">
        <v>16430</v>
      </c>
      <c r="JS27" s="17">
        <v>180430</v>
      </c>
      <c r="JT27" s="17">
        <v>354670</v>
      </c>
      <c r="JU27" s="17">
        <v>309340</v>
      </c>
      <c r="JV27" s="17">
        <v>148300</v>
      </c>
      <c r="JW27" s="17">
        <v>88450</v>
      </c>
      <c r="JX27" s="17">
        <v>105680</v>
      </c>
      <c r="JY27" s="17">
        <v>22220</v>
      </c>
      <c r="JZ27" s="17">
        <v>3420</v>
      </c>
      <c r="KA27" s="17">
        <v>1340</v>
      </c>
      <c r="KB27" s="74">
        <v>2781440</v>
      </c>
      <c r="KC27" s="17">
        <v>40640</v>
      </c>
      <c r="KD27" s="17">
        <v>425220</v>
      </c>
      <c r="KE27" s="17">
        <v>609080</v>
      </c>
      <c r="KF27" s="17">
        <v>677330</v>
      </c>
      <c r="KG27" s="17">
        <v>383520</v>
      </c>
      <c r="KH27" s="17">
        <v>245860</v>
      </c>
      <c r="KI27" s="17">
        <v>309570</v>
      </c>
      <c r="KJ27" s="17">
        <v>73720</v>
      </c>
      <c r="KK27" s="17">
        <v>11260</v>
      </c>
      <c r="KL27" s="17">
        <v>5240</v>
      </c>
      <c r="KM27" s="74">
        <v>500680</v>
      </c>
      <c r="KN27" s="17">
        <v>10830</v>
      </c>
      <c r="KO27" s="17">
        <v>76680</v>
      </c>
      <c r="KP27" s="17">
        <v>108740</v>
      </c>
      <c r="KQ27" s="17">
        <v>120870</v>
      </c>
      <c r="KR27" s="17">
        <v>69510</v>
      </c>
      <c r="KS27" s="17">
        <v>45530</v>
      </c>
      <c r="KT27" s="17">
        <v>53500</v>
      </c>
      <c r="KU27" s="17">
        <v>12360</v>
      </c>
      <c r="KV27" s="17">
        <v>1940</v>
      </c>
      <c r="KW27" s="17">
        <v>750</v>
      </c>
      <c r="KX27" s="74">
        <v>898230</v>
      </c>
      <c r="KY27" s="17">
        <v>13990</v>
      </c>
      <c r="KZ27" s="17">
        <v>120720</v>
      </c>
      <c r="LA27" s="17">
        <v>175630</v>
      </c>
      <c r="LB27" s="17">
        <v>227340</v>
      </c>
      <c r="LC27" s="17">
        <v>130310</v>
      </c>
      <c r="LD27" s="17">
        <v>88470</v>
      </c>
      <c r="LE27" s="17">
        <v>111750</v>
      </c>
      <c r="LF27" s="17">
        <v>24540</v>
      </c>
      <c r="LG27" s="17">
        <v>3830</v>
      </c>
      <c r="LH27" s="17">
        <v>1650</v>
      </c>
      <c r="LI27" s="74">
        <v>1377520</v>
      </c>
      <c r="LJ27" s="17">
        <v>23020</v>
      </c>
      <c r="LK27" s="17">
        <v>165680</v>
      </c>
      <c r="LL27" s="17">
        <v>318560</v>
      </c>
      <c r="LM27" s="17">
        <v>376050</v>
      </c>
      <c r="LN27" s="17">
        <v>189980</v>
      </c>
      <c r="LO27" s="17">
        <v>113680</v>
      </c>
      <c r="LP27" s="17">
        <v>145020</v>
      </c>
      <c r="LQ27" s="17">
        <v>35670</v>
      </c>
      <c r="LR27" s="17">
        <v>6080</v>
      </c>
      <c r="LS27" s="17">
        <v>3770</v>
      </c>
      <c r="LT27" s="74">
        <v>698590</v>
      </c>
      <c r="LU27" s="17">
        <v>8190</v>
      </c>
      <c r="LV27" s="17">
        <v>94280</v>
      </c>
      <c r="LW27" s="17">
        <v>117550</v>
      </c>
      <c r="LX27" s="17">
        <v>160860</v>
      </c>
      <c r="LY27" s="17">
        <v>101240</v>
      </c>
      <c r="LZ27" s="17">
        <v>70500</v>
      </c>
      <c r="MA27" s="17">
        <v>110020</v>
      </c>
      <c r="MB27" s="17">
        <v>30550</v>
      </c>
      <c r="MC27" s="17">
        <v>3810</v>
      </c>
      <c r="MD27" s="17">
        <v>1590</v>
      </c>
      <c r="ME27" s="74">
        <v>4384660</v>
      </c>
      <c r="MF27" s="17">
        <v>52570</v>
      </c>
      <c r="MG27" s="17">
        <v>600700</v>
      </c>
      <c r="MH27" s="17">
        <v>805530</v>
      </c>
      <c r="MI27" s="17">
        <v>907010</v>
      </c>
      <c r="MJ27" s="17">
        <v>587690</v>
      </c>
      <c r="MK27" s="17">
        <v>398770</v>
      </c>
      <c r="ML27" s="17">
        <v>700750</v>
      </c>
      <c r="MM27" s="17">
        <v>270290</v>
      </c>
      <c r="MN27" s="17">
        <v>42280</v>
      </c>
      <c r="MO27" s="17">
        <v>19070</v>
      </c>
      <c r="MP27" s="74">
        <v>907880</v>
      </c>
      <c r="MQ27" s="17">
        <v>15670</v>
      </c>
      <c r="MR27" s="17">
        <v>143300</v>
      </c>
      <c r="MS27" s="17">
        <v>225230</v>
      </c>
      <c r="MT27" s="17">
        <v>227410</v>
      </c>
      <c r="MU27" s="17">
        <v>114020</v>
      </c>
      <c r="MV27" s="17">
        <v>69560</v>
      </c>
      <c r="MW27" s="17">
        <v>89180</v>
      </c>
      <c r="MX27" s="17">
        <v>20140</v>
      </c>
      <c r="MY27" s="17">
        <v>2390</v>
      </c>
      <c r="MZ27" s="17">
        <v>990</v>
      </c>
      <c r="NA27" s="74">
        <v>9589410</v>
      </c>
      <c r="NB27" s="17">
        <v>119530</v>
      </c>
      <c r="NC27" s="17">
        <v>1413230</v>
      </c>
      <c r="ND27" s="17">
        <v>2032500</v>
      </c>
      <c r="NE27" s="17">
        <v>2123890</v>
      </c>
      <c r="NF27" s="17">
        <v>1297000</v>
      </c>
      <c r="NG27" s="17">
        <v>825110</v>
      </c>
      <c r="NH27" s="17">
        <v>1239830</v>
      </c>
      <c r="NI27" s="17">
        <v>413020</v>
      </c>
      <c r="NJ27" s="17">
        <v>76730</v>
      </c>
      <c r="NK27" s="17">
        <v>48570</v>
      </c>
      <c r="NL27" s="74">
        <v>4511860</v>
      </c>
      <c r="NM27" s="17">
        <v>58950</v>
      </c>
      <c r="NN27" s="17">
        <v>652110</v>
      </c>
      <c r="NO27" s="17">
        <v>1051460</v>
      </c>
      <c r="NP27" s="17">
        <v>1124780</v>
      </c>
      <c r="NQ27" s="17">
        <v>586510</v>
      </c>
      <c r="NR27" s="17">
        <v>369130</v>
      </c>
      <c r="NS27" s="17">
        <v>497720</v>
      </c>
      <c r="NT27" s="17">
        <v>141640</v>
      </c>
      <c r="NU27" s="17">
        <v>20910</v>
      </c>
      <c r="NV27" s="17">
        <v>8660</v>
      </c>
      <c r="NW27" s="74">
        <v>360140</v>
      </c>
      <c r="NX27" s="17">
        <v>5850</v>
      </c>
      <c r="NY27" s="17">
        <v>42510</v>
      </c>
      <c r="NZ27" s="17">
        <v>62730</v>
      </c>
      <c r="OA27" s="17">
        <v>90360</v>
      </c>
      <c r="OB27" s="17">
        <v>53570</v>
      </c>
      <c r="OC27" s="17">
        <v>39370</v>
      </c>
      <c r="OD27" s="17">
        <v>52250</v>
      </c>
      <c r="OE27" s="17">
        <v>10960</v>
      </c>
      <c r="OF27" s="17">
        <v>1840</v>
      </c>
      <c r="OG27" s="17">
        <v>700</v>
      </c>
      <c r="OH27" s="74">
        <v>5572780</v>
      </c>
      <c r="OI27" s="17">
        <v>55900</v>
      </c>
      <c r="OJ27" s="17">
        <v>808040</v>
      </c>
      <c r="OK27" s="17">
        <v>1191920</v>
      </c>
      <c r="OL27" s="17">
        <v>1432370</v>
      </c>
      <c r="OM27" s="17">
        <v>814950</v>
      </c>
      <c r="ON27" s="17">
        <v>500470</v>
      </c>
      <c r="OO27" s="17">
        <v>595820</v>
      </c>
      <c r="OP27" s="17">
        <v>141490</v>
      </c>
      <c r="OQ27" s="17">
        <v>22250</v>
      </c>
      <c r="OR27" s="17">
        <v>9560</v>
      </c>
      <c r="OS27" s="74">
        <v>1616420</v>
      </c>
      <c r="OT27" s="17">
        <v>26840</v>
      </c>
      <c r="OU27" s="17">
        <v>229080</v>
      </c>
      <c r="OV27" s="17">
        <v>368080</v>
      </c>
      <c r="OW27" s="17">
        <v>412810</v>
      </c>
      <c r="OX27" s="17">
        <v>221080</v>
      </c>
      <c r="OY27" s="17">
        <v>138670</v>
      </c>
      <c r="OZ27" s="17">
        <v>170120</v>
      </c>
      <c r="PA27" s="17">
        <v>40540</v>
      </c>
      <c r="PB27" s="17">
        <v>6440</v>
      </c>
      <c r="PC27" s="17">
        <v>2760</v>
      </c>
      <c r="PD27" s="74">
        <v>1898960</v>
      </c>
      <c r="PE27" s="17">
        <v>29820</v>
      </c>
      <c r="PF27" s="17">
        <v>247410</v>
      </c>
      <c r="PG27" s="17">
        <v>389060</v>
      </c>
      <c r="PH27" s="17">
        <v>457860</v>
      </c>
      <c r="PI27" s="17">
        <v>269280</v>
      </c>
      <c r="PJ27" s="17">
        <v>179460</v>
      </c>
      <c r="PK27" s="17">
        <v>246980</v>
      </c>
      <c r="PL27" s="17">
        <v>66090</v>
      </c>
      <c r="PM27" s="17">
        <v>9220</v>
      </c>
      <c r="PN27" s="17">
        <v>3790</v>
      </c>
      <c r="PO27" s="74">
        <v>6188680</v>
      </c>
      <c r="PP27" s="17">
        <v>70720</v>
      </c>
      <c r="PQ27" s="17">
        <v>984320</v>
      </c>
      <c r="PR27" s="17">
        <v>1203950</v>
      </c>
      <c r="PS27" s="17">
        <v>1449480</v>
      </c>
      <c r="PT27" s="17">
        <v>867210</v>
      </c>
      <c r="PU27" s="17">
        <v>570840</v>
      </c>
      <c r="PV27" s="17">
        <v>782830</v>
      </c>
      <c r="PW27" s="17">
        <v>213160</v>
      </c>
      <c r="PX27" s="17">
        <v>32310</v>
      </c>
      <c r="PY27" s="17">
        <v>13860</v>
      </c>
      <c r="PZ27" s="74">
        <v>529380</v>
      </c>
      <c r="QA27" s="17">
        <v>5730</v>
      </c>
      <c r="QB27" s="17">
        <v>76340</v>
      </c>
      <c r="QC27" s="17">
        <v>110500</v>
      </c>
      <c r="QD27" s="17">
        <v>125250</v>
      </c>
      <c r="QE27" s="17">
        <v>74190</v>
      </c>
      <c r="QF27" s="17">
        <v>47020</v>
      </c>
      <c r="QG27" s="17">
        <v>69490</v>
      </c>
      <c r="QH27" s="17">
        <v>17400</v>
      </c>
      <c r="QI27" s="17">
        <v>2430</v>
      </c>
      <c r="QJ27" s="17">
        <v>1020</v>
      </c>
      <c r="QK27" s="74">
        <v>2203820</v>
      </c>
      <c r="QL27" s="17">
        <v>28740</v>
      </c>
      <c r="QM27" s="17">
        <v>324340</v>
      </c>
      <c r="QN27" s="17">
        <v>538240</v>
      </c>
      <c r="QO27" s="17">
        <v>550140</v>
      </c>
      <c r="QP27" s="17">
        <v>280250</v>
      </c>
      <c r="QQ27" s="17">
        <v>177040</v>
      </c>
      <c r="QR27" s="17">
        <v>234280</v>
      </c>
      <c r="QS27" s="17">
        <v>58180</v>
      </c>
      <c r="QT27" s="17">
        <v>8740</v>
      </c>
      <c r="QU27" s="17">
        <v>3880</v>
      </c>
      <c r="QV27" s="74">
        <v>415870</v>
      </c>
      <c r="QW27" s="17">
        <v>7940</v>
      </c>
      <c r="QX27" s="17">
        <v>60420</v>
      </c>
      <c r="QY27" s="17">
        <v>79200</v>
      </c>
      <c r="QZ27" s="17">
        <v>106470</v>
      </c>
      <c r="RA27" s="17">
        <v>59870</v>
      </c>
      <c r="RB27" s="17">
        <v>41550</v>
      </c>
      <c r="RC27" s="17">
        <v>46780</v>
      </c>
      <c r="RD27" s="17">
        <v>10780</v>
      </c>
      <c r="RE27" s="17">
        <v>1960</v>
      </c>
      <c r="RF27" s="17">
        <v>920</v>
      </c>
      <c r="RG27" s="74">
        <v>2991110</v>
      </c>
      <c r="RH27" s="17">
        <v>39600</v>
      </c>
      <c r="RI27" s="17">
        <v>439800</v>
      </c>
      <c r="RJ27" s="17">
        <v>717490</v>
      </c>
      <c r="RK27" s="17">
        <v>759390</v>
      </c>
      <c r="RL27" s="17">
        <v>396830</v>
      </c>
      <c r="RM27" s="17">
        <v>241760</v>
      </c>
      <c r="RN27" s="17">
        <v>298300</v>
      </c>
      <c r="RO27" s="17">
        <v>78790</v>
      </c>
      <c r="RP27" s="17">
        <v>13000</v>
      </c>
      <c r="RQ27" s="17">
        <v>6160</v>
      </c>
      <c r="RR27" s="74">
        <v>12116350</v>
      </c>
      <c r="RS27" s="17">
        <v>162530</v>
      </c>
      <c r="RT27" s="17">
        <v>1677390</v>
      </c>
      <c r="RU27" s="17">
        <v>2860440</v>
      </c>
      <c r="RV27" s="17">
        <v>2961660</v>
      </c>
      <c r="RW27" s="17">
        <v>1556440</v>
      </c>
      <c r="RX27" s="17">
        <v>957550</v>
      </c>
      <c r="RY27" s="17">
        <v>1405640</v>
      </c>
      <c r="RZ27" s="17">
        <v>436180</v>
      </c>
      <c r="SA27" s="17">
        <v>66720</v>
      </c>
      <c r="SB27" s="17">
        <v>31810</v>
      </c>
      <c r="SC27" s="74">
        <v>1288770</v>
      </c>
      <c r="SD27" s="17">
        <v>16110</v>
      </c>
      <c r="SE27" s="17">
        <v>174530</v>
      </c>
      <c r="SF27" s="17">
        <v>251180</v>
      </c>
      <c r="SG27" s="17">
        <v>310480</v>
      </c>
      <c r="SH27" s="17">
        <v>195110</v>
      </c>
      <c r="SI27" s="17">
        <v>129940</v>
      </c>
      <c r="SJ27" s="17">
        <v>164500</v>
      </c>
      <c r="SK27" s="17">
        <v>37920</v>
      </c>
      <c r="SL27" s="17">
        <v>6040</v>
      </c>
      <c r="SM27" s="17">
        <v>2970</v>
      </c>
      <c r="SN27" s="74">
        <v>325860</v>
      </c>
      <c r="SO27" s="17">
        <v>5850</v>
      </c>
      <c r="SP27" s="17">
        <v>50030</v>
      </c>
      <c r="SQ27" s="17">
        <v>61570</v>
      </c>
      <c r="SR27" s="17">
        <v>82690</v>
      </c>
      <c r="SS27" s="17">
        <v>46050</v>
      </c>
      <c r="ST27" s="17">
        <v>30140</v>
      </c>
      <c r="SU27" s="17">
        <v>38750</v>
      </c>
      <c r="SV27" s="17">
        <v>9050</v>
      </c>
      <c r="SW27" s="17">
        <v>1210</v>
      </c>
      <c r="SX27" s="17">
        <v>520</v>
      </c>
      <c r="SY27" s="74">
        <v>3910470</v>
      </c>
      <c r="SZ27" s="17">
        <v>43210</v>
      </c>
      <c r="TA27" s="17">
        <v>497900</v>
      </c>
      <c r="TB27" s="17">
        <v>751560</v>
      </c>
      <c r="TC27" s="17">
        <v>870280</v>
      </c>
      <c r="TD27" s="17">
        <v>530520</v>
      </c>
      <c r="TE27" s="17">
        <v>367730</v>
      </c>
      <c r="TF27" s="17">
        <v>609250</v>
      </c>
      <c r="TG27" s="17">
        <v>206520</v>
      </c>
      <c r="TH27" s="17">
        <v>23490</v>
      </c>
      <c r="TI27" s="17">
        <v>10010</v>
      </c>
      <c r="TJ27" s="74">
        <v>3489080</v>
      </c>
      <c r="TK27" s="17">
        <v>46400</v>
      </c>
      <c r="TL27" s="17">
        <v>396040</v>
      </c>
      <c r="TM27" s="17">
        <v>611900</v>
      </c>
      <c r="TN27" s="17">
        <v>820510</v>
      </c>
      <c r="TO27" s="17">
        <v>513620</v>
      </c>
      <c r="TP27" s="17">
        <v>352060</v>
      </c>
      <c r="TQ27" s="17">
        <v>546540</v>
      </c>
      <c r="TR27" s="17">
        <v>167810</v>
      </c>
      <c r="TS27" s="17">
        <v>23610</v>
      </c>
      <c r="TT27" s="17">
        <v>10600</v>
      </c>
      <c r="TU27" s="74">
        <v>766740</v>
      </c>
      <c r="TV27" s="17">
        <v>8670</v>
      </c>
      <c r="TW27" s="17">
        <v>121590</v>
      </c>
      <c r="TX27" s="17">
        <v>188570</v>
      </c>
      <c r="TY27" s="17">
        <v>183970</v>
      </c>
      <c r="TZ27" s="17">
        <v>107060</v>
      </c>
      <c r="UA27" s="17">
        <v>67750</v>
      </c>
      <c r="UB27" s="17">
        <v>73510</v>
      </c>
      <c r="UC27" s="17">
        <v>13200</v>
      </c>
      <c r="UD27" s="17">
        <v>1870</v>
      </c>
      <c r="UE27" s="17">
        <v>550</v>
      </c>
      <c r="UF27" s="74">
        <v>2842790</v>
      </c>
      <c r="UG27" s="17">
        <v>36730</v>
      </c>
      <c r="UH27" s="17">
        <v>415870</v>
      </c>
      <c r="UI27" s="17">
        <v>544610</v>
      </c>
      <c r="UJ27" s="17">
        <v>689740</v>
      </c>
      <c r="UK27" s="17">
        <v>418170</v>
      </c>
      <c r="UL27" s="17">
        <v>286000</v>
      </c>
      <c r="UM27" s="17">
        <v>358710</v>
      </c>
      <c r="UN27" s="17">
        <v>75470</v>
      </c>
      <c r="UO27" s="17">
        <v>12040</v>
      </c>
      <c r="UP27" s="17">
        <v>5460</v>
      </c>
      <c r="UQ27" s="74">
        <v>269390</v>
      </c>
      <c r="UR27" s="17">
        <v>5250</v>
      </c>
      <c r="US27" s="17">
        <v>36270</v>
      </c>
      <c r="UT27" s="17">
        <v>50330</v>
      </c>
      <c r="UU27" s="17">
        <v>61000</v>
      </c>
      <c r="UV27" s="17">
        <v>40430</v>
      </c>
      <c r="UW27" s="17">
        <v>29270</v>
      </c>
      <c r="UX27" s="17">
        <v>37780</v>
      </c>
      <c r="UY27" s="17">
        <v>7060</v>
      </c>
      <c r="UZ27" s="17">
        <v>1240</v>
      </c>
      <c r="VA27" s="17">
        <v>770</v>
      </c>
      <c r="VB27" s="74">
        <v>764580</v>
      </c>
      <c r="VC27" s="17">
        <v>116110</v>
      </c>
      <c r="VD27" s="17">
        <v>158910</v>
      </c>
      <c r="VE27" s="17">
        <v>121790</v>
      </c>
      <c r="VF27" s="17">
        <v>138060</v>
      </c>
      <c r="VG27" s="17">
        <v>73870</v>
      </c>
      <c r="VH27" s="17">
        <v>44890</v>
      </c>
      <c r="VI27" s="17">
        <v>64530</v>
      </c>
      <c r="VJ27" s="17">
        <v>31170</v>
      </c>
      <c r="VK27" s="17">
        <v>8940</v>
      </c>
      <c r="VL27" s="18">
        <v>6300</v>
      </c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</row>
    <row r="28" spans="1:715" x14ac:dyDescent="0.25">
      <c r="A28" s="20" t="s">
        <v>79</v>
      </c>
      <c r="B28" s="21">
        <v>71125860</v>
      </c>
      <c r="C28" s="21">
        <v>1299870</v>
      </c>
      <c r="D28" s="21">
        <v>17094840</v>
      </c>
      <c r="E28" s="21">
        <v>19214070</v>
      </c>
      <c r="F28" s="21">
        <v>18251000</v>
      </c>
      <c r="G28" s="21">
        <v>8202930</v>
      </c>
      <c r="H28" s="21">
        <v>3414600</v>
      </c>
      <c r="I28" s="21">
        <v>2887300</v>
      </c>
      <c r="J28" s="21">
        <v>619590</v>
      </c>
      <c r="K28" s="21">
        <v>92920</v>
      </c>
      <c r="L28" s="21">
        <v>48730</v>
      </c>
      <c r="M28" s="21">
        <v>840490</v>
      </c>
      <c r="N28" s="21">
        <v>14690</v>
      </c>
      <c r="O28" s="21">
        <v>217900</v>
      </c>
      <c r="P28" s="21">
        <v>259710</v>
      </c>
      <c r="Q28" s="21">
        <v>211110</v>
      </c>
      <c r="R28" s="21">
        <v>82330</v>
      </c>
      <c r="S28" s="21">
        <v>29170</v>
      </c>
      <c r="T28" s="21">
        <v>20960</v>
      </c>
      <c r="U28" s="21">
        <v>3650</v>
      </c>
      <c r="V28" s="21">
        <v>630</v>
      </c>
      <c r="W28" s="21">
        <v>330</v>
      </c>
      <c r="X28" s="21">
        <v>175490</v>
      </c>
      <c r="Y28" s="21">
        <v>2070</v>
      </c>
      <c r="Z28" s="21">
        <v>42740</v>
      </c>
      <c r="AA28" s="21">
        <v>41950</v>
      </c>
      <c r="AB28" s="21">
        <v>45260</v>
      </c>
      <c r="AC28" s="21">
        <v>22870</v>
      </c>
      <c r="AD28" s="21">
        <v>10590</v>
      </c>
      <c r="AE28" s="21">
        <v>8350</v>
      </c>
      <c r="AF28" s="21">
        <v>1410</v>
      </c>
      <c r="AG28" s="21">
        <v>170</v>
      </c>
      <c r="AH28" s="21">
        <v>70</v>
      </c>
      <c r="AI28" s="21">
        <v>1343370</v>
      </c>
      <c r="AJ28" s="21">
        <v>27460</v>
      </c>
      <c r="AK28" s="21">
        <v>290830</v>
      </c>
      <c r="AL28" s="21">
        <v>391800</v>
      </c>
      <c r="AM28" s="21">
        <v>363920</v>
      </c>
      <c r="AN28" s="21">
        <v>148440</v>
      </c>
      <c r="AO28" s="21">
        <v>60500</v>
      </c>
      <c r="AP28" s="21">
        <v>48080</v>
      </c>
      <c r="AQ28" s="21">
        <v>10120</v>
      </c>
      <c r="AR28" s="21">
        <v>1500</v>
      </c>
      <c r="AS28" s="21">
        <v>720</v>
      </c>
      <c r="AT28" s="21">
        <v>500150</v>
      </c>
      <c r="AU28" s="21">
        <v>8700</v>
      </c>
      <c r="AV28" s="21">
        <v>134080</v>
      </c>
      <c r="AW28" s="21">
        <v>157330</v>
      </c>
      <c r="AX28" s="21">
        <v>125690</v>
      </c>
      <c r="AY28" s="21">
        <v>45430</v>
      </c>
      <c r="AZ28" s="21">
        <v>15230</v>
      </c>
      <c r="BA28" s="21">
        <v>10870</v>
      </c>
      <c r="BB28" s="21">
        <v>2320</v>
      </c>
      <c r="BC28" s="21">
        <v>350</v>
      </c>
      <c r="BD28" s="21">
        <v>170</v>
      </c>
      <c r="BE28" s="21">
        <v>8729620</v>
      </c>
      <c r="BF28" s="21">
        <v>180880</v>
      </c>
      <c r="BG28" s="21">
        <v>1777990</v>
      </c>
      <c r="BH28" s="21">
        <v>2414670</v>
      </c>
      <c r="BI28" s="21">
        <v>2112170</v>
      </c>
      <c r="BJ28" s="21">
        <v>1018930</v>
      </c>
      <c r="BK28" s="21">
        <v>521640</v>
      </c>
      <c r="BL28" s="21">
        <v>546740</v>
      </c>
      <c r="BM28" s="21">
        <v>128780</v>
      </c>
      <c r="BN28" s="21">
        <v>18190</v>
      </c>
      <c r="BO28" s="21">
        <v>9640</v>
      </c>
      <c r="BP28" s="21">
        <v>1307240</v>
      </c>
      <c r="BQ28" s="21">
        <v>24860</v>
      </c>
      <c r="BR28" s="21">
        <v>272750</v>
      </c>
      <c r="BS28" s="21">
        <v>332290</v>
      </c>
      <c r="BT28" s="21">
        <v>366910</v>
      </c>
      <c r="BU28" s="21">
        <v>168990</v>
      </c>
      <c r="BV28" s="21">
        <v>69750</v>
      </c>
      <c r="BW28" s="21">
        <v>56730</v>
      </c>
      <c r="BX28" s="21">
        <v>12230</v>
      </c>
      <c r="BY28" s="21">
        <v>1820</v>
      </c>
      <c r="BZ28" s="21">
        <v>910</v>
      </c>
      <c r="CA28" s="21">
        <v>873520</v>
      </c>
      <c r="CB28" s="21">
        <v>14110</v>
      </c>
      <c r="CC28" s="21">
        <v>204650</v>
      </c>
      <c r="CD28" s="21">
        <v>204110</v>
      </c>
      <c r="CE28" s="21">
        <v>214540</v>
      </c>
      <c r="CF28" s="21">
        <v>123730</v>
      </c>
      <c r="CG28" s="21">
        <v>56330</v>
      </c>
      <c r="CH28" s="21">
        <v>44280</v>
      </c>
      <c r="CI28" s="21">
        <v>9470</v>
      </c>
      <c r="CJ28" s="21">
        <v>1480</v>
      </c>
      <c r="CK28" s="21">
        <v>810</v>
      </c>
      <c r="CL28" s="21">
        <v>217850</v>
      </c>
      <c r="CM28" s="21">
        <v>3200</v>
      </c>
      <c r="CN28" s="21">
        <v>50070</v>
      </c>
      <c r="CO28" s="21">
        <v>57980</v>
      </c>
      <c r="CP28" s="21">
        <v>57360</v>
      </c>
      <c r="CQ28" s="21">
        <v>27640</v>
      </c>
      <c r="CR28" s="21">
        <v>11370</v>
      </c>
      <c r="CS28" s="21">
        <v>8390</v>
      </c>
      <c r="CT28" s="21">
        <v>1510</v>
      </c>
      <c r="CU28" s="21">
        <v>230</v>
      </c>
      <c r="CV28" s="21">
        <v>100</v>
      </c>
      <c r="CW28" s="21">
        <v>222260</v>
      </c>
      <c r="CX28" s="21">
        <v>3300</v>
      </c>
      <c r="CY28" s="21">
        <v>27700</v>
      </c>
      <c r="CZ28" s="21">
        <v>38260</v>
      </c>
      <c r="DA28" s="21">
        <v>53070</v>
      </c>
      <c r="DB28" s="21">
        <v>41550</v>
      </c>
      <c r="DC28" s="21">
        <v>24460</v>
      </c>
      <c r="DD28" s="21">
        <v>26980</v>
      </c>
      <c r="DE28" s="21">
        <v>5910</v>
      </c>
      <c r="DF28" s="21">
        <v>700</v>
      </c>
      <c r="DG28" s="21">
        <v>330</v>
      </c>
      <c r="DH28" s="21">
        <v>4670060</v>
      </c>
      <c r="DI28" s="21">
        <v>102150</v>
      </c>
      <c r="DJ28" s="21">
        <v>1091730</v>
      </c>
      <c r="DK28" s="21">
        <v>1422680</v>
      </c>
      <c r="DL28" s="21">
        <v>1192990</v>
      </c>
      <c r="DM28" s="21">
        <v>472530</v>
      </c>
      <c r="DN28" s="21">
        <v>183700</v>
      </c>
      <c r="DO28" s="21">
        <v>154110</v>
      </c>
      <c r="DP28" s="21">
        <v>39180</v>
      </c>
      <c r="DQ28" s="21">
        <v>6820</v>
      </c>
      <c r="DR28" s="21">
        <v>4180</v>
      </c>
      <c r="DS28" s="21">
        <v>1935110</v>
      </c>
      <c r="DT28" s="21">
        <v>35740</v>
      </c>
      <c r="DU28" s="21">
        <v>499340</v>
      </c>
      <c r="DV28" s="21">
        <v>556740</v>
      </c>
      <c r="DW28" s="21">
        <v>467770</v>
      </c>
      <c r="DX28" s="21">
        <v>208580</v>
      </c>
      <c r="DY28" s="21">
        <v>83740</v>
      </c>
      <c r="DZ28" s="21">
        <v>67170</v>
      </c>
      <c r="EA28" s="21">
        <v>13130</v>
      </c>
      <c r="EB28" s="21">
        <v>1940</v>
      </c>
      <c r="EC28" s="21">
        <v>950</v>
      </c>
      <c r="ED28" s="21">
        <v>347450</v>
      </c>
      <c r="EE28" s="21">
        <v>7920</v>
      </c>
      <c r="EF28" s="21">
        <v>73300</v>
      </c>
      <c r="EG28" s="21">
        <v>85170</v>
      </c>
      <c r="EH28" s="21">
        <v>100620</v>
      </c>
      <c r="EI28" s="21">
        <v>44760</v>
      </c>
      <c r="EJ28" s="21">
        <v>18830</v>
      </c>
      <c r="EK28" s="21">
        <v>13680</v>
      </c>
      <c r="EL28" s="21">
        <v>2660</v>
      </c>
      <c r="EM28" s="21">
        <v>370</v>
      </c>
      <c r="EN28" s="21">
        <v>150</v>
      </c>
      <c r="EO28" s="21">
        <v>315980</v>
      </c>
      <c r="EP28" s="21">
        <v>7060</v>
      </c>
      <c r="EQ28" s="21">
        <v>81840</v>
      </c>
      <c r="ER28" s="21">
        <v>99890</v>
      </c>
      <c r="ES28" s="21">
        <v>81270</v>
      </c>
      <c r="ET28" s="21">
        <v>27970</v>
      </c>
      <c r="EU28" s="21">
        <v>9430</v>
      </c>
      <c r="EV28" s="21">
        <v>6730</v>
      </c>
      <c r="EW28" s="21">
        <v>1450</v>
      </c>
      <c r="EX28" s="21">
        <v>220</v>
      </c>
      <c r="EY28" s="21">
        <v>120</v>
      </c>
      <c r="EZ28" s="21">
        <v>2937940</v>
      </c>
      <c r="FA28" s="21">
        <v>45790</v>
      </c>
      <c r="FB28" s="21">
        <v>727340</v>
      </c>
      <c r="FC28" s="21">
        <v>735370</v>
      </c>
      <c r="FD28" s="21">
        <v>728080</v>
      </c>
      <c r="FE28" s="21">
        <v>374320</v>
      </c>
      <c r="FF28" s="21">
        <v>164210</v>
      </c>
      <c r="FG28" s="21">
        <v>130620</v>
      </c>
      <c r="FH28" s="21">
        <v>26420</v>
      </c>
      <c r="FI28" s="21">
        <v>3850</v>
      </c>
      <c r="FJ28" s="21">
        <v>1960</v>
      </c>
      <c r="FK28" s="21">
        <v>1448430</v>
      </c>
      <c r="FL28" s="21">
        <v>21290</v>
      </c>
      <c r="FM28" s="21">
        <v>413650</v>
      </c>
      <c r="FN28" s="21">
        <v>395320</v>
      </c>
      <c r="FO28" s="21">
        <v>385510</v>
      </c>
      <c r="FP28" s="21">
        <v>145090</v>
      </c>
      <c r="FQ28" s="21">
        <v>48550</v>
      </c>
      <c r="FR28" s="21">
        <v>31700</v>
      </c>
      <c r="FS28" s="21">
        <v>5870</v>
      </c>
      <c r="FT28" s="21">
        <v>960</v>
      </c>
      <c r="FU28" s="21">
        <v>490</v>
      </c>
      <c r="FV28" s="21">
        <v>671020</v>
      </c>
      <c r="FW28" s="21">
        <v>10390</v>
      </c>
      <c r="FX28" s="21">
        <v>159190</v>
      </c>
      <c r="FY28" s="21">
        <v>179690</v>
      </c>
      <c r="FZ28" s="21">
        <v>201290</v>
      </c>
      <c r="GA28" s="21">
        <v>77100</v>
      </c>
      <c r="GB28" s="21">
        <v>23730</v>
      </c>
      <c r="GC28" s="21">
        <v>15860</v>
      </c>
      <c r="GD28" s="21">
        <v>3090</v>
      </c>
      <c r="GE28" s="21">
        <v>490</v>
      </c>
      <c r="GF28" s="21">
        <v>210</v>
      </c>
      <c r="GG28" s="21">
        <v>603210</v>
      </c>
      <c r="GH28" s="21">
        <v>10660</v>
      </c>
      <c r="GI28" s="21">
        <v>161310</v>
      </c>
      <c r="GJ28" s="21">
        <v>166850</v>
      </c>
      <c r="GK28" s="21">
        <v>161220</v>
      </c>
      <c r="GL28" s="21">
        <v>63180</v>
      </c>
      <c r="GM28" s="21">
        <v>21250</v>
      </c>
      <c r="GN28" s="21">
        <v>15070</v>
      </c>
      <c r="GO28" s="21">
        <v>2920</v>
      </c>
      <c r="GP28" s="21">
        <v>510</v>
      </c>
      <c r="GQ28" s="21">
        <v>240</v>
      </c>
      <c r="GR28" s="21">
        <v>846970</v>
      </c>
      <c r="GS28" s="21">
        <v>13100</v>
      </c>
      <c r="GT28" s="21">
        <v>226430</v>
      </c>
      <c r="GU28" s="21">
        <v>248950</v>
      </c>
      <c r="GV28" s="21">
        <v>228120</v>
      </c>
      <c r="GW28" s="21">
        <v>81510</v>
      </c>
      <c r="GX28" s="21">
        <v>26340</v>
      </c>
      <c r="GY28" s="21">
        <v>17860</v>
      </c>
      <c r="GZ28" s="21">
        <v>3780</v>
      </c>
      <c r="HA28" s="21">
        <v>610</v>
      </c>
      <c r="HB28" s="21">
        <v>280</v>
      </c>
      <c r="HC28" s="21">
        <v>850520</v>
      </c>
      <c r="HD28" s="21">
        <v>15240</v>
      </c>
      <c r="HE28" s="21">
        <v>211390</v>
      </c>
      <c r="HF28" s="21">
        <v>253090</v>
      </c>
      <c r="HG28" s="21">
        <v>216350</v>
      </c>
      <c r="HH28" s="21">
        <v>89660</v>
      </c>
      <c r="HI28" s="21">
        <v>32710</v>
      </c>
      <c r="HJ28" s="21">
        <v>25540</v>
      </c>
      <c r="HK28" s="21">
        <v>5240</v>
      </c>
      <c r="HL28" s="21">
        <v>910</v>
      </c>
      <c r="HM28" s="21">
        <v>400</v>
      </c>
      <c r="HN28" s="21">
        <v>322540</v>
      </c>
      <c r="HO28" s="21">
        <v>5440</v>
      </c>
      <c r="HP28" s="21">
        <v>76860</v>
      </c>
      <c r="HQ28" s="21">
        <v>91550</v>
      </c>
      <c r="HR28" s="21">
        <v>93900</v>
      </c>
      <c r="HS28" s="21">
        <v>33720</v>
      </c>
      <c r="HT28" s="21">
        <v>10810</v>
      </c>
      <c r="HU28" s="21">
        <v>8170</v>
      </c>
      <c r="HV28" s="21">
        <v>1720</v>
      </c>
      <c r="HW28" s="21">
        <v>260</v>
      </c>
      <c r="HX28" s="21">
        <v>130</v>
      </c>
      <c r="HY28" s="21">
        <v>1445220</v>
      </c>
      <c r="HZ28" s="21">
        <v>20190</v>
      </c>
      <c r="IA28" s="21">
        <v>336760</v>
      </c>
      <c r="IB28" s="21">
        <v>327040</v>
      </c>
      <c r="IC28" s="21">
        <v>357110</v>
      </c>
      <c r="ID28" s="21">
        <v>203340</v>
      </c>
      <c r="IE28" s="21">
        <v>101210</v>
      </c>
      <c r="IF28" s="21">
        <v>85750</v>
      </c>
      <c r="IG28" s="21">
        <v>11760</v>
      </c>
      <c r="IH28" s="21">
        <v>1430</v>
      </c>
      <c r="II28" s="21">
        <v>650</v>
      </c>
      <c r="IJ28" s="21">
        <v>1808970</v>
      </c>
      <c r="IK28" s="21">
        <v>25730</v>
      </c>
      <c r="IL28" s="21">
        <v>404030</v>
      </c>
      <c r="IM28" s="21">
        <v>398980</v>
      </c>
      <c r="IN28" s="21">
        <v>474860</v>
      </c>
      <c r="IO28" s="21">
        <v>265450</v>
      </c>
      <c r="IP28" s="21">
        <v>116550</v>
      </c>
      <c r="IQ28" s="21">
        <v>97670</v>
      </c>
      <c r="IR28" s="21">
        <v>21140</v>
      </c>
      <c r="IS28" s="21">
        <v>3040</v>
      </c>
      <c r="IT28" s="21">
        <v>1530</v>
      </c>
      <c r="IU28" s="21">
        <v>2313080</v>
      </c>
      <c r="IV28" s="21">
        <v>39260</v>
      </c>
      <c r="IW28" s="21">
        <v>653320</v>
      </c>
      <c r="IX28" s="21">
        <v>644080</v>
      </c>
      <c r="IY28" s="21">
        <v>566680</v>
      </c>
      <c r="IZ28" s="21">
        <v>239600</v>
      </c>
      <c r="JA28" s="21">
        <v>91920</v>
      </c>
      <c r="JB28" s="21">
        <v>64030</v>
      </c>
      <c r="JC28" s="21">
        <v>11590</v>
      </c>
      <c r="JD28" s="21">
        <v>1710</v>
      </c>
      <c r="JE28" s="21">
        <v>910</v>
      </c>
      <c r="JF28" s="21">
        <v>1363210</v>
      </c>
      <c r="JG28" s="21">
        <v>19390</v>
      </c>
      <c r="JH28" s="21">
        <v>327970</v>
      </c>
      <c r="JI28" s="21">
        <v>329510</v>
      </c>
      <c r="JJ28" s="21">
        <v>390420</v>
      </c>
      <c r="JK28" s="21">
        <v>178660</v>
      </c>
      <c r="JL28" s="21">
        <v>63250</v>
      </c>
      <c r="JM28" s="21">
        <v>43470</v>
      </c>
      <c r="JN28" s="21">
        <v>8390</v>
      </c>
      <c r="JO28" s="21">
        <v>1440</v>
      </c>
      <c r="JP28" s="21">
        <v>720</v>
      </c>
      <c r="JQ28" s="21">
        <v>503610</v>
      </c>
      <c r="JR28" s="21">
        <v>9140</v>
      </c>
      <c r="JS28" s="21">
        <v>135230</v>
      </c>
      <c r="JT28" s="21">
        <v>163180</v>
      </c>
      <c r="JU28" s="21">
        <v>124700</v>
      </c>
      <c r="JV28" s="21">
        <v>44760</v>
      </c>
      <c r="JW28" s="21">
        <v>14480</v>
      </c>
      <c r="JX28" s="21">
        <v>9830</v>
      </c>
      <c r="JY28" s="21">
        <v>1870</v>
      </c>
      <c r="JZ28" s="21">
        <v>300</v>
      </c>
      <c r="KA28" s="21">
        <v>130</v>
      </c>
      <c r="KB28" s="21">
        <v>1297200</v>
      </c>
      <c r="KC28" s="21">
        <v>23140</v>
      </c>
      <c r="KD28" s="21">
        <v>346240</v>
      </c>
      <c r="KE28" s="21">
        <v>363090</v>
      </c>
      <c r="KF28" s="21">
        <v>341380</v>
      </c>
      <c r="KG28" s="21">
        <v>133650</v>
      </c>
      <c r="KH28" s="21">
        <v>47710</v>
      </c>
      <c r="KI28" s="21">
        <v>33700</v>
      </c>
      <c r="KJ28" s="21">
        <v>6720</v>
      </c>
      <c r="KK28" s="21">
        <v>1020</v>
      </c>
      <c r="KL28" s="21">
        <v>570</v>
      </c>
      <c r="KM28" s="21">
        <v>243860</v>
      </c>
      <c r="KN28" s="21">
        <v>5830</v>
      </c>
      <c r="KO28" s="21">
        <v>62590</v>
      </c>
      <c r="KP28" s="21">
        <v>72120</v>
      </c>
      <c r="KQ28" s="21">
        <v>64490</v>
      </c>
      <c r="KR28" s="21">
        <v>23370</v>
      </c>
      <c r="KS28" s="21">
        <v>8100</v>
      </c>
      <c r="KT28" s="21">
        <v>5730</v>
      </c>
      <c r="KU28" s="21">
        <v>1320</v>
      </c>
      <c r="KV28" s="21">
        <v>220</v>
      </c>
      <c r="KW28" s="21">
        <v>90</v>
      </c>
      <c r="KX28" s="21">
        <v>420260</v>
      </c>
      <c r="KY28" s="21">
        <v>7300</v>
      </c>
      <c r="KZ28" s="21">
        <v>102280</v>
      </c>
      <c r="LA28" s="21">
        <v>116000</v>
      </c>
      <c r="LB28" s="21">
        <v>123240</v>
      </c>
      <c r="LC28" s="21">
        <v>45110</v>
      </c>
      <c r="LD28" s="21">
        <v>14350</v>
      </c>
      <c r="LE28" s="21">
        <v>9440</v>
      </c>
      <c r="LF28" s="21">
        <v>2030</v>
      </c>
      <c r="LG28" s="21">
        <v>370</v>
      </c>
      <c r="LH28" s="21">
        <v>140</v>
      </c>
      <c r="LI28" s="21">
        <v>676150</v>
      </c>
      <c r="LJ28" s="21">
        <v>14370</v>
      </c>
      <c r="LK28" s="21">
        <v>133700</v>
      </c>
      <c r="LL28" s="21">
        <v>195790</v>
      </c>
      <c r="LM28" s="21">
        <v>192050</v>
      </c>
      <c r="LN28" s="21">
        <v>76910</v>
      </c>
      <c r="LO28" s="21">
        <v>31060</v>
      </c>
      <c r="LP28" s="21">
        <v>24540</v>
      </c>
      <c r="LQ28" s="21">
        <v>5750</v>
      </c>
      <c r="LR28" s="21">
        <v>1160</v>
      </c>
      <c r="LS28" s="21">
        <v>810</v>
      </c>
      <c r="LT28" s="21">
        <v>352580</v>
      </c>
      <c r="LU28" s="21">
        <v>5170</v>
      </c>
      <c r="LV28" s="21">
        <v>82240</v>
      </c>
      <c r="LW28" s="21">
        <v>84460</v>
      </c>
      <c r="LX28" s="21">
        <v>100760</v>
      </c>
      <c r="LY28" s="21">
        <v>45450</v>
      </c>
      <c r="LZ28" s="21">
        <v>17510</v>
      </c>
      <c r="MA28" s="21">
        <v>13630</v>
      </c>
      <c r="MB28" s="21">
        <v>2780</v>
      </c>
      <c r="MC28" s="21">
        <v>400</v>
      </c>
      <c r="MD28" s="21">
        <v>190</v>
      </c>
      <c r="ME28" s="21">
        <v>2111010</v>
      </c>
      <c r="MF28" s="21">
        <v>33560</v>
      </c>
      <c r="MG28" s="21">
        <v>511500</v>
      </c>
      <c r="MH28" s="21">
        <v>499260</v>
      </c>
      <c r="MI28" s="21">
        <v>500020</v>
      </c>
      <c r="MJ28" s="21">
        <v>286240</v>
      </c>
      <c r="MK28" s="21">
        <v>135150</v>
      </c>
      <c r="ML28" s="21">
        <v>117320</v>
      </c>
      <c r="MM28" s="21">
        <v>23370</v>
      </c>
      <c r="MN28" s="21">
        <v>3140</v>
      </c>
      <c r="MO28" s="21">
        <v>1460</v>
      </c>
      <c r="MP28" s="21">
        <v>426360</v>
      </c>
      <c r="MQ28" s="21">
        <v>9820</v>
      </c>
      <c r="MR28" s="21">
        <v>110930</v>
      </c>
      <c r="MS28" s="21">
        <v>127790</v>
      </c>
      <c r="MT28" s="21">
        <v>103570</v>
      </c>
      <c r="MU28" s="21">
        <v>41800</v>
      </c>
      <c r="MV28" s="21">
        <v>16680</v>
      </c>
      <c r="MW28" s="21">
        <v>12830</v>
      </c>
      <c r="MX28" s="21">
        <v>2450</v>
      </c>
      <c r="MY28" s="21">
        <v>370</v>
      </c>
      <c r="MZ28" s="21">
        <v>130</v>
      </c>
      <c r="NA28" s="21">
        <v>4927820</v>
      </c>
      <c r="NB28" s="21">
        <v>78800</v>
      </c>
      <c r="NC28" s="21">
        <v>1161870</v>
      </c>
      <c r="ND28" s="21">
        <v>1193020</v>
      </c>
      <c r="NE28" s="21">
        <v>1160590</v>
      </c>
      <c r="NF28" s="21">
        <v>641880</v>
      </c>
      <c r="NG28" s="21">
        <v>306700</v>
      </c>
      <c r="NH28" s="21">
        <v>294890</v>
      </c>
      <c r="NI28" s="21">
        <v>72120</v>
      </c>
      <c r="NJ28" s="21">
        <v>11470</v>
      </c>
      <c r="NK28" s="21">
        <v>6480</v>
      </c>
      <c r="NL28" s="21">
        <v>1972470</v>
      </c>
      <c r="NM28" s="21">
        <v>34210</v>
      </c>
      <c r="NN28" s="21">
        <v>511660</v>
      </c>
      <c r="NO28" s="21">
        <v>563380</v>
      </c>
      <c r="NP28" s="21">
        <v>515720</v>
      </c>
      <c r="NQ28" s="21">
        <v>202140</v>
      </c>
      <c r="NR28" s="21">
        <v>73050</v>
      </c>
      <c r="NS28" s="21">
        <v>58080</v>
      </c>
      <c r="NT28" s="21">
        <v>11800</v>
      </c>
      <c r="NU28" s="21">
        <v>1680</v>
      </c>
      <c r="NV28" s="21">
        <v>760</v>
      </c>
      <c r="NW28" s="21">
        <v>178820</v>
      </c>
      <c r="NX28" s="21">
        <v>2990</v>
      </c>
      <c r="NY28" s="21">
        <v>36430</v>
      </c>
      <c r="NZ28" s="21">
        <v>44630</v>
      </c>
      <c r="OA28" s="21">
        <v>56670</v>
      </c>
      <c r="OB28" s="21">
        <v>23040</v>
      </c>
      <c r="OC28" s="21">
        <v>8190</v>
      </c>
      <c r="OD28" s="21">
        <v>5440</v>
      </c>
      <c r="OE28" s="21">
        <v>1100</v>
      </c>
      <c r="OF28" s="21">
        <v>240</v>
      </c>
      <c r="OG28" s="21">
        <v>100</v>
      </c>
      <c r="OH28" s="21">
        <v>2626720</v>
      </c>
      <c r="OI28" s="21">
        <v>35790</v>
      </c>
      <c r="OJ28" s="21">
        <v>670430</v>
      </c>
      <c r="OK28" s="21">
        <v>727550</v>
      </c>
      <c r="OL28" s="21">
        <v>725290</v>
      </c>
      <c r="OM28" s="21">
        <v>288800</v>
      </c>
      <c r="ON28" s="21">
        <v>97560</v>
      </c>
      <c r="OO28" s="21">
        <v>65630</v>
      </c>
      <c r="OP28" s="21">
        <v>12740</v>
      </c>
      <c r="OQ28" s="21">
        <v>1950</v>
      </c>
      <c r="OR28" s="21">
        <v>970</v>
      </c>
      <c r="OS28" s="21">
        <v>684770</v>
      </c>
      <c r="OT28" s="21">
        <v>13590</v>
      </c>
      <c r="OU28" s="21">
        <v>175050</v>
      </c>
      <c r="OV28" s="21">
        <v>200980</v>
      </c>
      <c r="OW28" s="21">
        <v>181260</v>
      </c>
      <c r="OX28" s="21">
        <v>67600</v>
      </c>
      <c r="OY28" s="21">
        <v>23600</v>
      </c>
      <c r="OZ28" s="21">
        <v>17590</v>
      </c>
      <c r="PA28" s="21">
        <v>4060</v>
      </c>
      <c r="PB28" s="21">
        <v>680</v>
      </c>
      <c r="PC28" s="21">
        <v>360</v>
      </c>
      <c r="PD28" s="21">
        <v>924760</v>
      </c>
      <c r="PE28" s="21">
        <v>18100</v>
      </c>
      <c r="PF28" s="21">
        <v>203720</v>
      </c>
      <c r="PG28" s="21">
        <v>256640</v>
      </c>
      <c r="PH28" s="21">
        <v>249060</v>
      </c>
      <c r="PI28" s="21">
        <v>107640</v>
      </c>
      <c r="PJ28" s="21">
        <v>45770</v>
      </c>
      <c r="PK28" s="21">
        <v>35210</v>
      </c>
      <c r="PL28" s="21">
        <v>7100</v>
      </c>
      <c r="PM28" s="21">
        <v>1020</v>
      </c>
      <c r="PN28" s="21">
        <v>520</v>
      </c>
      <c r="PO28" s="21">
        <v>3067520</v>
      </c>
      <c r="PP28" s="21">
        <v>46410</v>
      </c>
      <c r="PQ28" s="21">
        <v>827060</v>
      </c>
      <c r="PR28" s="21">
        <v>766120</v>
      </c>
      <c r="PS28" s="21">
        <v>812520</v>
      </c>
      <c r="PT28" s="21">
        <v>359840</v>
      </c>
      <c r="PU28" s="21">
        <v>134930</v>
      </c>
      <c r="PV28" s="21">
        <v>96740</v>
      </c>
      <c r="PW28" s="21">
        <v>19720</v>
      </c>
      <c r="PX28" s="21">
        <v>2850</v>
      </c>
      <c r="PY28" s="21">
        <v>1350</v>
      </c>
      <c r="PZ28" s="21">
        <v>281130</v>
      </c>
      <c r="QA28" s="21">
        <v>3910</v>
      </c>
      <c r="QB28" s="21">
        <v>65330</v>
      </c>
      <c r="QC28" s="21">
        <v>74030</v>
      </c>
      <c r="QD28" s="21">
        <v>75390</v>
      </c>
      <c r="QE28" s="21">
        <v>36330</v>
      </c>
      <c r="QF28" s="21">
        <v>13970</v>
      </c>
      <c r="QG28" s="21">
        <v>9920</v>
      </c>
      <c r="QH28" s="21">
        <v>1850</v>
      </c>
      <c r="QI28" s="21">
        <v>260</v>
      </c>
      <c r="QJ28" s="21">
        <v>130</v>
      </c>
      <c r="QK28" s="21">
        <v>961080</v>
      </c>
      <c r="QL28" s="21">
        <v>16350</v>
      </c>
      <c r="QM28" s="21">
        <v>255080</v>
      </c>
      <c r="QN28" s="21">
        <v>288170</v>
      </c>
      <c r="QO28" s="21">
        <v>245880</v>
      </c>
      <c r="QP28" s="21">
        <v>92980</v>
      </c>
      <c r="QQ28" s="21">
        <v>32580</v>
      </c>
      <c r="QR28" s="21">
        <v>24060</v>
      </c>
      <c r="QS28" s="21">
        <v>4890</v>
      </c>
      <c r="QT28" s="21">
        <v>750</v>
      </c>
      <c r="QU28" s="21">
        <v>350</v>
      </c>
      <c r="QV28" s="21">
        <v>198130</v>
      </c>
      <c r="QW28" s="21">
        <v>3960</v>
      </c>
      <c r="QX28" s="21">
        <v>51110</v>
      </c>
      <c r="QY28" s="21">
        <v>52760</v>
      </c>
      <c r="QZ28" s="21">
        <v>59430</v>
      </c>
      <c r="RA28" s="21">
        <v>19480</v>
      </c>
      <c r="RB28" s="21">
        <v>5800</v>
      </c>
      <c r="RC28" s="21">
        <v>4240</v>
      </c>
      <c r="RD28" s="21">
        <v>1080</v>
      </c>
      <c r="RE28" s="21">
        <v>170</v>
      </c>
      <c r="RF28" s="21">
        <v>90</v>
      </c>
      <c r="RG28" s="21">
        <v>1336690</v>
      </c>
      <c r="RH28" s="21">
        <v>22440</v>
      </c>
      <c r="RI28" s="21">
        <v>345400</v>
      </c>
      <c r="RJ28" s="21">
        <v>398750</v>
      </c>
      <c r="RK28" s="21">
        <v>355990</v>
      </c>
      <c r="RL28" s="21">
        <v>128380</v>
      </c>
      <c r="RM28" s="21">
        <v>43610</v>
      </c>
      <c r="RN28" s="21">
        <v>32990</v>
      </c>
      <c r="RO28" s="21">
        <v>7300</v>
      </c>
      <c r="RP28" s="21">
        <v>1170</v>
      </c>
      <c r="RQ28" s="21">
        <v>660</v>
      </c>
      <c r="RR28" s="21">
        <v>5425120</v>
      </c>
      <c r="RS28" s="21">
        <v>96570</v>
      </c>
      <c r="RT28" s="21">
        <v>1342030</v>
      </c>
      <c r="RU28" s="21">
        <v>1538890</v>
      </c>
      <c r="RV28" s="21">
        <v>1370360</v>
      </c>
      <c r="RW28" s="21">
        <v>593120</v>
      </c>
      <c r="RX28" s="21">
        <v>236500</v>
      </c>
      <c r="RY28" s="21">
        <v>195740</v>
      </c>
      <c r="RZ28" s="21">
        <v>42190</v>
      </c>
      <c r="SA28" s="21">
        <v>6390</v>
      </c>
      <c r="SB28" s="21">
        <v>3340</v>
      </c>
      <c r="SC28" s="21">
        <v>550400</v>
      </c>
      <c r="SD28" s="21">
        <v>8090</v>
      </c>
      <c r="SE28" s="21">
        <v>148710</v>
      </c>
      <c r="SF28" s="21">
        <v>162540</v>
      </c>
      <c r="SG28" s="21">
        <v>144500</v>
      </c>
      <c r="SH28" s="21">
        <v>52760</v>
      </c>
      <c r="SI28" s="21">
        <v>17890</v>
      </c>
      <c r="SJ28" s="21">
        <v>12630</v>
      </c>
      <c r="SK28" s="21">
        <v>2600</v>
      </c>
      <c r="SL28" s="21">
        <v>430</v>
      </c>
      <c r="SM28" s="21">
        <v>250</v>
      </c>
      <c r="SN28" s="21">
        <v>170580</v>
      </c>
      <c r="SO28" s="21">
        <v>3650</v>
      </c>
      <c r="SP28" s="21">
        <v>42150</v>
      </c>
      <c r="SQ28" s="21">
        <v>42900</v>
      </c>
      <c r="SR28" s="21">
        <v>51350</v>
      </c>
      <c r="SS28" s="21">
        <v>18760</v>
      </c>
      <c r="ST28" s="21">
        <v>6040</v>
      </c>
      <c r="SU28" s="21">
        <v>4530</v>
      </c>
      <c r="SV28" s="21">
        <v>990</v>
      </c>
      <c r="SW28" s="21">
        <v>160</v>
      </c>
      <c r="SX28" s="21">
        <v>70</v>
      </c>
      <c r="SY28" s="21">
        <v>1818420</v>
      </c>
      <c r="SZ28" s="21">
        <v>26910</v>
      </c>
      <c r="TA28" s="21">
        <v>412600</v>
      </c>
      <c r="TB28" s="21">
        <v>460950</v>
      </c>
      <c r="TC28" s="21">
        <v>459410</v>
      </c>
      <c r="TD28" s="21">
        <v>228820</v>
      </c>
      <c r="TE28" s="21">
        <v>107990</v>
      </c>
      <c r="TF28" s="21">
        <v>102210</v>
      </c>
      <c r="TG28" s="21">
        <v>16610</v>
      </c>
      <c r="TH28" s="21">
        <v>1990</v>
      </c>
      <c r="TI28" s="21">
        <v>930</v>
      </c>
      <c r="TJ28" s="21">
        <v>1675770</v>
      </c>
      <c r="TK28" s="21">
        <v>29140</v>
      </c>
      <c r="TL28" s="21">
        <v>331040</v>
      </c>
      <c r="TM28" s="21">
        <v>412080</v>
      </c>
      <c r="TN28" s="21">
        <v>463620</v>
      </c>
      <c r="TO28" s="21">
        <v>224890</v>
      </c>
      <c r="TP28" s="21">
        <v>100380</v>
      </c>
      <c r="TQ28" s="21">
        <v>92500</v>
      </c>
      <c r="TR28" s="21">
        <v>18470</v>
      </c>
      <c r="TS28" s="21">
        <v>2390</v>
      </c>
      <c r="TT28" s="21">
        <v>1250</v>
      </c>
      <c r="TU28" s="21">
        <v>337480</v>
      </c>
      <c r="TV28" s="21">
        <v>4870</v>
      </c>
      <c r="TW28" s="21">
        <v>91260</v>
      </c>
      <c r="TX28" s="21">
        <v>106070</v>
      </c>
      <c r="TY28" s="21">
        <v>83980</v>
      </c>
      <c r="TZ28" s="21">
        <v>31660</v>
      </c>
      <c r="UA28" s="21">
        <v>10920</v>
      </c>
      <c r="UB28" s="21">
        <v>7100</v>
      </c>
      <c r="UC28" s="21">
        <v>1380</v>
      </c>
      <c r="UD28" s="21">
        <v>190</v>
      </c>
      <c r="UE28" s="21">
        <v>60</v>
      </c>
      <c r="UF28" s="21">
        <v>1418420</v>
      </c>
      <c r="UG28" s="21">
        <v>22630</v>
      </c>
      <c r="UH28" s="21">
        <v>358300</v>
      </c>
      <c r="UI28" s="21">
        <v>369820</v>
      </c>
      <c r="UJ28" s="21">
        <v>407220</v>
      </c>
      <c r="UK28" s="21">
        <v>165900</v>
      </c>
      <c r="UL28" s="21">
        <v>52110</v>
      </c>
      <c r="UM28" s="21">
        <v>34050</v>
      </c>
      <c r="UN28" s="21">
        <v>6740</v>
      </c>
      <c r="UO28" s="21">
        <v>1090</v>
      </c>
      <c r="UP28" s="21">
        <v>550</v>
      </c>
      <c r="UQ28" s="21">
        <v>124220</v>
      </c>
      <c r="UR28" s="21">
        <v>2800</v>
      </c>
      <c r="US28" s="21">
        <v>29900</v>
      </c>
      <c r="UT28" s="21">
        <v>33200</v>
      </c>
      <c r="UU28" s="21">
        <v>32400</v>
      </c>
      <c r="UV28" s="21">
        <v>14770</v>
      </c>
      <c r="UW28" s="21">
        <v>5910</v>
      </c>
      <c r="UX28" s="21">
        <v>4060</v>
      </c>
      <c r="UY28" s="21">
        <v>890</v>
      </c>
      <c r="UZ28" s="21">
        <v>190</v>
      </c>
      <c r="VA28" s="21">
        <v>110</v>
      </c>
      <c r="VB28" s="21">
        <v>324820</v>
      </c>
      <c r="VC28" s="21">
        <v>61720</v>
      </c>
      <c r="VD28" s="21">
        <v>87830</v>
      </c>
      <c r="VE28" s="21">
        <v>66970</v>
      </c>
      <c r="VF28" s="21">
        <v>53930</v>
      </c>
      <c r="VG28" s="21">
        <v>21490</v>
      </c>
      <c r="VH28" s="21">
        <v>10820</v>
      </c>
      <c r="VI28" s="21">
        <v>13880</v>
      </c>
      <c r="VJ28" s="21">
        <v>5960</v>
      </c>
      <c r="VK28" s="21">
        <v>1300</v>
      </c>
      <c r="VL28" s="22">
        <v>910</v>
      </c>
      <c r="VM28" s="23"/>
      <c r="VN28" s="23"/>
      <c r="VO28" s="23"/>
      <c r="VP28" s="23"/>
      <c r="VQ28" s="23"/>
      <c r="VR28" s="23"/>
      <c r="VS28" s="23"/>
      <c r="VT28" s="23"/>
      <c r="VU28" s="23"/>
      <c r="VV28" s="23"/>
      <c r="VW28" s="23"/>
      <c r="VX28" s="23"/>
      <c r="VY28" s="23"/>
      <c r="VZ28" s="23"/>
      <c r="WA28" s="23"/>
      <c r="WB28" s="23"/>
      <c r="WC28" s="23"/>
      <c r="WD28" s="23"/>
      <c r="WE28" s="23"/>
      <c r="WF28" s="23"/>
      <c r="WG28" s="23"/>
      <c r="WH28" s="23"/>
      <c r="WI28" s="23"/>
      <c r="WJ28" s="23"/>
      <c r="WK28" s="23"/>
      <c r="WL28" s="23"/>
      <c r="WM28" s="23"/>
      <c r="WN28" s="23"/>
      <c r="WO28" s="23"/>
      <c r="WP28" s="23"/>
      <c r="WQ28" s="23"/>
      <c r="WR28" s="23"/>
      <c r="WS28" s="23"/>
      <c r="WT28" s="23"/>
      <c r="WU28" s="23"/>
      <c r="WV28" s="23"/>
      <c r="WW28" s="23"/>
      <c r="WX28" s="23"/>
      <c r="WY28" s="23"/>
      <c r="WZ28" s="23"/>
      <c r="XA28" s="23"/>
      <c r="XB28" s="23"/>
      <c r="XC28" s="23"/>
      <c r="XD28" s="23"/>
      <c r="XE28" s="23"/>
      <c r="XF28" s="23"/>
      <c r="XG28" s="23"/>
      <c r="XH28" s="23"/>
      <c r="XI28" s="23"/>
      <c r="XJ28" s="23"/>
      <c r="XK28" s="23"/>
      <c r="XL28" s="23"/>
      <c r="XM28" s="23"/>
      <c r="XN28" s="23"/>
      <c r="XO28" s="23"/>
      <c r="XP28" s="23"/>
      <c r="XQ28" s="23"/>
      <c r="XR28" s="23"/>
      <c r="XS28" s="23"/>
      <c r="XT28" s="23"/>
      <c r="XU28" s="23"/>
      <c r="XV28" s="23"/>
      <c r="XW28" s="23"/>
      <c r="XX28" s="23"/>
      <c r="XY28" s="23"/>
      <c r="XZ28" s="23"/>
      <c r="YA28" s="23"/>
      <c r="YB28" s="23"/>
      <c r="YC28" s="23"/>
      <c r="YD28" s="23"/>
      <c r="YE28" s="23"/>
      <c r="YF28" s="23"/>
      <c r="YG28" s="23"/>
      <c r="YH28" s="23"/>
      <c r="YI28" s="23"/>
      <c r="YJ28" s="23"/>
      <c r="YK28" s="23"/>
      <c r="YL28" s="23"/>
      <c r="YM28" s="23"/>
      <c r="YN28" s="23"/>
      <c r="YO28" s="23"/>
      <c r="YP28" s="23"/>
      <c r="YQ28" s="23"/>
      <c r="YR28" s="23"/>
      <c r="YS28" s="23"/>
      <c r="YT28" s="23"/>
      <c r="YU28" s="23"/>
      <c r="YV28" s="23"/>
      <c r="YW28" s="23"/>
      <c r="YX28" s="23"/>
      <c r="YY28" s="23"/>
      <c r="YZ28" s="23"/>
      <c r="ZA28" s="23"/>
      <c r="ZB28" s="23"/>
      <c r="ZC28" s="23"/>
      <c r="ZD28" s="23"/>
      <c r="ZE28" s="23"/>
      <c r="ZF28" s="23"/>
      <c r="ZG28" s="23"/>
      <c r="ZH28" s="23"/>
      <c r="ZI28" s="23"/>
      <c r="ZJ28" s="23"/>
      <c r="ZK28" s="23"/>
      <c r="ZL28" s="23"/>
      <c r="ZM28" s="23"/>
      <c r="ZN28" s="23"/>
      <c r="ZO28" s="23"/>
      <c r="ZP28" s="23"/>
      <c r="ZQ28" s="23"/>
      <c r="ZR28" s="23"/>
      <c r="ZS28" s="23"/>
      <c r="ZT28" s="23"/>
      <c r="ZU28" s="23"/>
      <c r="ZV28" s="23"/>
      <c r="ZW28" s="23"/>
      <c r="ZX28" s="23"/>
      <c r="ZY28" s="23"/>
      <c r="ZZ28" s="23"/>
      <c r="AAA28" s="23"/>
      <c r="AAB28" s="23"/>
      <c r="AAC28" s="23"/>
      <c r="AAD28" s="23"/>
      <c r="AAE28" s="23"/>
      <c r="AAF28" s="23"/>
      <c r="AAG28" s="23"/>
      <c r="AAH28" s="23"/>
      <c r="AAI28" s="23"/>
      <c r="AAJ28" s="23"/>
      <c r="AAK28" s="23"/>
      <c r="AAL28" s="23"/>
      <c r="AAM28" s="23"/>
    </row>
    <row r="29" spans="1:715" x14ac:dyDescent="0.25">
      <c r="A29" s="20" t="s">
        <v>80</v>
      </c>
      <c r="B29" s="24">
        <v>54116260</v>
      </c>
      <c r="C29" s="24">
        <v>660330</v>
      </c>
      <c r="D29" s="24">
        <v>1694300</v>
      </c>
      <c r="E29" s="24">
        <v>4826340</v>
      </c>
      <c r="F29" s="24">
        <v>8939420</v>
      </c>
      <c r="G29" s="24">
        <v>8912120</v>
      </c>
      <c r="H29" s="24">
        <v>8364330</v>
      </c>
      <c r="I29" s="24">
        <v>14815850</v>
      </c>
      <c r="J29" s="24">
        <v>4797660</v>
      </c>
      <c r="K29" s="24">
        <v>749320</v>
      </c>
      <c r="L29" s="24">
        <v>356600</v>
      </c>
      <c r="M29" s="24">
        <v>758800</v>
      </c>
      <c r="N29" s="24">
        <v>9810</v>
      </c>
      <c r="O29" s="24">
        <v>25100</v>
      </c>
      <c r="P29" s="24">
        <v>80340</v>
      </c>
      <c r="Q29" s="24">
        <v>141810</v>
      </c>
      <c r="R29" s="24">
        <v>137620</v>
      </c>
      <c r="S29" s="24">
        <v>124100</v>
      </c>
      <c r="T29" s="24">
        <v>186850</v>
      </c>
      <c r="U29" s="24">
        <v>43690</v>
      </c>
      <c r="V29" s="24">
        <v>6680</v>
      </c>
      <c r="W29" s="24">
        <v>2810</v>
      </c>
      <c r="X29" s="24">
        <v>126650</v>
      </c>
      <c r="Y29" s="24">
        <v>1110</v>
      </c>
      <c r="Z29" s="24">
        <v>2590</v>
      </c>
      <c r="AA29" s="24">
        <v>6790</v>
      </c>
      <c r="AB29" s="24">
        <v>17890</v>
      </c>
      <c r="AC29" s="24">
        <v>20220</v>
      </c>
      <c r="AD29" s="24">
        <v>21000</v>
      </c>
      <c r="AE29" s="24">
        <v>44200</v>
      </c>
      <c r="AF29" s="24">
        <v>11040</v>
      </c>
      <c r="AG29" s="24">
        <v>1270</v>
      </c>
      <c r="AH29" s="24">
        <v>550</v>
      </c>
      <c r="AI29" s="24">
        <v>1085270</v>
      </c>
      <c r="AJ29" s="24">
        <v>15900</v>
      </c>
      <c r="AK29" s="24">
        <v>38830</v>
      </c>
      <c r="AL29" s="24">
        <v>109610</v>
      </c>
      <c r="AM29" s="24">
        <v>199620</v>
      </c>
      <c r="AN29" s="24">
        <v>186010</v>
      </c>
      <c r="AO29" s="24">
        <v>167750</v>
      </c>
      <c r="AP29" s="24">
        <v>273880</v>
      </c>
      <c r="AQ29" s="24">
        <v>77670</v>
      </c>
      <c r="AR29" s="24">
        <v>11150</v>
      </c>
      <c r="AS29" s="24">
        <v>4860</v>
      </c>
      <c r="AT29" s="24">
        <v>488460</v>
      </c>
      <c r="AU29" s="24">
        <v>8010</v>
      </c>
      <c r="AV29" s="24">
        <v>19690</v>
      </c>
      <c r="AW29" s="24">
        <v>58120</v>
      </c>
      <c r="AX29" s="24">
        <v>102130</v>
      </c>
      <c r="AY29" s="24">
        <v>95180</v>
      </c>
      <c r="AZ29" s="24">
        <v>75970</v>
      </c>
      <c r="BA29" s="24">
        <v>99680</v>
      </c>
      <c r="BB29" s="24">
        <v>24480</v>
      </c>
      <c r="BC29" s="24">
        <v>3700</v>
      </c>
      <c r="BD29" s="24">
        <v>1520</v>
      </c>
      <c r="BE29" s="24">
        <v>6292440</v>
      </c>
      <c r="BF29" s="24">
        <v>80250</v>
      </c>
      <c r="BG29" s="24">
        <v>198220</v>
      </c>
      <c r="BH29" s="24">
        <v>576630</v>
      </c>
      <c r="BI29" s="24">
        <v>1074270</v>
      </c>
      <c r="BJ29" s="24">
        <v>918840</v>
      </c>
      <c r="BK29" s="24">
        <v>794990</v>
      </c>
      <c r="BL29" s="24">
        <v>1708780</v>
      </c>
      <c r="BM29" s="24">
        <v>762050</v>
      </c>
      <c r="BN29" s="24">
        <v>121490</v>
      </c>
      <c r="BO29" s="24">
        <v>56930</v>
      </c>
      <c r="BP29" s="24">
        <v>1009580</v>
      </c>
      <c r="BQ29" s="24">
        <v>12120</v>
      </c>
      <c r="BR29" s="24">
        <v>23920</v>
      </c>
      <c r="BS29" s="24">
        <v>68220</v>
      </c>
      <c r="BT29" s="24">
        <v>151580</v>
      </c>
      <c r="BU29" s="24">
        <v>162770</v>
      </c>
      <c r="BV29" s="24">
        <v>159220</v>
      </c>
      <c r="BW29" s="24">
        <v>307930</v>
      </c>
      <c r="BX29" s="24">
        <v>102880</v>
      </c>
      <c r="BY29" s="24">
        <v>14480</v>
      </c>
      <c r="BZ29" s="24">
        <v>6450</v>
      </c>
      <c r="CA29" s="24">
        <v>620850</v>
      </c>
      <c r="CB29" s="24">
        <v>5410</v>
      </c>
      <c r="CC29" s="24">
        <v>13470</v>
      </c>
      <c r="CD29" s="24">
        <v>35270</v>
      </c>
      <c r="CE29" s="24">
        <v>68160</v>
      </c>
      <c r="CF29" s="24">
        <v>77160</v>
      </c>
      <c r="CG29" s="24">
        <v>89820</v>
      </c>
      <c r="CH29" s="24">
        <v>218590</v>
      </c>
      <c r="CI29" s="24">
        <v>86450</v>
      </c>
      <c r="CJ29" s="24">
        <v>16750</v>
      </c>
      <c r="CK29" s="24">
        <v>9790</v>
      </c>
      <c r="CL29" s="24">
        <v>160180</v>
      </c>
      <c r="CM29" s="24">
        <v>1270</v>
      </c>
      <c r="CN29" s="24">
        <v>3770</v>
      </c>
      <c r="CO29" s="24">
        <v>11660</v>
      </c>
      <c r="CP29" s="24">
        <v>23640</v>
      </c>
      <c r="CQ29" s="24">
        <v>25220</v>
      </c>
      <c r="CR29" s="24">
        <v>27020</v>
      </c>
      <c r="CS29" s="24">
        <v>51590</v>
      </c>
      <c r="CT29" s="24">
        <v>13630</v>
      </c>
      <c r="CU29" s="24">
        <v>1670</v>
      </c>
      <c r="CV29" s="24">
        <v>710</v>
      </c>
      <c r="CW29" s="24">
        <v>57240</v>
      </c>
      <c r="CX29" s="24">
        <v>440</v>
      </c>
      <c r="CY29" s="24">
        <v>930</v>
      </c>
      <c r="CZ29" s="24">
        <v>2590</v>
      </c>
      <c r="DA29" s="24">
        <v>5090</v>
      </c>
      <c r="DB29" s="24">
        <v>4610</v>
      </c>
      <c r="DC29" s="24">
        <v>4600</v>
      </c>
      <c r="DD29" s="24">
        <v>17710</v>
      </c>
      <c r="DE29" s="24">
        <v>16570</v>
      </c>
      <c r="DF29" s="24">
        <v>3040</v>
      </c>
      <c r="DG29" s="24">
        <v>1660</v>
      </c>
      <c r="DH29" s="24">
        <v>3174200</v>
      </c>
      <c r="DI29" s="24">
        <v>53600</v>
      </c>
      <c r="DJ29" s="24">
        <v>130060</v>
      </c>
      <c r="DK29" s="24">
        <v>361450</v>
      </c>
      <c r="DL29" s="24">
        <v>593510</v>
      </c>
      <c r="DM29" s="24">
        <v>522210</v>
      </c>
      <c r="DN29" s="24">
        <v>462060</v>
      </c>
      <c r="DO29" s="24">
        <v>753810</v>
      </c>
      <c r="DP29" s="24">
        <v>233270</v>
      </c>
      <c r="DQ29" s="24">
        <v>41410</v>
      </c>
      <c r="DR29" s="24">
        <v>22820</v>
      </c>
      <c r="DS29" s="24">
        <v>1518230</v>
      </c>
      <c r="DT29" s="24">
        <v>19350</v>
      </c>
      <c r="DU29" s="24">
        <v>46590</v>
      </c>
      <c r="DV29" s="24">
        <v>149210</v>
      </c>
      <c r="DW29" s="24">
        <v>271050</v>
      </c>
      <c r="DX29" s="24">
        <v>249060</v>
      </c>
      <c r="DY29" s="24">
        <v>224230</v>
      </c>
      <c r="DZ29" s="24">
        <v>399870</v>
      </c>
      <c r="EA29" s="24">
        <v>130440</v>
      </c>
      <c r="EB29" s="24">
        <v>19670</v>
      </c>
      <c r="EC29" s="24">
        <v>8770</v>
      </c>
      <c r="ED29" s="24">
        <v>248550</v>
      </c>
      <c r="EE29" s="24">
        <v>3220</v>
      </c>
      <c r="EF29" s="24">
        <v>8050</v>
      </c>
      <c r="EG29" s="24">
        <v>19010</v>
      </c>
      <c r="EH29" s="24">
        <v>41650</v>
      </c>
      <c r="EI29" s="24">
        <v>42290</v>
      </c>
      <c r="EJ29" s="24">
        <v>40370</v>
      </c>
      <c r="EK29" s="24">
        <v>73850</v>
      </c>
      <c r="EL29" s="24">
        <v>17190</v>
      </c>
      <c r="EM29" s="24">
        <v>2130</v>
      </c>
      <c r="EN29" s="24">
        <v>800</v>
      </c>
      <c r="EO29" s="24">
        <v>338310</v>
      </c>
      <c r="EP29" s="24">
        <v>6070</v>
      </c>
      <c r="EQ29" s="24">
        <v>12010</v>
      </c>
      <c r="ER29" s="24">
        <v>33150</v>
      </c>
      <c r="ES29" s="24">
        <v>72910</v>
      </c>
      <c r="ET29" s="24">
        <v>70960</v>
      </c>
      <c r="EU29" s="24">
        <v>55110</v>
      </c>
      <c r="EV29" s="24">
        <v>69210</v>
      </c>
      <c r="EW29" s="24">
        <v>15410</v>
      </c>
      <c r="EX29" s="24">
        <v>2430</v>
      </c>
      <c r="EY29" s="24">
        <v>1060</v>
      </c>
      <c r="EZ29" s="24">
        <v>2153740</v>
      </c>
      <c r="FA29" s="24">
        <v>21190</v>
      </c>
      <c r="FB29" s="24">
        <v>55360</v>
      </c>
      <c r="FC29" s="24">
        <v>164050</v>
      </c>
      <c r="FD29" s="24">
        <v>316690</v>
      </c>
      <c r="FE29" s="24">
        <v>335890</v>
      </c>
      <c r="FF29" s="24">
        <v>337640</v>
      </c>
      <c r="FG29" s="24">
        <v>658180</v>
      </c>
      <c r="FH29" s="24">
        <v>213930</v>
      </c>
      <c r="FI29" s="24">
        <v>34230</v>
      </c>
      <c r="FJ29" s="24">
        <v>16580</v>
      </c>
      <c r="FK29" s="24">
        <v>1184660</v>
      </c>
      <c r="FL29" s="24">
        <v>11590</v>
      </c>
      <c r="FM29" s="24">
        <v>42320</v>
      </c>
      <c r="FN29" s="24">
        <v>104390</v>
      </c>
      <c r="FO29" s="24">
        <v>203460</v>
      </c>
      <c r="FP29" s="24">
        <v>230420</v>
      </c>
      <c r="FQ29" s="24">
        <v>214800</v>
      </c>
      <c r="FR29" s="24">
        <v>298950</v>
      </c>
      <c r="FS29" s="24">
        <v>64490</v>
      </c>
      <c r="FT29" s="24">
        <v>9990</v>
      </c>
      <c r="FU29" s="24">
        <v>4250</v>
      </c>
      <c r="FV29" s="24">
        <v>605040</v>
      </c>
      <c r="FW29" s="24">
        <v>8190</v>
      </c>
      <c r="FX29" s="24">
        <v>13150</v>
      </c>
      <c r="FY29" s="24">
        <v>41210</v>
      </c>
      <c r="FZ29" s="24">
        <v>94250</v>
      </c>
      <c r="GA29" s="24">
        <v>119630</v>
      </c>
      <c r="GB29" s="24">
        <v>120340</v>
      </c>
      <c r="GC29" s="24">
        <v>166750</v>
      </c>
      <c r="GD29" s="24">
        <v>34800</v>
      </c>
      <c r="GE29" s="24">
        <v>4870</v>
      </c>
      <c r="GF29" s="24">
        <v>1840</v>
      </c>
      <c r="GG29" s="24">
        <v>546090</v>
      </c>
      <c r="GH29" s="24">
        <v>7850</v>
      </c>
      <c r="GI29" s="24">
        <v>16410</v>
      </c>
      <c r="GJ29" s="24">
        <v>42400</v>
      </c>
      <c r="GK29" s="24">
        <v>93840</v>
      </c>
      <c r="GL29" s="24">
        <v>103410</v>
      </c>
      <c r="GM29" s="24">
        <v>95780</v>
      </c>
      <c r="GN29" s="24">
        <v>142800</v>
      </c>
      <c r="GO29" s="24">
        <v>35770</v>
      </c>
      <c r="GP29" s="24">
        <v>5540</v>
      </c>
      <c r="GQ29" s="24">
        <v>2300</v>
      </c>
      <c r="GR29" s="24">
        <v>754140</v>
      </c>
      <c r="GS29" s="24">
        <v>9880</v>
      </c>
      <c r="GT29" s="24">
        <v>28570</v>
      </c>
      <c r="GU29" s="24">
        <v>82840</v>
      </c>
      <c r="GV29" s="24">
        <v>145560</v>
      </c>
      <c r="GW29" s="24">
        <v>146100</v>
      </c>
      <c r="GX29" s="24">
        <v>127510</v>
      </c>
      <c r="GY29" s="24">
        <v>168660</v>
      </c>
      <c r="GZ29" s="24">
        <v>37300</v>
      </c>
      <c r="HA29" s="24">
        <v>5540</v>
      </c>
      <c r="HB29" s="24">
        <v>2190</v>
      </c>
      <c r="HC29" s="24">
        <v>651520</v>
      </c>
      <c r="HD29" s="24">
        <v>9320</v>
      </c>
      <c r="HE29" s="24">
        <v>20710</v>
      </c>
      <c r="HF29" s="24">
        <v>61950</v>
      </c>
      <c r="HG29" s="24">
        <v>107830</v>
      </c>
      <c r="HH29" s="24">
        <v>110970</v>
      </c>
      <c r="HI29" s="24">
        <v>105790</v>
      </c>
      <c r="HJ29" s="24">
        <v>178440</v>
      </c>
      <c r="HK29" s="24">
        <v>45740</v>
      </c>
      <c r="HL29" s="24">
        <v>7530</v>
      </c>
      <c r="HM29" s="24">
        <v>3250</v>
      </c>
      <c r="HN29" s="24">
        <v>253780</v>
      </c>
      <c r="HO29" s="24">
        <v>2930</v>
      </c>
      <c r="HP29" s="24">
        <v>8850</v>
      </c>
      <c r="HQ29" s="24">
        <v>23070</v>
      </c>
      <c r="HR29" s="24">
        <v>46020</v>
      </c>
      <c r="HS29" s="24">
        <v>51160</v>
      </c>
      <c r="HT29" s="24">
        <v>45320</v>
      </c>
      <c r="HU29" s="24">
        <v>59840</v>
      </c>
      <c r="HV29" s="24">
        <v>13960</v>
      </c>
      <c r="HW29" s="24">
        <v>1850</v>
      </c>
      <c r="HX29" s="24">
        <v>780</v>
      </c>
      <c r="HY29" s="24">
        <v>968890</v>
      </c>
      <c r="HZ29" s="24">
        <v>7810</v>
      </c>
      <c r="IA29" s="24">
        <v>20330</v>
      </c>
      <c r="IB29" s="24">
        <v>56490</v>
      </c>
      <c r="IC29" s="24">
        <v>110840</v>
      </c>
      <c r="ID29" s="24">
        <v>121680</v>
      </c>
      <c r="IE29" s="24">
        <v>135670</v>
      </c>
      <c r="IF29" s="24">
        <v>356390</v>
      </c>
      <c r="IG29" s="24">
        <v>136280</v>
      </c>
      <c r="IH29" s="24">
        <v>16170</v>
      </c>
      <c r="II29" s="24">
        <v>7230</v>
      </c>
      <c r="IJ29" s="24">
        <v>1169550</v>
      </c>
      <c r="IK29" s="24">
        <v>8920</v>
      </c>
      <c r="IL29" s="24">
        <v>27340</v>
      </c>
      <c r="IM29" s="24">
        <v>65700</v>
      </c>
      <c r="IN29" s="24">
        <v>123200</v>
      </c>
      <c r="IO29" s="24">
        <v>145970</v>
      </c>
      <c r="IP29" s="24">
        <v>166930</v>
      </c>
      <c r="IQ29" s="24">
        <v>413880</v>
      </c>
      <c r="IR29" s="24">
        <v>175100</v>
      </c>
      <c r="IS29" s="24">
        <v>28370</v>
      </c>
      <c r="IT29" s="24">
        <v>14150</v>
      </c>
      <c r="IU29" s="24">
        <v>1757470</v>
      </c>
      <c r="IV29" s="24">
        <v>17750</v>
      </c>
      <c r="IW29" s="24">
        <v>64520</v>
      </c>
      <c r="IX29" s="24">
        <v>161300</v>
      </c>
      <c r="IY29" s="24">
        <v>288680</v>
      </c>
      <c r="IZ29" s="24">
        <v>309110</v>
      </c>
      <c r="JA29" s="24">
        <v>294310</v>
      </c>
      <c r="JB29" s="24">
        <v>477190</v>
      </c>
      <c r="JC29" s="24">
        <v>119100</v>
      </c>
      <c r="JD29" s="24">
        <v>17580</v>
      </c>
      <c r="JE29" s="24">
        <v>7950</v>
      </c>
      <c r="JF29" s="24">
        <v>1069220</v>
      </c>
      <c r="JG29" s="24">
        <v>10420</v>
      </c>
      <c r="JH29" s="24">
        <v>22410</v>
      </c>
      <c r="JI29" s="24">
        <v>61080</v>
      </c>
      <c r="JJ29" s="24">
        <v>137100</v>
      </c>
      <c r="JK29" s="24">
        <v>176300</v>
      </c>
      <c r="JL29" s="24">
        <v>198110</v>
      </c>
      <c r="JM29" s="24">
        <v>347680</v>
      </c>
      <c r="JN29" s="24">
        <v>95980</v>
      </c>
      <c r="JO29" s="24">
        <v>14090</v>
      </c>
      <c r="JP29" s="24">
        <v>6040</v>
      </c>
      <c r="JQ29" s="24">
        <v>401970</v>
      </c>
      <c r="JR29" s="24">
        <v>6060</v>
      </c>
      <c r="JS29" s="24">
        <v>14170</v>
      </c>
      <c r="JT29" s="24">
        <v>44490</v>
      </c>
      <c r="JU29" s="24">
        <v>79030</v>
      </c>
      <c r="JV29" s="24">
        <v>76610</v>
      </c>
      <c r="JW29" s="24">
        <v>66300</v>
      </c>
      <c r="JX29" s="24">
        <v>91460</v>
      </c>
      <c r="JY29" s="24">
        <v>19680</v>
      </c>
      <c r="JZ29" s="24">
        <v>3020</v>
      </c>
      <c r="KA29" s="24">
        <v>1150</v>
      </c>
      <c r="KB29" s="24">
        <v>1067970</v>
      </c>
      <c r="KC29" s="24">
        <v>15150</v>
      </c>
      <c r="KD29" s="24">
        <v>36370</v>
      </c>
      <c r="KE29" s="24">
        <v>96830</v>
      </c>
      <c r="KF29" s="24">
        <v>189760</v>
      </c>
      <c r="KG29" s="24">
        <v>203470</v>
      </c>
      <c r="KH29" s="24">
        <v>181910</v>
      </c>
      <c r="KI29" s="24">
        <v>264950</v>
      </c>
      <c r="KJ29" s="24">
        <v>65080</v>
      </c>
      <c r="KK29" s="24">
        <v>9920</v>
      </c>
      <c r="KL29" s="24">
        <v>4520</v>
      </c>
      <c r="KM29" s="24">
        <v>201250</v>
      </c>
      <c r="KN29" s="24">
        <v>4440</v>
      </c>
      <c r="KO29" s="24">
        <v>7550</v>
      </c>
      <c r="KP29" s="24">
        <v>18400</v>
      </c>
      <c r="KQ29" s="24">
        <v>36840</v>
      </c>
      <c r="KR29" s="24">
        <v>39480</v>
      </c>
      <c r="KS29" s="24">
        <v>35210</v>
      </c>
      <c r="KT29" s="24">
        <v>46290</v>
      </c>
      <c r="KU29" s="24">
        <v>10720</v>
      </c>
      <c r="KV29" s="24">
        <v>1670</v>
      </c>
      <c r="KW29" s="24">
        <v>640</v>
      </c>
      <c r="KX29" s="24">
        <v>365070</v>
      </c>
      <c r="KY29" s="24">
        <v>6010</v>
      </c>
      <c r="KZ29" s="24">
        <v>8740</v>
      </c>
      <c r="LA29" s="24">
        <v>24460</v>
      </c>
      <c r="LB29" s="24">
        <v>58190</v>
      </c>
      <c r="LC29" s="24">
        <v>71380</v>
      </c>
      <c r="LD29" s="24">
        <v>69700</v>
      </c>
      <c r="LE29" s="24">
        <v>99690</v>
      </c>
      <c r="LF29" s="24">
        <v>22030</v>
      </c>
      <c r="LG29" s="24">
        <v>3390</v>
      </c>
      <c r="LH29" s="24">
        <v>1480</v>
      </c>
      <c r="LI29" s="24">
        <v>447480</v>
      </c>
      <c r="LJ29" s="24">
        <v>6950</v>
      </c>
      <c r="LK29" s="24">
        <v>14180</v>
      </c>
      <c r="LL29" s="24">
        <v>39310</v>
      </c>
      <c r="LM29" s="24">
        <v>85140</v>
      </c>
      <c r="LN29" s="24">
        <v>83150</v>
      </c>
      <c r="LO29" s="24">
        <v>71310</v>
      </c>
      <c r="LP29" s="24">
        <v>111970</v>
      </c>
      <c r="LQ29" s="24">
        <v>28200</v>
      </c>
      <c r="LR29" s="24">
        <v>4600</v>
      </c>
      <c r="LS29" s="24">
        <v>2660</v>
      </c>
      <c r="LT29" s="24">
        <v>270970</v>
      </c>
      <c r="LU29" s="24">
        <v>2380</v>
      </c>
      <c r="LV29" s="24">
        <v>6280</v>
      </c>
      <c r="LW29" s="24">
        <v>15260</v>
      </c>
      <c r="LX29" s="24">
        <v>32680</v>
      </c>
      <c r="LY29" s="24">
        <v>42980</v>
      </c>
      <c r="LZ29" s="24">
        <v>47800</v>
      </c>
      <c r="MA29" s="24">
        <v>92060</v>
      </c>
      <c r="MB29" s="24">
        <v>26890</v>
      </c>
      <c r="MC29" s="24">
        <v>3300</v>
      </c>
      <c r="MD29" s="24">
        <v>1350</v>
      </c>
      <c r="ME29" s="24">
        <v>1567460</v>
      </c>
      <c r="MF29" s="24">
        <v>14770</v>
      </c>
      <c r="MG29" s="24">
        <v>37880</v>
      </c>
      <c r="MH29" s="24">
        <v>108120</v>
      </c>
      <c r="MI29" s="24">
        <v>186060</v>
      </c>
      <c r="MJ29" s="24">
        <v>188450</v>
      </c>
      <c r="MK29" s="24">
        <v>206950</v>
      </c>
      <c r="ML29" s="24">
        <v>533280</v>
      </c>
      <c r="MM29" s="24">
        <v>237350</v>
      </c>
      <c r="MN29" s="24">
        <v>37700</v>
      </c>
      <c r="MO29" s="24">
        <v>16910</v>
      </c>
      <c r="MP29" s="24">
        <v>311600</v>
      </c>
      <c r="MQ29" s="24">
        <v>4830</v>
      </c>
      <c r="MR29" s="24">
        <v>13920</v>
      </c>
      <c r="MS29" s="24">
        <v>35140</v>
      </c>
      <c r="MT29" s="24">
        <v>63540</v>
      </c>
      <c r="MU29" s="24">
        <v>54940</v>
      </c>
      <c r="MV29" s="24">
        <v>46880</v>
      </c>
      <c r="MW29" s="24">
        <v>72480</v>
      </c>
      <c r="MX29" s="24">
        <v>17110</v>
      </c>
      <c r="MY29" s="24">
        <v>1940</v>
      </c>
      <c r="MZ29" s="24">
        <v>820</v>
      </c>
      <c r="NA29" s="24">
        <v>2969610</v>
      </c>
      <c r="NB29" s="24">
        <v>30180</v>
      </c>
      <c r="NC29" s="24">
        <v>105610</v>
      </c>
      <c r="ND29" s="24">
        <v>340430</v>
      </c>
      <c r="NE29" s="24">
        <v>439750</v>
      </c>
      <c r="NF29" s="24">
        <v>398130</v>
      </c>
      <c r="NG29" s="24">
        <v>392680</v>
      </c>
      <c r="NH29" s="24">
        <v>837880</v>
      </c>
      <c r="NI29" s="24">
        <v>323300</v>
      </c>
      <c r="NJ29" s="24">
        <v>62030</v>
      </c>
      <c r="NK29" s="24">
        <v>39630</v>
      </c>
      <c r="NL29" s="24">
        <v>1691940</v>
      </c>
      <c r="NM29" s="24">
        <v>20130</v>
      </c>
      <c r="NN29" s="24">
        <v>54680</v>
      </c>
      <c r="NO29" s="24">
        <v>162600</v>
      </c>
      <c r="NP29" s="24">
        <v>310350</v>
      </c>
      <c r="NQ29" s="24">
        <v>301460</v>
      </c>
      <c r="NR29" s="24">
        <v>270020</v>
      </c>
      <c r="NS29" s="24">
        <v>420350</v>
      </c>
      <c r="NT29" s="24">
        <v>126050</v>
      </c>
      <c r="NU29" s="24">
        <v>18660</v>
      </c>
      <c r="NV29" s="24">
        <v>7630</v>
      </c>
      <c r="NW29" s="24">
        <v>142800</v>
      </c>
      <c r="NX29" s="24">
        <v>2560</v>
      </c>
      <c r="NY29" s="24">
        <v>2580</v>
      </c>
      <c r="NZ29" s="24">
        <v>7730</v>
      </c>
      <c r="OA29" s="24">
        <v>18460</v>
      </c>
      <c r="OB29" s="24">
        <v>24850</v>
      </c>
      <c r="OC29" s="24">
        <v>29270</v>
      </c>
      <c r="OD29" s="24">
        <v>45570</v>
      </c>
      <c r="OE29" s="24">
        <v>9620</v>
      </c>
      <c r="OF29" s="24">
        <v>1560</v>
      </c>
      <c r="OG29" s="24">
        <v>590</v>
      </c>
      <c r="OH29" s="24">
        <v>1888200</v>
      </c>
      <c r="OI29" s="24">
        <v>16160</v>
      </c>
      <c r="OJ29" s="24">
        <v>52640</v>
      </c>
      <c r="OK29" s="24">
        <v>163190</v>
      </c>
      <c r="OL29" s="24">
        <v>324560</v>
      </c>
      <c r="OM29" s="24">
        <v>355940</v>
      </c>
      <c r="ON29" s="24">
        <v>337320</v>
      </c>
      <c r="OO29" s="24">
        <v>487920</v>
      </c>
      <c r="OP29" s="24">
        <v>122620</v>
      </c>
      <c r="OQ29" s="24">
        <v>19620</v>
      </c>
      <c r="OR29" s="24">
        <v>8220</v>
      </c>
      <c r="OS29" s="24">
        <v>660100</v>
      </c>
      <c r="OT29" s="24">
        <v>11530</v>
      </c>
      <c r="OU29" s="24">
        <v>24080</v>
      </c>
      <c r="OV29" s="24">
        <v>68830</v>
      </c>
      <c r="OW29" s="24">
        <v>135000</v>
      </c>
      <c r="OX29" s="24">
        <v>125310</v>
      </c>
      <c r="OY29" s="24">
        <v>105790</v>
      </c>
      <c r="OZ29" s="24">
        <v>146470</v>
      </c>
      <c r="PA29" s="24">
        <v>35280</v>
      </c>
      <c r="PB29" s="24">
        <v>5540</v>
      </c>
      <c r="PC29" s="24">
        <v>2280</v>
      </c>
      <c r="PD29" s="24">
        <v>741390</v>
      </c>
      <c r="PE29" s="24">
        <v>9830</v>
      </c>
      <c r="PF29" s="24">
        <v>22230</v>
      </c>
      <c r="PG29" s="24">
        <v>61310</v>
      </c>
      <c r="PH29" s="24">
        <v>124900</v>
      </c>
      <c r="PI29" s="24">
        <v>131270</v>
      </c>
      <c r="PJ29" s="24">
        <v>121350</v>
      </c>
      <c r="PK29" s="24">
        <v>202390</v>
      </c>
      <c r="PL29" s="24">
        <v>57010</v>
      </c>
      <c r="PM29" s="24">
        <v>7950</v>
      </c>
      <c r="PN29" s="24">
        <v>3150</v>
      </c>
      <c r="PO29" s="24">
        <v>2279520</v>
      </c>
      <c r="PP29" s="24">
        <v>19680</v>
      </c>
      <c r="PQ29" s="24">
        <v>75730</v>
      </c>
      <c r="PR29" s="24">
        <v>184850</v>
      </c>
      <c r="PS29" s="24">
        <v>335490</v>
      </c>
      <c r="PT29" s="24">
        <v>389480</v>
      </c>
      <c r="PU29" s="24">
        <v>390930</v>
      </c>
      <c r="PV29" s="24">
        <v>655230</v>
      </c>
      <c r="PW29" s="24">
        <v>187590</v>
      </c>
      <c r="PX29" s="24">
        <v>28540</v>
      </c>
      <c r="PY29" s="24">
        <v>12020</v>
      </c>
      <c r="PZ29" s="24">
        <v>169820</v>
      </c>
      <c r="QA29" s="24">
        <v>1390</v>
      </c>
      <c r="QB29" s="24">
        <v>4710</v>
      </c>
      <c r="QC29" s="24">
        <v>12100</v>
      </c>
      <c r="QD29" s="24">
        <v>22990</v>
      </c>
      <c r="QE29" s="24">
        <v>26640</v>
      </c>
      <c r="QF29" s="24">
        <v>28290</v>
      </c>
      <c r="QG29" s="24">
        <v>55830</v>
      </c>
      <c r="QH29" s="24">
        <v>14930</v>
      </c>
      <c r="QI29" s="24">
        <v>2090</v>
      </c>
      <c r="QJ29" s="24">
        <v>850</v>
      </c>
      <c r="QK29" s="24">
        <v>795790</v>
      </c>
      <c r="QL29" s="24">
        <v>10060</v>
      </c>
      <c r="QM29" s="24">
        <v>26230</v>
      </c>
      <c r="QN29" s="24">
        <v>77160</v>
      </c>
      <c r="QO29" s="24">
        <v>145430</v>
      </c>
      <c r="QP29" s="24">
        <v>141910</v>
      </c>
      <c r="QQ29" s="24">
        <v>130440</v>
      </c>
      <c r="QR29" s="24">
        <v>201600</v>
      </c>
      <c r="QS29" s="24">
        <v>51790</v>
      </c>
      <c r="QT29" s="24">
        <v>7790</v>
      </c>
      <c r="QU29" s="24">
        <v>3390</v>
      </c>
      <c r="QV29" s="24">
        <v>168660</v>
      </c>
      <c r="QW29" s="24">
        <v>3580</v>
      </c>
      <c r="QX29" s="24">
        <v>4310</v>
      </c>
      <c r="QY29" s="24">
        <v>11450</v>
      </c>
      <c r="QZ29" s="24">
        <v>26650</v>
      </c>
      <c r="RA29" s="24">
        <v>34800</v>
      </c>
      <c r="RB29" s="24">
        <v>34240</v>
      </c>
      <c r="RC29" s="24">
        <v>41600</v>
      </c>
      <c r="RD29" s="24">
        <v>9470</v>
      </c>
      <c r="RE29" s="24">
        <v>1740</v>
      </c>
      <c r="RF29" s="24">
        <v>810</v>
      </c>
      <c r="RG29" s="24">
        <v>1125430</v>
      </c>
      <c r="RH29" s="24">
        <v>14460</v>
      </c>
      <c r="RI29" s="24">
        <v>39910</v>
      </c>
      <c r="RJ29" s="24">
        <v>115050</v>
      </c>
      <c r="RK29" s="24">
        <v>217730</v>
      </c>
      <c r="RL29" s="24">
        <v>215900</v>
      </c>
      <c r="RM29" s="24">
        <v>182140</v>
      </c>
      <c r="RN29" s="24">
        <v>254300</v>
      </c>
      <c r="RO29" s="24">
        <v>69190</v>
      </c>
      <c r="RP29" s="24">
        <v>11460</v>
      </c>
      <c r="RQ29" s="24">
        <v>5290</v>
      </c>
      <c r="RR29" s="24">
        <v>4453720</v>
      </c>
      <c r="RS29" s="24">
        <v>55000</v>
      </c>
      <c r="RT29" s="24">
        <v>144030</v>
      </c>
      <c r="RU29" s="24">
        <v>463490</v>
      </c>
      <c r="RV29" s="24">
        <v>834870</v>
      </c>
      <c r="RW29" s="24">
        <v>716530</v>
      </c>
      <c r="RX29" s="24">
        <v>630090</v>
      </c>
      <c r="RY29" s="24">
        <v>1142770</v>
      </c>
      <c r="RZ29" s="24">
        <v>381310</v>
      </c>
      <c r="SA29" s="24">
        <v>58300</v>
      </c>
      <c r="SB29" s="24">
        <v>27320</v>
      </c>
      <c r="SC29" s="24">
        <v>588070</v>
      </c>
      <c r="SD29" s="24">
        <v>6870</v>
      </c>
      <c r="SE29" s="24">
        <v>13130</v>
      </c>
      <c r="SF29" s="24">
        <v>42880</v>
      </c>
      <c r="SG29" s="24">
        <v>107490</v>
      </c>
      <c r="SH29" s="24">
        <v>122430</v>
      </c>
      <c r="SI29" s="24">
        <v>105510</v>
      </c>
      <c r="SJ29" s="24">
        <v>147250</v>
      </c>
      <c r="SK29" s="24">
        <v>34430</v>
      </c>
      <c r="SL29" s="24">
        <v>5470</v>
      </c>
      <c r="SM29" s="24">
        <v>2620</v>
      </c>
      <c r="SN29" s="24">
        <v>121630</v>
      </c>
      <c r="SO29" s="24">
        <v>1840</v>
      </c>
      <c r="SP29" s="24">
        <v>4740</v>
      </c>
      <c r="SQ29" s="24">
        <v>9550</v>
      </c>
      <c r="SR29" s="24">
        <v>18520</v>
      </c>
      <c r="SS29" s="24">
        <v>22250</v>
      </c>
      <c r="ST29" s="24">
        <v>22470</v>
      </c>
      <c r="SU29" s="24">
        <v>33020</v>
      </c>
      <c r="SV29" s="24">
        <v>7810</v>
      </c>
      <c r="SW29" s="24">
        <v>1010</v>
      </c>
      <c r="SX29" s="24">
        <v>420</v>
      </c>
      <c r="SY29" s="24">
        <v>1497310</v>
      </c>
      <c r="SZ29" s="24">
        <v>12930</v>
      </c>
      <c r="TA29" s="24">
        <v>33750</v>
      </c>
      <c r="TB29" s="24">
        <v>104170</v>
      </c>
      <c r="TC29" s="24">
        <v>209530</v>
      </c>
      <c r="TD29" s="24">
        <v>223760</v>
      </c>
      <c r="TE29" s="24">
        <v>224330</v>
      </c>
      <c r="TF29" s="24">
        <v>474480</v>
      </c>
      <c r="TG29" s="24">
        <v>184820</v>
      </c>
      <c r="TH29" s="24">
        <v>20820</v>
      </c>
      <c r="TI29" s="24">
        <v>8730</v>
      </c>
      <c r="TJ29" s="24">
        <v>1388370</v>
      </c>
      <c r="TK29" s="24">
        <v>14310</v>
      </c>
      <c r="TL29" s="24">
        <v>32280</v>
      </c>
      <c r="TM29" s="24">
        <v>86100</v>
      </c>
      <c r="TN29" s="24">
        <v>199910</v>
      </c>
      <c r="TO29" s="24">
        <v>225140</v>
      </c>
      <c r="TP29" s="24">
        <v>224670</v>
      </c>
      <c r="TQ29" s="24">
        <v>431800</v>
      </c>
      <c r="TR29" s="24">
        <v>144700</v>
      </c>
      <c r="TS29" s="24">
        <v>20490</v>
      </c>
      <c r="TT29" s="24">
        <v>8970</v>
      </c>
      <c r="TU29" s="24">
        <v>321730</v>
      </c>
      <c r="TV29" s="24">
        <v>3170</v>
      </c>
      <c r="TW29" s="24">
        <v>15470</v>
      </c>
      <c r="TX29" s="24">
        <v>42260</v>
      </c>
      <c r="TY29" s="24">
        <v>66280</v>
      </c>
      <c r="TZ29" s="24">
        <v>63950</v>
      </c>
      <c r="UA29" s="24">
        <v>52960</v>
      </c>
      <c r="UB29" s="24">
        <v>64090</v>
      </c>
      <c r="UC29" s="24">
        <v>11470</v>
      </c>
      <c r="UD29" s="24">
        <v>1620</v>
      </c>
      <c r="UE29" s="24">
        <v>470</v>
      </c>
      <c r="UF29" s="24">
        <v>1115870</v>
      </c>
      <c r="UG29" s="24">
        <v>12160</v>
      </c>
      <c r="UH29" s="24">
        <v>28810</v>
      </c>
      <c r="UI29" s="24">
        <v>77690</v>
      </c>
      <c r="UJ29" s="24">
        <v>166850</v>
      </c>
      <c r="UK29" s="24">
        <v>211460</v>
      </c>
      <c r="UL29" s="24">
        <v>220440</v>
      </c>
      <c r="UM29" s="24">
        <v>316030</v>
      </c>
      <c r="UN29" s="24">
        <v>67030</v>
      </c>
      <c r="UO29" s="24">
        <v>10650</v>
      </c>
      <c r="UP29" s="24">
        <v>4750</v>
      </c>
      <c r="UQ29" s="24">
        <v>113320</v>
      </c>
      <c r="UR29" s="24">
        <v>2170</v>
      </c>
      <c r="US29" s="24">
        <v>3000</v>
      </c>
      <c r="UT29" s="24">
        <v>7840</v>
      </c>
      <c r="UU29" s="24">
        <v>17490</v>
      </c>
      <c r="UV29" s="24">
        <v>21070</v>
      </c>
      <c r="UW29" s="24">
        <v>21530</v>
      </c>
      <c r="UX29" s="24">
        <v>32620</v>
      </c>
      <c r="UY29" s="24">
        <v>5970</v>
      </c>
      <c r="UZ29" s="24">
        <v>1020</v>
      </c>
      <c r="VA29" s="24">
        <v>620</v>
      </c>
      <c r="VB29" s="24">
        <v>256390</v>
      </c>
      <c r="VC29" s="24">
        <v>19330</v>
      </c>
      <c r="VD29" s="24">
        <v>24110</v>
      </c>
      <c r="VE29" s="24">
        <v>29130</v>
      </c>
      <c r="VF29" s="24">
        <v>55180</v>
      </c>
      <c r="VG29" s="24">
        <v>36630</v>
      </c>
      <c r="VH29" s="24">
        <v>25410</v>
      </c>
      <c r="VI29" s="24">
        <v>37790</v>
      </c>
      <c r="VJ29" s="24">
        <v>18990</v>
      </c>
      <c r="VK29" s="24">
        <v>5790</v>
      </c>
      <c r="VL29" s="25">
        <v>4040</v>
      </c>
      <c r="VM29" s="23"/>
      <c r="VN29" s="23"/>
      <c r="VO29" s="23"/>
      <c r="VP29" s="23"/>
      <c r="VQ29" s="23"/>
      <c r="VR29" s="23"/>
      <c r="VS29" s="23"/>
      <c r="VT29" s="23"/>
      <c r="VU29" s="23"/>
      <c r="VV29" s="23"/>
      <c r="VW29" s="23"/>
      <c r="VX29" s="23"/>
      <c r="VY29" s="23"/>
      <c r="VZ29" s="23"/>
      <c r="WA29" s="23"/>
      <c r="WB29" s="23"/>
      <c r="WC29" s="23"/>
      <c r="WD29" s="23"/>
      <c r="WE29" s="23"/>
      <c r="WF29" s="23"/>
      <c r="WG29" s="23"/>
      <c r="WH29" s="23"/>
      <c r="WI29" s="23"/>
      <c r="WJ29" s="23"/>
      <c r="WK29" s="23"/>
      <c r="WL29" s="23"/>
      <c r="WM29" s="23"/>
      <c r="WN29" s="23"/>
      <c r="WO29" s="23"/>
      <c r="WP29" s="23"/>
      <c r="WQ29" s="23"/>
      <c r="WR29" s="23"/>
      <c r="WS29" s="23"/>
      <c r="WT29" s="23"/>
      <c r="WU29" s="23"/>
      <c r="WV29" s="23"/>
      <c r="WW29" s="23"/>
      <c r="WX29" s="23"/>
      <c r="WY29" s="23"/>
      <c r="WZ29" s="23"/>
      <c r="XA29" s="23"/>
      <c r="XB29" s="23"/>
      <c r="XC29" s="23"/>
      <c r="XD29" s="23"/>
      <c r="XE29" s="23"/>
      <c r="XF29" s="23"/>
      <c r="XG29" s="23"/>
      <c r="XH29" s="23"/>
      <c r="XI29" s="23"/>
      <c r="XJ29" s="23"/>
      <c r="XK29" s="23"/>
      <c r="XL29" s="23"/>
      <c r="XM29" s="23"/>
      <c r="XN29" s="23"/>
      <c r="XO29" s="23"/>
      <c r="XP29" s="23"/>
      <c r="XQ29" s="23"/>
      <c r="XR29" s="23"/>
      <c r="XS29" s="23"/>
      <c r="XT29" s="23"/>
      <c r="XU29" s="23"/>
      <c r="XV29" s="23"/>
      <c r="XW29" s="23"/>
      <c r="XX29" s="23"/>
      <c r="XY29" s="23"/>
      <c r="XZ29" s="23"/>
      <c r="YA29" s="23"/>
      <c r="YB29" s="23"/>
      <c r="YC29" s="23"/>
      <c r="YD29" s="23"/>
      <c r="YE29" s="23"/>
      <c r="YF29" s="23"/>
      <c r="YG29" s="23"/>
      <c r="YH29" s="23"/>
      <c r="YI29" s="23"/>
      <c r="YJ29" s="23"/>
      <c r="YK29" s="23"/>
      <c r="YL29" s="23"/>
      <c r="YM29" s="23"/>
      <c r="YN29" s="23"/>
      <c r="YO29" s="23"/>
      <c r="YP29" s="23"/>
      <c r="YQ29" s="23"/>
      <c r="YR29" s="23"/>
      <c r="YS29" s="23"/>
      <c r="YT29" s="23"/>
      <c r="YU29" s="23"/>
      <c r="YV29" s="23"/>
      <c r="YW29" s="23"/>
      <c r="YX29" s="23"/>
      <c r="YY29" s="23"/>
      <c r="YZ29" s="23"/>
      <c r="ZA29" s="23"/>
      <c r="ZB29" s="23"/>
      <c r="ZC29" s="23"/>
      <c r="ZD29" s="23"/>
      <c r="ZE29" s="23"/>
      <c r="ZF29" s="23"/>
      <c r="ZG29" s="23"/>
      <c r="ZH29" s="23"/>
      <c r="ZI29" s="23"/>
      <c r="ZJ29" s="23"/>
      <c r="ZK29" s="23"/>
      <c r="ZL29" s="23"/>
      <c r="ZM29" s="23"/>
      <c r="ZN29" s="23"/>
      <c r="ZO29" s="23"/>
      <c r="ZP29" s="23"/>
      <c r="ZQ29" s="23"/>
      <c r="ZR29" s="23"/>
      <c r="ZS29" s="23"/>
      <c r="ZT29" s="23"/>
      <c r="ZU29" s="23"/>
      <c r="ZV29" s="23"/>
      <c r="ZW29" s="23"/>
      <c r="ZX29" s="23"/>
      <c r="ZY29" s="23"/>
      <c r="ZZ29" s="23"/>
      <c r="AAA29" s="23"/>
      <c r="AAB29" s="23"/>
      <c r="AAC29" s="23"/>
      <c r="AAD29" s="23"/>
      <c r="AAE29" s="23"/>
      <c r="AAF29" s="23"/>
      <c r="AAG29" s="23"/>
      <c r="AAH29" s="23"/>
      <c r="AAI29" s="23"/>
      <c r="AAJ29" s="23"/>
      <c r="AAK29" s="23"/>
      <c r="AAL29" s="23"/>
      <c r="AAM29" s="23"/>
    </row>
    <row r="30" spans="1:715" ht="13.8" thickBot="1" x14ac:dyDescent="0.3">
      <c r="A30" s="20" t="s">
        <v>81</v>
      </c>
      <c r="B30" s="24">
        <v>21473010</v>
      </c>
      <c r="C30" s="24">
        <v>88160</v>
      </c>
      <c r="D30" s="24">
        <v>1913040</v>
      </c>
      <c r="E30" s="24">
        <v>7699330</v>
      </c>
      <c r="F30" s="24">
        <v>7337040</v>
      </c>
      <c r="G30" s="24">
        <v>2514440</v>
      </c>
      <c r="H30" s="24">
        <v>989300</v>
      </c>
      <c r="I30" s="24">
        <v>760620</v>
      </c>
      <c r="J30" s="24">
        <v>139200</v>
      </c>
      <c r="K30" s="24">
        <v>21490</v>
      </c>
      <c r="L30" s="24">
        <v>10400</v>
      </c>
      <c r="M30" s="24">
        <v>403470</v>
      </c>
      <c r="N30" s="24">
        <v>1080</v>
      </c>
      <c r="O30" s="24">
        <v>39340</v>
      </c>
      <c r="P30" s="24">
        <v>181430</v>
      </c>
      <c r="Q30" s="24">
        <v>127430</v>
      </c>
      <c r="R30" s="24">
        <v>35740</v>
      </c>
      <c r="S30" s="24">
        <v>11050</v>
      </c>
      <c r="T30" s="24">
        <v>6370</v>
      </c>
      <c r="U30" s="24">
        <v>860</v>
      </c>
      <c r="V30" s="24">
        <v>120</v>
      </c>
      <c r="W30" s="24">
        <v>50</v>
      </c>
      <c r="X30" s="24">
        <v>37340</v>
      </c>
      <c r="Y30" s="24">
        <v>140</v>
      </c>
      <c r="Z30" s="24">
        <v>3650</v>
      </c>
      <c r="AA30" s="24">
        <v>9210</v>
      </c>
      <c r="AB30" s="24">
        <v>13150</v>
      </c>
      <c r="AC30" s="24">
        <v>6020</v>
      </c>
      <c r="AD30" s="24">
        <v>2770</v>
      </c>
      <c r="AE30" s="24">
        <v>2020</v>
      </c>
      <c r="AF30" s="24">
        <v>310</v>
      </c>
      <c r="AG30" s="24">
        <v>40</v>
      </c>
      <c r="AH30" s="24">
        <v>30</v>
      </c>
      <c r="AI30" s="24">
        <v>476310</v>
      </c>
      <c r="AJ30" s="24">
        <v>1960</v>
      </c>
      <c r="AK30" s="24">
        <v>38740</v>
      </c>
      <c r="AL30" s="24">
        <v>176040</v>
      </c>
      <c r="AM30" s="24">
        <v>173350</v>
      </c>
      <c r="AN30" s="24">
        <v>50430</v>
      </c>
      <c r="AO30" s="24">
        <v>18580</v>
      </c>
      <c r="AP30" s="24">
        <v>13870</v>
      </c>
      <c r="AQ30" s="24">
        <v>2780</v>
      </c>
      <c r="AR30" s="24">
        <v>400</v>
      </c>
      <c r="AS30" s="24">
        <v>170</v>
      </c>
      <c r="AT30" s="24">
        <v>208680</v>
      </c>
      <c r="AU30" s="24">
        <v>620</v>
      </c>
      <c r="AV30" s="24">
        <v>24380</v>
      </c>
      <c r="AW30" s="24">
        <v>92260</v>
      </c>
      <c r="AX30" s="24">
        <v>67450</v>
      </c>
      <c r="AY30" s="24">
        <v>16230</v>
      </c>
      <c r="AZ30" s="24">
        <v>4400</v>
      </c>
      <c r="BA30" s="24">
        <v>2700</v>
      </c>
      <c r="BB30" s="24">
        <v>540</v>
      </c>
      <c r="BC30" s="24">
        <v>60</v>
      </c>
      <c r="BD30" s="24">
        <v>40</v>
      </c>
      <c r="BE30" s="24">
        <v>2537060</v>
      </c>
      <c r="BF30" s="24">
        <v>12730</v>
      </c>
      <c r="BG30" s="24">
        <v>171070</v>
      </c>
      <c r="BH30" s="24">
        <v>769820</v>
      </c>
      <c r="BI30" s="24">
        <v>911370</v>
      </c>
      <c r="BJ30" s="24">
        <v>344340</v>
      </c>
      <c r="BK30" s="24">
        <v>154520</v>
      </c>
      <c r="BL30" s="24">
        <v>139180</v>
      </c>
      <c r="BM30" s="24">
        <v>27520</v>
      </c>
      <c r="BN30" s="24">
        <v>4290</v>
      </c>
      <c r="BO30" s="24">
        <v>2210</v>
      </c>
      <c r="BP30" s="24">
        <v>281690</v>
      </c>
      <c r="BQ30" s="24">
        <v>1580</v>
      </c>
      <c r="BR30" s="24">
        <v>23560</v>
      </c>
      <c r="BS30" s="24">
        <v>83670</v>
      </c>
      <c r="BT30" s="24">
        <v>102070</v>
      </c>
      <c r="BU30" s="24">
        <v>38230</v>
      </c>
      <c r="BV30" s="24">
        <v>15620</v>
      </c>
      <c r="BW30" s="24">
        <v>13400</v>
      </c>
      <c r="BX30" s="24">
        <v>2950</v>
      </c>
      <c r="BY30" s="24">
        <v>410</v>
      </c>
      <c r="BZ30" s="24">
        <v>200</v>
      </c>
      <c r="CA30" s="24">
        <v>224490</v>
      </c>
      <c r="CB30" s="24">
        <v>960</v>
      </c>
      <c r="CC30" s="24">
        <v>17920</v>
      </c>
      <c r="CD30" s="24">
        <v>64110</v>
      </c>
      <c r="CE30" s="24">
        <v>75140</v>
      </c>
      <c r="CF30" s="24">
        <v>34140</v>
      </c>
      <c r="CG30" s="24">
        <v>15970</v>
      </c>
      <c r="CH30" s="24">
        <v>12660</v>
      </c>
      <c r="CI30" s="24">
        <v>2860</v>
      </c>
      <c r="CJ30" s="24">
        <v>510</v>
      </c>
      <c r="CK30" s="24">
        <v>220</v>
      </c>
      <c r="CL30" s="24">
        <v>66930</v>
      </c>
      <c r="CM30" s="24">
        <v>200</v>
      </c>
      <c r="CN30" s="24">
        <v>5760</v>
      </c>
      <c r="CO30" s="24">
        <v>21400</v>
      </c>
      <c r="CP30" s="24">
        <v>24030</v>
      </c>
      <c r="CQ30" s="24">
        <v>8930</v>
      </c>
      <c r="CR30" s="24">
        <v>3660</v>
      </c>
      <c r="CS30" s="24">
        <v>2550</v>
      </c>
      <c r="CT30" s="24">
        <v>320</v>
      </c>
      <c r="CU30" s="24">
        <v>40</v>
      </c>
      <c r="CV30" s="24">
        <v>30</v>
      </c>
      <c r="CW30" s="24">
        <v>53510</v>
      </c>
      <c r="CX30" s="24">
        <v>180</v>
      </c>
      <c r="CY30" s="24">
        <v>5160</v>
      </c>
      <c r="CZ30" s="24">
        <v>16600</v>
      </c>
      <c r="DA30" s="24">
        <v>18250</v>
      </c>
      <c r="DB30" s="24">
        <v>6880</v>
      </c>
      <c r="DC30" s="24">
        <v>3150</v>
      </c>
      <c r="DD30" s="24">
        <v>2650</v>
      </c>
      <c r="DE30" s="24">
        <v>550</v>
      </c>
      <c r="DF30" s="24">
        <v>70</v>
      </c>
      <c r="DG30" s="24">
        <v>50</v>
      </c>
      <c r="DH30" s="24">
        <v>1605210</v>
      </c>
      <c r="DI30" s="24">
        <v>7020</v>
      </c>
      <c r="DJ30" s="24">
        <v>139220</v>
      </c>
      <c r="DK30" s="24">
        <v>665410</v>
      </c>
      <c r="DL30" s="24">
        <v>523010</v>
      </c>
      <c r="DM30" s="24">
        <v>160370</v>
      </c>
      <c r="DN30" s="24">
        <v>57040</v>
      </c>
      <c r="DO30" s="24">
        <v>42340</v>
      </c>
      <c r="DP30" s="24">
        <v>8790</v>
      </c>
      <c r="DQ30" s="24">
        <v>1340</v>
      </c>
      <c r="DR30" s="24">
        <v>660</v>
      </c>
      <c r="DS30" s="24">
        <v>878920</v>
      </c>
      <c r="DT30" s="24">
        <v>3010</v>
      </c>
      <c r="DU30" s="24">
        <v>84580</v>
      </c>
      <c r="DV30" s="24">
        <v>385790</v>
      </c>
      <c r="DW30" s="24">
        <v>272780</v>
      </c>
      <c r="DX30" s="24">
        <v>80400</v>
      </c>
      <c r="DY30" s="24">
        <v>28290</v>
      </c>
      <c r="DZ30" s="24">
        <v>20010</v>
      </c>
      <c r="EA30" s="24">
        <v>3380</v>
      </c>
      <c r="EB30" s="24">
        <v>500</v>
      </c>
      <c r="EC30" s="24">
        <v>180</v>
      </c>
      <c r="ED30" s="24">
        <v>73150</v>
      </c>
      <c r="EE30" s="24">
        <v>500</v>
      </c>
      <c r="EF30" s="24">
        <v>5850</v>
      </c>
      <c r="EG30" s="24">
        <v>18350</v>
      </c>
      <c r="EH30" s="24">
        <v>28760</v>
      </c>
      <c r="EI30" s="24">
        <v>11070</v>
      </c>
      <c r="EJ30" s="24">
        <v>4760</v>
      </c>
      <c r="EK30" s="24">
        <v>3300</v>
      </c>
      <c r="EL30" s="24">
        <v>470</v>
      </c>
      <c r="EM30" s="24">
        <v>70</v>
      </c>
      <c r="EN30" s="24">
        <v>30</v>
      </c>
      <c r="EO30" s="24">
        <v>78100</v>
      </c>
      <c r="EP30" s="24">
        <v>470</v>
      </c>
      <c r="EQ30" s="24">
        <v>8090</v>
      </c>
      <c r="ER30" s="24">
        <v>27460</v>
      </c>
      <c r="ES30" s="24">
        <v>29390</v>
      </c>
      <c r="ET30" s="24">
        <v>7940</v>
      </c>
      <c r="EU30" s="24">
        <v>2570</v>
      </c>
      <c r="EV30" s="24">
        <v>1800</v>
      </c>
      <c r="EW30" s="24">
        <v>310</v>
      </c>
      <c r="EX30" s="24">
        <v>50</v>
      </c>
      <c r="EY30" s="24">
        <v>20</v>
      </c>
      <c r="EZ30" s="24">
        <v>904510</v>
      </c>
      <c r="FA30" s="24">
        <v>2990</v>
      </c>
      <c r="FB30" s="24">
        <v>77210</v>
      </c>
      <c r="FC30" s="24">
        <v>330790</v>
      </c>
      <c r="FD30" s="24">
        <v>302670</v>
      </c>
      <c r="FE30" s="24">
        <v>108240</v>
      </c>
      <c r="FF30" s="24">
        <v>45530</v>
      </c>
      <c r="FG30" s="24">
        <v>30620</v>
      </c>
      <c r="FH30" s="24">
        <v>5300</v>
      </c>
      <c r="FI30" s="24">
        <v>790</v>
      </c>
      <c r="FJ30" s="24">
        <v>380</v>
      </c>
      <c r="FK30" s="24">
        <v>410060</v>
      </c>
      <c r="FL30" s="24">
        <v>1230</v>
      </c>
      <c r="FM30" s="24">
        <v>42270</v>
      </c>
      <c r="FN30" s="24">
        <v>145570</v>
      </c>
      <c r="FO30" s="24">
        <v>149280</v>
      </c>
      <c r="FP30" s="24">
        <v>45910</v>
      </c>
      <c r="FQ30" s="24">
        <v>15050</v>
      </c>
      <c r="FR30" s="24">
        <v>8950</v>
      </c>
      <c r="FS30" s="24">
        <v>1490</v>
      </c>
      <c r="FT30" s="24">
        <v>240</v>
      </c>
      <c r="FU30" s="24">
        <v>80</v>
      </c>
      <c r="FV30" s="24">
        <v>151220</v>
      </c>
      <c r="FW30" s="24">
        <v>550</v>
      </c>
      <c r="FX30" s="24">
        <v>13600</v>
      </c>
      <c r="FY30" s="24">
        <v>49200</v>
      </c>
      <c r="FZ30" s="24">
        <v>59220</v>
      </c>
      <c r="GA30" s="24">
        <v>19160</v>
      </c>
      <c r="GB30" s="24">
        <v>5440</v>
      </c>
      <c r="GC30" s="24">
        <v>3350</v>
      </c>
      <c r="GD30" s="24">
        <v>570</v>
      </c>
      <c r="GE30" s="24">
        <v>90</v>
      </c>
      <c r="GF30" s="24">
        <v>40</v>
      </c>
      <c r="GG30" s="24">
        <v>151510</v>
      </c>
      <c r="GH30" s="24">
        <v>600</v>
      </c>
      <c r="GI30" s="24">
        <v>14370</v>
      </c>
      <c r="GJ30" s="24">
        <v>51410</v>
      </c>
      <c r="GK30" s="24">
        <v>57400</v>
      </c>
      <c r="GL30" s="24">
        <v>17220</v>
      </c>
      <c r="GM30" s="24">
        <v>5600</v>
      </c>
      <c r="GN30" s="24">
        <v>3970</v>
      </c>
      <c r="GO30" s="24">
        <v>760</v>
      </c>
      <c r="GP30" s="24">
        <v>140</v>
      </c>
      <c r="GQ30" s="24">
        <v>50</v>
      </c>
      <c r="GR30" s="24">
        <v>265120</v>
      </c>
      <c r="GS30" s="24">
        <v>860</v>
      </c>
      <c r="GT30" s="24">
        <v>33680</v>
      </c>
      <c r="GU30" s="24">
        <v>100850</v>
      </c>
      <c r="GV30" s="24">
        <v>90150</v>
      </c>
      <c r="GW30" s="24">
        <v>25690</v>
      </c>
      <c r="GX30" s="24">
        <v>7940</v>
      </c>
      <c r="GY30" s="24">
        <v>4920</v>
      </c>
      <c r="GZ30" s="24">
        <v>880</v>
      </c>
      <c r="HA30" s="24">
        <v>120</v>
      </c>
      <c r="HB30" s="24">
        <v>50</v>
      </c>
      <c r="HC30" s="24">
        <v>437270</v>
      </c>
      <c r="HD30" s="24">
        <v>1390</v>
      </c>
      <c r="HE30" s="24">
        <v>43400</v>
      </c>
      <c r="HF30" s="24">
        <v>198350</v>
      </c>
      <c r="HG30" s="24">
        <v>129690</v>
      </c>
      <c r="HH30" s="24">
        <v>39530</v>
      </c>
      <c r="HI30" s="24">
        <v>13810</v>
      </c>
      <c r="HJ30" s="24">
        <v>9470</v>
      </c>
      <c r="HK30" s="24">
        <v>1300</v>
      </c>
      <c r="HL30" s="24">
        <v>230</v>
      </c>
      <c r="HM30" s="24">
        <v>90</v>
      </c>
      <c r="HN30" s="24">
        <v>63060</v>
      </c>
      <c r="HO30" s="24">
        <v>330</v>
      </c>
      <c r="HP30" s="24">
        <v>6720</v>
      </c>
      <c r="HQ30" s="24">
        <v>20810</v>
      </c>
      <c r="HR30" s="24">
        <v>22880</v>
      </c>
      <c r="HS30" s="24">
        <v>7660</v>
      </c>
      <c r="HT30" s="24">
        <v>2390</v>
      </c>
      <c r="HU30" s="24">
        <v>1800</v>
      </c>
      <c r="HV30" s="24">
        <v>390</v>
      </c>
      <c r="HW30" s="24">
        <v>40</v>
      </c>
      <c r="HX30" s="24">
        <v>20</v>
      </c>
      <c r="HY30" s="24">
        <v>447410</v>
      </c>
      <c r="HZ30" s="24">
        <v>1460</v>
      </c>
      <c r="IA30" s="24">
        <v>32990</v>
      </c>
      <c r="IB30" s="24">
        <v>124660</v>
      </c>
      <c r="IC30" s="24">
        <v>149500</v>
      </c>
      <c r="ID30" s="24">
        <v>69990</v>
      </c>
      <c r="IE30" s="24">
        <v>35800</v>
      </c>
      <c r="IF30" s="24">
        <v>29090</v>
      </c>
      <c r="IG30" s="24">
        <v>3340</v>
      </c>
      <c r="IH30" s="24">
        <v>410</v>
      </c>
      <c r="II30" s="24">
        <v>190</v>
      </c>
      <c r="IJ30" s="24">
        <v>366130</v>
      </c>
      <c r="IK30" s="24">
        <v>1540</v>
      </c>
      <c r="IL30" s="24">
        <v>28790</v>
      </c>
      <c r="IM30" s="24">
        <v>98510</v>
      </c>
      <c r="IN30" s="24">
        <v>128640</v>
      </c>
      <c r="IO30" s="24">
        <v>56740</v>
      </c>
      <c r="IP30" s="24">
        <v>24890</v>
      </c>
      <c r="IQ30" s="24">
        <v>21520</v>
      </c>
      <c r="IR30" s="24">
        <v>4540</v>
      </c>
      <c r="IS30" s="24">
        <v>660</v>
      </c>
      <c r="IT30" s="24">
        <v>300</v>
      </c>
      <c r="IU30" s="24">
        <v>571220</v>
      </c>
      <c r="IV30" s="24">
        <v>2500</v>
      </c>
      <c r="IW30" s="24">
        <v>59120</v>
      </c>
      <c r="IX30" s="24">
        <v>215200</v>
      </c>
      <c r="IY30" s="24">
        <v>180890</v>
      </c>
      <c r="IZ30" s="24">
        <v>66070</v>
      </c>
      <c r="JA30" s="24">
        <v>25820</v>
      </c>
      <c r="JB30" s="24">
        <v>18000</v>
      </c>
      <c r="JC30" s="24">
        <v>2950</v>
      </c>
      <c r="JD30" s="24">
        <v>470</v>
      </c>
      <c r="JE30" s="24">
        <v>220</v>
      </c>
      <c r="JF30" s="24">
        <v>266790</v>
      </c>
      <c r="JG30" s="24">
        <v>1100</v>
      </c>
      <c r="JH30" s="24">
        <v>20360</v>
      </c>
      <c r="JI30" s="24">
        <v>74680</v>
      </c>
      <c r="JJ30" s="24">
        <v>104950</v>
      </c>
      <c r="JK30" s="24">
        <v>38120</v>
      </c>
      <c r="JL30" s="24">
        <v>14320</v>
      </c>
      <c r="JM30" s="24">
        <v>10510</v>
      </c>
      <c r="JN30" s="24">
        <v>2250</v>
      </c>
      <c r="JO30" s="24">
        <v>370</v>
      </c>
      <c r="JP30" s="24">
        <v>150</v>
      </c>
      <c r="JQ30" s="24">
        <v>300780</v>
      </c>
      <c r="JR30" s="24">
        <v>650</v>
      </c>
      <c r="JS30" s="24">
        <v>29040</v>
      </c>
      <c r="JT30" s="24">
        <v>141700</v>
      </c>
      <c r="JU30" s="24">
        <v>96450</v>
      </c>
      <c r="JV30" s="24">
        <v>22740</v>
      </c>
      <c r="JW30" s="24">
        <v>6240</v>
      </c>
      <c r="JX30" s="24">
        <v>3420</v>
      </c>
      <c r="JY30" s="24">
        <v>450</v>
      </c>
      <c r="JZ30" s="24">
        <v>60</v>
      </c>
      <c r="KA30" s="24">
        <v>30</v>
      </c>
      <c r="KB30" s="24">
        <v>361210</v>
      </c>
      <c r="KC30" s="24">
        <v>1330</v>
      </c>
      <c r="KD30" s="24">
        <v>37870</v>
      </c>
      <c r="KE30" s="24">
        <v>137600</v>
      </c>
      <c r="KF30" s="24">
        <v>124780</v>
      </c>
      <c r="KG30" s="24">
        <v>36530</v>
      </c>
      <c r="KH30" s="24">
        <v>12680</v>
      </c>
      <c r="KI30" s="24">
        <v>8590</v>
      </c>
      <c r="KJ30" s="24">
        <v>1500</v>
      </c>
      <c r="KK30" s="24">
        <v>240</v>
      </c>
      <c r="KL30" s="24">
        <v>100</v>
      </c>
      <c r="KM30" s="24">
        <v>46450</v>
      </c>
      <c r="KN30" s="24">
        <v>310</v>
      </c>
      <c r="KO30" s="24">
        <v>5670</v>
      </c>
      <c r="KP30" s="24">
        <v>16110</v>
      </c>
      <c r="KQ30" s="24">
        <v>16070</v>
      </c>
      <c r="KR30" s="24">
        <v>5120</v>
      </c>
      <c r="KS30" s="24">
        <v>1740</v>
      </c>
      <c r="KT30" s="24">
        <v>1130</v>
      </c>
      <c r="KU30" s="24">
        <v>240</v>
      </c>
      <c r="KV30" s="24">
        <v>40</v>
      </c>
      <c r="KW30" s="24">
        <v>20</v>
      </c>
      <c r="KX30" s="24">
        <v>98940</v>
      </c>
      <c r="KY30" s="24">
        <v>420</v>
      </c>
      <c r="KZ30" s="24">
        <v>8700</v>
      </c>
      <c r="LA30" s="24">
        <v>32310</v>
      </c>
      <c r="LB30" s="24">
        <v>40100</v>
      </c>
      <c r="LC30" s="24">
        <v>11290</v>
      </c>
      <c r="LD30" s="24">
        <v>3540</v>
      </c>
      <c r="LE30" s="24">
        <v>2130</v>
      </c>
      <c r="LF30" s="24">
        <v>380</v>
      </c>
      <c r="LG30" s="24">
        <v>50</v>
      </c>
      <c r="LH30" s="24">
        <v>20</v>
      </c>
      <c r="LI30" s="24">
        <v>231280</v>
      </c>
      <c r="LJ30" s="24">
        <v>990</v>
      </c>
      <c r="LK30" s="24">
        <v>15840</v>
      </c>
      <c r="LL30" s="24">
        <v>79190</v>
      </c>
      <c r="LM30" s="24">
        <v>90940</v>
      </c>
      <c r="LN30" s="24">
        <v>25830</v>
      </c>
      <c r="LO30" s="24">
        <v>9670</v>
      </c>
      <c r="LP30" s="24">
        <v>7110</v>
      </c>
      <c r="LQ30" s="24">
        <v>1350</v>
      </c>
      <c r="LR30" s="24">
        <v>230</v>
      </c>
      <c r="LS30" s="24">
        <v>140</v>
      </c>
      <c r="LT30" s="24">
        <v>60770</v>
      </c>
      <c r="LU30" s="24">
        <v>340</v>
      </c>
      <c r="LV30" s="24">
        <v>4700</v>
      </c>
      <c r="LW30" s="24">
        <v>15350</v>
      </c>
      <c r="LX30" s="24">
        <v>22080</v>
      </c>
      <c r="LY30" s="24">
        <v>9930</v>
      </c>
      <c r="LZ30" s="24">
        <v>4130</v>
      </c>
      <c r="MA30" s="24">
        <v>3410</v>
      </c>
      <c r="MB30" s="24">
        <v>700</v>
      </c>
      <c r="MC30" s="24">
        <v>100</v>
      </c>
      <c r="MD30" s="24">
        <v>30</v>
      </c>
      <c r="ME30" s="24">
        <v>619290</v>
      </c>
      <c r="MF30" s="24">
        <v>2540</v>
      </c>
      <c r="MG30" s="24">
        <v>44840</v>
      </c>
      <c r="MH30" s="24">
        <v>185570</v>
      </c>
      <c r="MI30" s="24">
        <v>197090</v>
      </c>
      <c r="MJ30" s="24">
        <v>93970</v>
      </c>
      <c r="MK30" s="24">
        <v>46160</v>
      </c>
      <c r="ML30" s="24">
        <v>40270</v>
      </c>
      <c r="MM30" s="24">
        <v>7410</v>
      </c>
      <c r="MN30" s="24">
        <v>1030</v>
      </c>
      <c r="MO30" s="24">
        <v>430</v>
      </c>
      <c r="MP30" s="24">
        <v>159200</v>
      </c>
      <c r="MQ30" s="24">
        <v>700</v>
      </c>
      <c r="MR30" s="24">
        <v>17350</v>
      </c>
      <c r="MS30" s="24">
        <v>60030</v>
      </c>
      <c r="MT30" s="24">
        <v>56470</v>
      </c>
      <c r="MU30" s="24">
        <v>15460</v>
      </c>
      <c r="MV30" s="24">
        <v>5320</v>
      </c>
      <c r="MW30" s="24">
        <v>3310</v>
      </c>
      <c r="MX30" s="24">
        <v>480</v>
      </c>
      <c r="MY30" s="24">
        <v>50</v>
      </c>
      <c r="MZ30" s="24">
        <v>30</v>
      </c>
      <c r="NA30" s="24">
        <v>1487440</v>
      </c>
      <c r="NB30" s="24">
        <v>6120</v>
      </c>
      <c r="NC30" s="24">
        <v>127490</v>
      </c>
      <c r="ND30" s="24">
        <v>468170</v>
      </c>
      <c r="NE30" s="24">
        <v>470390</v>
      </c>
      <c r="NF30" s="24">
        <v>216230</v>
      </c>
      <c r="NG30" s="24">
        <v>101160</v>
      </c>
      <c r="NH30" s="24">
        <v>82530</v>
      </c>
      <c r="NI30" s="24">
        <v>12060</v>
      </c>
      <c r="NJ30" s="24">
        <v>2050</v>
      </c>
      <c r="NK30" s="24">
        <v>1240</v>
      </c>
      <c r="NL30" s="24">
        <v>747090</v>
      </c>
      <c r="NM30" s="24">
        <v>2600</v>
      </c>
      <c r="NN30" s="24">
        <v>77260</v>
      </c>
      <c r="NO30" s="24">
        <v>304010</v>
      </c>
      <c r="NP30" s="24">
        <v>259180</v>
      </c>
      <c r="NQ30" s="24">
        <v>65990</v>
      </c>
      <c r="NR30" s="24">
        <v>19950</v>
      </c>
      <c r="NS30" s="24">
        <v>14660</v>
      </c>
      <c r="NT30" s="24">
        <v>2870</v>
      </c>
      <c r="NU30" s="24">
        <v>400</v>
      </c>
      <c r="NV30" s="24">
        <v>170</v>
      </c>
      <c r="NW30" s="24">
        <v>33190</v>
      </c>
      <c r="NX30" s="24">
        <v>190</v>
      </c>
      <c r="NY30" s="24">
        <v>3150</v>
      </c>
      <c r="NZ30" s="24">
        <v>9300</v>
      </c>
      <c r="OA30" s="24">
        <v>13070</v>
      </c>
      <c r="OB30" s="24">
        <v>4690</v>
      </c>
      <c r="OC30" s="24">
        <v>1550</v>
      </c>
      <c r="OD30" s="24">
        <v>1020</v>
      </c>
      <c r="OE30" s="24">
        <v>180</v>
      </c>
      <c r="OF30" s="26">
        <v>40</v>
      </c>
      <c r="OG30" s="27">
        <v>0</v>
      </c>
      <c r="OH30" s="24">
        <v>712850</v>
      </c>
      <c r="OI30" s="24">
        <v>2150</v>
      </c>
      <c r="OJ30" s="24">
        <v>75130</v>
      </c>
      <c r="OK30" s="24">
        <v>265060</v>
      </c>
      <c r="OL30" s="24">
        <v>244200</v>
      </c>
      <c r="OM30" s="24">
        <v>79540</v>
      </c>
      <c r="ON30" s="24">
        <v>26100</v>
      </c>
      <c r="OO30" s="24">
        <v>17090</v>
      </c>
      <c r="OP30" s="24">
        <v>2990</v>
      </c>
      <c r="OQ30" s="24">
        <v>410</v>
      </c>
      <c r="OR30" s="24">
        <v>180</v>
      </c>
      <c r="OS30" s="24">
        <v>237090</v>
      </c>
      <c r="OT30" s="24">
        <v>930</v>
      </c>
      <c r="OU30" s="24">
        <v>26920</v>
      </c>
      <c r="OV30" s="24">
        <v>90630</v>
      </c>
      <c r="OW30" s="24">
        <v>83280</v>
      </c>
      <c r="OX30" s="24">
        <v>22560</v>
      </c>
      <c r="OY30" s="24">
        <v>7240</v>
      </c>
      <c r="OZ30" s="24">
        <v>4520</v>
      </c>
      <c r="PA30" s="24">
        <v>840</v>
      </c>
      <c r="PB30" s="24">
        <v>120</v>
      </c>
      <c r="PC30" s="24">
        <v>50</v>
      </c>
      <c r="PD30" s="24">
        <v>199060</v>
      </c>
      <c r="PE30" s="24">
        <v>1030</v>
      </c>
      <c r="PF30" s="24">
        <v>18170</v>
      </c>
      <c r="PG30" s="24">
        <v>64450</v>
      </c>
      <c r="PH30" s="24">
        <v>72270</v>
      </c>
      <c r="PI30" s="24">
        <v>24220</v>
      </c>
      <c r="PJ30" s="24">
        <v>9650</v>
      </c>
      <c r="PK30" s="24">
        <v>7400</v>
      </c>
      <c r="PL30" s="24">
        <v>1600</v>
      </c>
      <c r="PM30" s="24">
        <v>200</v>
      </c>
      <c r="PN30" s="24">
        <v>90</v>
      </c>
      <c r="PO30" s="24">
        <v>720360</v>
      </c>
      <c r="PP30" s="24">
        <v>2540</v>
      </c>
      <c r="PQ30" s="24">
        <v>71630</v>
      </c>
      <c r="PR30" s="24">
        <v>231480</v>
      </c>
      <c r="PS30" s="24">
        <v>257110</v>
      </c>
      <c r="PT30" s="24">
        <v>93110</v>
      </c>
      <c r="PU30" s="24">
        <v>35230</v>
      </c>
      <c r="PV30" s="24">
        <v>23790</v>
      </c>
      <c r="PW30" s="24">
        <v>4490</v>
      </c>
      <c r="PX30" s="24">
        <v>680</v>
      </c>
      <c r="PY30" s="24">
        <v>300</v>
      </c>
      <c r="PZ30" s="24">
        <v>67400</v>
      </c>
      <c r="QA30" s="24">
        <v>230</v>
      </c>
      <c r="QB30" s="24">
        <v>5520</v>
      </c>
      <c r="QC30" s="24">
        <v>22650</v>
      </c>
      <c r="QD30" s="24">
        <v>23600</v>
      </c>
      <c r="QE30" s="24">
        <v>8890</v>
      </c>
      <c r="QF30" s="24">
        <v>3610</v>
      </c>
      <c r="QG30" s="24">
        <v>2420</v>
      </c>
      <c r="QH30" s="24">
        <v>380</v>
      </c>
      <c r="QI30" s="24">
        <v>60</v>
      </c>
      <c r="QJ30" s="24">
        <v>20</v>
      </c>
      <c r="QK30" s="24">
        <v>382410</v>
      </c>
      <c r="QL30" s="24">
        <v>1140</v>
      </c>
      <c r="QM30" s="24">
        <v>38630</v>
      </c>
      <c r="QN30" s="24">
        <v>159790</v>
      </c>
      <c r="QO30" s="24">
        <v>131530</v>
      </c>
      <c r="QP30" s="24">
        <v>33950</v>
      </c>
      <c r="QQ30" s="24">
        <v>10070</v>
      </c>
      <c r="QR30" s="24">
        <v>6110</v>
      </c>
      <c r="QS30" s="24">
        <v>1000</v>
      </c>
      <c r="QT30" s="24">
        <v>130</v>
      </c>
      <c r="QU30" s="24">
        <v>70</v>
      </c>
      <c r="QV30" s="24">
        <v>42220</v>
      </c>
      <c r="QW30" s="24">
        <v>220</v>
      </c>
      <c r="QX30" s="24">
        <v>4490</v>
      </c>
      <c r="QY30" s="24">
        <v>13520</v>
      </c>
      <c r="QZ30" s="24">
        <v>17360</v>
      </c>
      <c r="RA30" s="24">
        <v>4510</v>
      </c>
      <c r="RB30" s="24">
        <v>1190</v>
      </c>
      <c r="RC30" s="24">
        <v>720</v>
      </c>
      <c r="RD30" s="24">
        <v>170</v>
      </c>
      <c r="RE30" s="26">
        <v>40</v>
      </c>
      <c r="RF30" s="27">
        <v>0</v>
      </c>
      <c r="RG30" s="24">
        <v>464420</v>
      </c>
      <c r="RH30" s="24">
        <v>1460</v>
      </c>
      <c r="RI30" s="24">
        <v>48820</v>
      </c>
      <c r="RJ30" s="24">
        <v>189310</v>
      </c>
      <c r="RK30" s="24">
        <v>159880</v>
      </c>
      <c r="RL30" s="24">
        <v>42050</v>
      </c>
      <c r="RM30" s="24">
        <v>12490</v>
      </c>
      <c r="RN30" s="24">
        <v>8350</v>
      </c>
      <c r="RO30" s="24">
        <v>1680</v>
      </c>
      <c r="RP30" s="24">
        <v>270</v>
      </c>
      <c r="RQ30" s="24">
        <v>120</v>
      </c>
      <c r="RR30" s="24">
        <v>2061780</v>
      </c>
      <c r="RS30" s="24">
        <v>6640</v>
      </c>
      <c r="RT30" s="24">
        <v>176480</v>
      </c>
      <c r="RU30" s="24">
        <v>824600</v>
      </c>
      <c r="RV30" s="24">
        <v>695050</v>
      </c>
      <c r="RW30" s="24">
        <v>213940</v>
      </c>
      <c r="RX30" s="24">
        <v>77400</v>
      </c>
      <c r="RY30" s="24">
        <v>55630</v>
      </c>
      <c r="RZ30" s="24">
        <v>10020</v>
      </c>
      <c r="SA30" s="24">
        <v>1430</v>
      </c>
      <c r="SB30" s="24">
        <v>610</v>
      </c>
      <c r="SC30" s="24">
        <v>128180</v>
      </c>
      <c r="SD30" s="24">
        <v>570</v>
      </c>
      <c r="SE30" s="24">
        <v>10500</v>
      </c>
      <c r="SF30" s="24">
        <v>41000</v>
      </c>
      <c r="SG30" s="24">
        <v>50520</v>
      </c>
      <c r="SH30" s="24">
        <v>16060</v>
      </c>
      <c r="SI30" s="24">
        <v>5150</v>
      </c>
      <c r="SJ30" s="24">
        <v>3580</v>
      </c>
      <c r="SK30" s="24">
        <v>660</v>
      </c>
      <c r="SL30" s="24">
        <v>90</v>
      </c>
      <c r="SM30" s="24">
        <v>50</v>
      </c>
      <c r="SN30" s="24">
        <v>27980</v>
      </c>
      <c r="SO30" s="24">
        <v>230</v>
      </c>
      <c r="SP30" s="24">
        <v>2640</v>
      </c>
      <c r="SQ30" s="24">
        <v>8110</v>
      </c>
      <c r="SR30" s="24">
        <v>10640</v>
      </c>
      <c r="SS30" s="24">
        <v>3900</v>
      </c>
      <c r="ST30" s="24">
        <v>1280</v>
      </c>
      <c r="SU30" s="24">
        <v>950</v>
      </c>
      <c r="SV30" s="24">
        <v>200</v>
      </c>
      <c r="SW30" s="24">
        <v>30</v>
      </c>
      <c r="SX30" s="24">
        <v>10</v>
      </c>
      <c r="SY30" s="24">
        <v>494650</v>
      </c>
      <c r="SZ30" s="24">
        <v>1760</v>
      </c>
      <c r="TA30" s="24">
        <v>44140</v>
      </c>
      <c r="TB30" s="24">
        <v>167890</v>
      </c>
      <c r="TC30" s="24">
        <v>167450</v>
      </c>
      <c r="TD30" s="24">
        <v>58880</v>
      </c>
      <c r="TE30" s="24">
        <v>26170</v>
      </c>
      <c r="TF30" s="24">
        <v>23980</v>
      </c>
      <c r="TG30" s="24">
        <v>3740</v>
      </c>
      <c r="TH30" s="24">
        <v>450</v>
      </c>
      <c r="TI30" s="24">
        <v>200</v>
      </c>
      <c r="TJ30" s="24">
        <v>377680</v>
      </c>
      <c r="TK30" s="24">
        <v>1820</v>
      </c>
      <c r="TL30" s="24">
        <v>28780</v>
      </c>
      <c r="TM30" s="24">
        <v>105350</v>
      </c>
      <c r="TN30" s="24">
        <v>141260</v>
      </c>
      <c r="TO30" s="24">
        <v>54440</v>
      </c>
      <c r="TP30" s="24">
        <v>22750</v>
      </c>
      <c r="TQ30" s="24">
        <v>18600</v>
      </c>
      <c r="TR30" s="24">
        <v>3870</v>
      </c>
      <c r="TS30" s="24">
        <v>580</v>
      </c>
      <c r="TT30" s="24">
        <v>250</v>
      </c>
      <c r="TU30" s="24">
        <v>92860</v>
      </c>
      <c r="TV30" s="24">
        <v>400</v>
      </c>
      <c r="TW30" s="24">
        <v>13370</v>
      </c>
      <c r="TX30" s="24">
        <v>36500</v>
      </c>
      <c r="TY30" s="24">
        <v>28210</v>
      </c>
      <c r="TZ30" s="24">
        <v>9190</v>
      </c>
      <c r="UA30" s="24">
        <v>3050</v>
      </c>
      <c r="UB30" s="24">
        <v>1810</v>
      </c>
      <c r="UC30" s="24">
        <v>270</v>
      </c>
      <c r="UD30" s="26">
        <v>50</v>
      </c>
      <c r="UE30" s="27">
        <v>0</v>
      </c>
      <c r="UF30" s="24">
        <v>283940</v>
      </c>
      <c r="UG30" s="24">
        <v>1410</v>
      </c>
      <c r="UH30" s="24">
        <v>26660</v>
      </c>
      <c r="UI30" s="24">
        <v>92230</v>
      </c>
      <c r="UJ30" s="24">
        <v>106150</v>
      </c>
      <c r="UK30" s="24">
        <v>36050</v>
      </c>
      <c r="UL30" s="24">
        <v>11920</v>
      </c>
      <c r="UM30" s="24">
        <v>7700</v>
      </c>
      <c r="UN30" s="24">
        <v>1480</v>
      </c>
      <c r="UO30" s="24">
        <v>250</v>
      </c>
      <c r="UP30" s="24">
        <v>110</v>
      </c>
      <c r="UQ30" s="24">
        <v>26870</v>
      </c>
      <c r="UR30" s="24">
        <v>150</v>
      </c>
      <c r="US30" s="24">
        <v>2930</v>
      </c>
      <c r="UT30" s="24">
        <v>8240</v>
      </c>
      <c r="UU30" s="24">
        <v>9400</v>
      </c>
      <c r="UV30" s="24">
        <v>3630</v>
      </c>
      <c r="UW30" s="24">
        <v>1460</v>
      </c>
      <c r="UX30" s="24">
        <v>870</v>
      </c>
      <c r="UY30" s="24">
        <v>140</v>
      </c>
      <c r="UZ30" s="24">
        <v>30</v>
      </c>
      <c r="VA30" s="24">
        <v>10</v>
      </c>
      <c r="VB30" s="24">
        <v>48490</v>
      </c>
      <c r="VC30" s="24">
        <v>4310</v>
      </c>
      <c r="VD30" s="24">
        <v>6500</v>
      </c>
      <c r="VE30" s="24">
        <v>7630</v>
      </c>
      <c r="VF30" s="24">
        <v>11050</v>
      </c>
      <c r="VG30" s="24">
        <v>6740</v>
      </c>
      <c r="VH30" s="24">
        <v>3460</v>
      </c>
      <c r="VI30" s="24">
        <v>4510</v>
      </c>
      <c r="VJ30" s="24">
        <v>2670</v>
      </c>
      <c r="VK30" s="24">
        <v>950</v>
      </c>
      <c r="VL30" s="25">
        <v>690</v>
      </c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WC30" s="23"/>
      <c r="WD30" s="23"/>
      <c r="WE30" s="23"/>
      <c r="WF30" s="23"/>
      <c r="WG30" s="23"/>
      <c r="WH30" s="23"/>
      <c r="WI30" s="23"/>
      <c r="WJ30" s="23"/>
      <c r="WK30" s="23"/>
      <c r="WL30" s="23"/>
      <c r="WM30" s="23"/>
      <c r="WN30" s="23"/>
      <c r="WO30" s="23"/>
      <c r="WP30" s="23"/>
      <c r="WQ30" s="23"/>
      <c r="WR30" s="23"/>
      <c r="WS30" s="23"/>
      <c r="WT30" s="23"/>
      <c r="WU30" s="23"/>
      <c r="WV30" s="23"/>
      <c r="WW30" s="23"/>
      <c r="WX30" s="23"/>
      <c r="WY30" s="23"/>
      <c r="WZ30" s="23"/>
      <c r="XA30" s="23"/>
      <c r="XB30" s="23"/>
      <c r="XC30" s="23"/>
      <c r="XD30" s="23"/>
      <c r="XE30" s="23"/>
      <c r="XF30" s="23"/>
      <c r="XG30" s="23"/>
      <c r="XH30" s="23"/>
      <c r="XI30" s="23"/>
      <c r="XJ30" s="23"/>
      <c r="XK30" s="23"/>
      <c r="XL30" s="23"/>
      <c r="XM30" s="23"/>
      <c r="XN30" s="23"/>
      <c r="XO30" s="23"/>
      <c r="XP30" s="23"/>
      <c r="XQ30" s="23"/>
      <c r="XR30" s="23"/>
      <c r="XS30" s="23"/>
      <c r="XT30" s="23"/>
      <c r="XU30" s="23"/>
      <c r="XV30" s="23"/>
      <c r="XW30" s="23"/>
      <c r="XX30" s="23"/>
      <c r="XY30" s="23"/>
      <c r="XZ30" s="23"/>
      <c r="YA30" s="23"/>
      <c r="YB30" s="23"/>
      <c r="YC30" s="23"/>
      <c r="YD30" s="23"/>
      <c r="YE30" s="23"/>
      <c r="YF30" s="23"/>
      <c r="YG30" s="23"/>
      <c r="YH30" s="23"/>
      <c r="YI30" s="23"/>
      <c r="YJ30" s="23"/>
      <c r="YK30" s="23"/>
      <c r="YL30" s="23"/>
      <c r="YM30" s="23"/>
      <c r="YN30" s="23"/>
      <c r="YO30" s="23"/>
      <c r="YP30" s="23"/>
      <c r="YQ30" s="23"/>
      <c r="YR30" s="23"/>
      <c r="YS30" s="23"/>
      <c r="YT30" s="23"/>
      <c r="YU30" s="23"/>
      <c r="YV30" s="23"/>
      <c r="YW30" s="23"/>
      <c r="YX30" s="23"/>
      <c r="YY30" s="23"/>
      <c r="YZ30" s="23"/>
      <c r="ZA30" s="23"/>
      <c r="ZB30" s="23"/>
      <c r="ZC30" s="23"/>
      <c r="ZD30" s="23"/>
      <c r="ZE30" s="23"/>
      <c r="ZF30" s="23"/>
      <c r="ZG30" s="23"/>
      <c r="ZH30" s="23"/>
      <c r="ZI30" s="23"/>
      <c r="ZJ30" s="23"/>
      <c r="ZK30" s="23"/>
      <c r="ZL30" s="23"/>
      <c r="ZM30" s="23"/>
      <c r="ZN30" s="23"/>
      <c r="ZO30" s="23"/>
      <c r="ZP30" s="23"/>
      <c r="ZQ30" s="23"/>
      <c r="ZR30" s="23"/>
      <c r="ZS30" s="23"/>
      <c r="ZT30" s="23"/>
      <c r="ZU30" s="23"/>
      <c r="ZV30" s="23"/>
      <c r="ZW30" s="23"/>
      <c r="ZX30" s="23"/>
      <c r="ZY30" s="23"/>
      <c r="ZZ30" s="23"/>
      <c r="AAA30" s="23"/>
      <c r="AAB30" s="23"/>
      <c r="AAC30" s="23"/>
      <c r="AAD30" s="23"/>
      <c r="AAE30" s="23"/>
      <c r="AAF30" s="23"/>
      <c r="AAG30" s="23"/>
      <c r="AAH30" s="23"/>
      <c r="AAI30" s="23"/>
      <c r="AAJ30" s="23"/>
      <c r="AAK30" s="23"/>
      <c r="AAL30" s="23"/>
      <c r="AAM30" s="23"/>
    </row>
    <row r="31" spans="1:715" ht="16.5" customHeight="1" thickTop="1" x14ac:dyDescent="0.25">
      <c r="A31" s="20"/>
      <c r="B31" s="46" t="s">
        <v>58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46" t="s">
        <v>6</v>
      </c>
      <c r="N31" s="47"/>
      <c r="O31" s="47"/>
      <c r="P31" s="47"/>
      <c r="Q31" s="47"/>
      <c r="R31" s="47"/>
      <c r="S31" s="47"/>
      <c r="T31" s="47"/>
      <c r="U31" s="47"/>
      <c r="V31" s="47"/>
      <c r="W31" s="48"/>
      <c r="X31" s="46" t="s">
        <v>8</v>
      </c>
      <c r="Y31" s="47"/>
      <c r="Z31" s="47"/>
      <c r="AA31" s="47"/>
      <c r="AB31" s="47"/>
      <c r="AC31" s="47"/>
      <c r="AD31" s="47"/>
      <c r="AE31" s="47"/>
      <c r="AF31" s="47"/>
      <c r="AG31" s="47"/>
      <c r="AH31" s="48"/>
      <c r="AI31" s="46" t="s">
        <v>9</v>
      </c>
      <c r="AJ31" s="47"/>
      <c r="AK31" s="47"/>
      <c r="AL31" s="47"/>
      <c r="AM31" s="47"/>
      <c r="AN31" s="47"/>
      <c r="AO31" s="47"/>
      <c r="AP31" s="47"/>
      <c r="AQ31" s="47"/>
      <c r="AR31" s="47"/>
      <c r="AS31" s="48"/>
      <c r="AT31" s="46" t="s">
        <v>10</v>
      </c>
      <c r="AU31" s="47"/>
      <c r="AV31" s="47"/>
      <c r="AW31" s="47"/>
      <c r="AX31" s="47"/>
      <c r="AY31" s="47"/>
      <c r="AZ31" s="47"/>
      <c r="BA31" s="47"/>
      <c r="BB31" s="47"/>
      <c r="BC31" s="47"/>
      <c r="BD31" s="48"/>
      <c r="BE31" s="46" t="s">
        <v>11</v>
      </c>
      <c r="BF31" s="47"/>
      <c r="BG31" s="47"/>
      <c r="BH31" s="47"/>
      <c r="BI31" s="47"/>
      <c r="BJ31" s="47"/>
      <c r="BK31" s="47"/>
      <c r="BL31" s="47"/>
      <c r="BM31" s="47"/>
      <c r="BN31" s="47"/>
      <c r="BO31" s="48"/>
      <c r="BP31" s="46" t="s">
        <v>12</v>
      </c>
      <c r="BQ31" s="47"/>
      <c r="BR31" s="47"/>
      <c r="BS31" s="47"/>
      <c r="BT31" s="47"/>
      <c r="BU31" s="47"/>
      <c r="BV31" s="47"/>
      <c r="BW31" s="47"/>
      <c r="BX31" s="47"/>
      <c r="BY31" s="47"/>
      <c r="BZ31" s="48"/>
      <c r="CA31" s="46" t="s">
        <v>13</v>
      </c>
      <c r="CB31" s="47"/>
      <c r="CC31" s="47"/>
      <c r="CD31" s="47"/>
      <c r="CE31" s="47"/>
      <c r="CF31" s="47"/>
      <c r="CG31" s="47"/>
      <c r="CH31" s="47"/>
      <c r="CI31" s="47"/>
      <c r="CJ31" s="47"/>
      <c r="CK31" s="48"/>
      <c r="CL31" s="46" t="s">
        <v>14</v>
      </c>
      <c r="CM31" s="47"/>
      <c r="CN31" s="47"/>
      <c r="CO31" s="47"/>
      <c r="CP31" s="47"/>
      <c r="CQ31" s="47"/>
      <c r="CR31" s="47"/>
      <c r="CS31" s="47"/>
      <c r="CT31" s="47"/>
      <c r="CU31" s="47"/>
      <c r="CV31" s="48"/>
      <c r="CW31" s="46" t="s">
        <v>15</v>
      </c>
      <c r="CX31" s="47"/>
      <c r="CY31" s="47"/>
      <c r="CZ31" s="47"/>
      <c r="DA31" s="47"/>
      <c r="DB31" s="47"/>
      <c r="DC31" s="47"/>
      <c r="DD31" s="47"/>
      <c r="DE31" s="47"/>
      <c r="DF31" s="47"/>
      <c r="DG31" s="48"/>
      <c r="DH31" s="46" t="s">
        <v>16</v>
      </c>
      <c r="DI31" s="47"/>
      <c r="DJ31" s="47"/>
      <c r="DK31" s="47"/>
      <c r="DL31" s="47"/>
      <c r="DM31" s="47"/>
      <c r="DN31" s="47"/>
      <c r="DO31" s="47"/>
      <c r="DP31" s="47"/>
      <c r="DQ31" s="47"/>
      <c r="DR31" s="48"/>
      <c r="DS31" s="46" t="s">
        <v>17</v>
      </c>
      <c r="DT31" s="47"/>
      <c r="DU31" s="47"/>
      <c r="DV31" s="47"/>
      <c r="DW31" s="47"/>
      <c r="DX31" s="47"/>
      <c r="DY31" s="47"/>
      <c r="DZ31" s="47"/>
      <c r="EA31" s="47"/>
      <c r="EB31" s="47"/>
      <c r="EC31" s="48"/>
      <c r="ED31" s="46" t="s">
        <v>18</v>
      </c>
      <c r="EE31" s="47"/>
      <c r="EF31" s="47"/>
      <c r="EG31" s="47"/>
      <c r="EH31" s="47"/>
      <c r="EI31" s="47"/>
      <c r="EJ31" s="47"/>
      <c r="EK31" s="47"/>
      <c r="EL31" s="47"/>
      <c r="EM31" s="47"/>
      <c r="EN31" s="48"/>
      <c r="EO31" s="46" t="s">
        <v>19</v>
      </c>
      <c r="EP31" s="47"/>
      <c r="EQ31" s="47"/>
      <c r="ER31" s="47"/>
      <c r="ES31" s="47"/>
      <c r="ET31" s="47"/>
      <c r="EU31" s="47"/>
      <c r="EV31" s="47"/>
      <c r="EW31" s="47"/>
      <c r="EX31" s="47"/>
      <c r="EY31" s="48"/>
      <c r="EZ31" s="46" t="s">
        <v>20</v>
      </c>
      <c r="FA31" s="47"/>
      <c r="FB31" s="47"/>
      <c r="FC31" s="47"/>
      <c r="FD31" s="47"/>
      <c r="FE31" s="47"/>
      <c r="FF31" s="47"/>
      <c r="FG31" s="47"/>
      <c r="FH31" s="47"/>
      <c r="FI31" s="47"/>
      <c r="FJ31" s="48"/>
      <c r="FK31" s="46" t="s">
        <v>21</v>
      </c>
      <c r="FL31" s="47"/>
      <c r="FM31" s="47"/>
      <c r="FN31" s="47"/>
      <c r="FO31" s="47"/>
      <c r="FP31" s="47"/>
      <c r="FQ31" s="47"/>
      <c r="FR31" s="47"/>
      <c r="FS31" s="47"/>
      <c r="FT31" s="47"/>
      <c r="FU31" s="48"/>
      <c r="FV31" s="46" t="s">
        <v>22</v>
      </c>
      <c r="FW31" s="47"/>
      <c r="FX31" s="47"/>
      <c r="FY31" s="47"/>
      <c r="FZ31" s="47"/>
      <c r="GA31" s="47"/>
      <c r="GB31" s="47"/>
      <c r="GC31" s="47"/>
      <c r="GD31" s="47"/>
      <c r="GE31" s="47"/>
      <c r="GF31" s="48"/>
      <c r="GG31" s="46" t="s">
        <v>23</v>
      </c>
      <c r="GH31" s="47"/>
      <c r="GI31" s="47"/>
      <c r="GJ31" s="47"/>
      <c r="GK31" s="47"/>
      <c r="GL31" s="47"/>
      <c r="GM31" s="47"/>
      <c r="GN31" s="47"/>
      <c r="GO31" s="47"/>
      <c r="GP31" s="47"/>
      <c r="GQ31" s="48"/>
      <c r="GR31" s="46" t="s">
        <v>24</v>
      </c>
      <c r="GS31" s="47"/>
      <c r="GT31" s="47"/>
      <c r="GU31" s="47"/>
      <c r="GV31" s="47"/>
      <c r="GW31" s="47"/>
      <c r="GX31" s="47"/>
      <c r="GY31" s="47"/>
      <c r="GZ31" s="47"/>
      <c r="HA31" s="47"/>
      <c r="HB31" s="48"/>
      <c r="HC31" s="46" t="s">
        <v>7</v>
      </c>
      <c r="HD31" s="47"/>
      <c r="HE31" s="47"/>
      <c r="HF31" s="47"/>
      <c r="HG31" s="47"/>
      <c r="HH31" s="47"/>
      <c r="HI31" s="47"/>
      <c r="HJ31" s="47"/>
      <c r="HK31" s="47"/>
      <c r="HL31" s="47"/>
      <c r="HM31" s="48"/>
      <c r="HN31" s="46" t="s">
        <v>25</v>
      </c>
      <c r="HO31" s="47"/>
      <c r="HP31" s="47"/>
      <c r="HQ31" s="47"/>
      <c r="HR31" s="47"/>
      <c r="HS31" s="47"/>
      <c r="HT31" s="47"/>
      <c r="HU31" s="47"/>
      <c r="HV31" s="47"/>
      <c r="HW31" s="47"/>
      <c r="HX31" s="48"/>
      <c r="HY31" s="46" t="s">
        <v>26</v>
      </c>
      <c r="HZ31" s="47"/>
      <c r="IA31" s="47"/>
      <c r="IB31" s="47"/>
      <c r="IC31" s="47"/>
      <c r="ID31" s="47"/>
      <c r="IE31" s="47"/>
      <c r="IF31" s="47"/>
      <c r="IG31" s="47"/>
      <c r="IH31" s="47"/>
      <c r="II31" s="48"/>
      <c r="IJ31" s="46" t="s">
        <v>27</v>
      </c>
      <c r="IK31" s="47"/>
      <c r="IL31" s="47"/>
      <c r="IM31" s="47"/>
      <c r="IN31" s="47"/>
      <c r="IO31" s="47"/>
      <c r="IP31" s="47"/>
      <c r="IQ31" s="47"/>
      <c r="IR31" s="47"/>
      <c r="IS31" s="47"/>
      <c r="IT31" s="48"/>
      <c r="IU31" s="46" t="s">
        <v>28</v>
      </c>
      <c r="IV31" s="47"/>
      <c r="IW31" s="47"/>
      <c r="IX31" s="47"/>
      <c r="IY31" s="47"/>
      <c r="IZ31" s="47"/>
      <c r="JA31" s="47"/>
      <c r="JB31" s="47"/>
      <c r="JC31" s="47"/>
      <c r="JD31" s="47"/>
      <c r="JE31" s="48"/>
      <c r="JF31" s="46" t="s">
        <v>29</v>
      </c>
      <c r="JG31" s="47"/>
      <c r="JH31" s="47"/>
      <c r="JI31" s="47"/>
      <c r="JJ31" s="47"/>
      <c r="JK31" s="47"/>
      <c r="JL31" s="47"/>
      <c r="JM31" s="47"/>
      <c r="JN31" s="47"/>
      <c r="JO31" s="47"/>
      <c r="JP31" s="48"/>
      <c r="JQ31" s="46" t="s">
        <v>30</v>
      </c>
      <c r="JR31" s="47"/>
      <c r="JS31" s="47"/>
      <c r="JT31" s="47"/>
      <c r="JU31" s="47"/>
      <c r="JV31" s="47"/>
      <c r="JW31" s="47"/>
      <c r="JX31" s="47"/>
      <c r="JY31" s="47"/>
      <c r="JZ31" s="47"/>
      <c r="KA31" s="48"/>
      <c r="KB31" s="46" t="s">
        <v>31</v>
      </c>
      <c r="KC31" s="47"/>
      <c r="KD31" s="47"/>
      <c r="KE31" s="47"/>
      <c r="KF31" s="47"/>
      <c r="KG31" s="47"/>
      <c r="KH31" s="47"/>
      <c r="KI31" s="47"/>
      <c r="KJ31" s="47"/>
      <c r="KK31" s="47"/>
      <c r="KL31" s="48"/>
      <c r="KM31" s="46" t="s">
        <v>32</v>
      </c>
      <c r="KN31" s="47"/>
      <c r="KO31" s="47"/>
      <c r="KP31" s="47"/>
      <c r="KQ31" s="47"/>
      <c r="KR31" s="47"/>
      <c r="KS31" s="47"/>
      <c r="KT31" s="47"/>
      <c r="KU31" s="47"/>
      <c r="KV31" s="47"/>
      <c r="KW31" s="48"/>
      <c r="KX31" s="46" t="s">
        <v>33</v>
      </c>
      <c r="KY31" s="47"/>
      <c r="KZ31" s="47"/>
      <c r="LA31" s="47"/>
      <c r="LB31" s="47"/>
      <c r="LC31" s="47"/>
      <c r="LD31" s="47"/>
      <c r="LE31" s="47"/>
      <c r="LF31" s="47"/>
      <c r="LG31" s="47"/>
      <c r="LH31" s="48"/>
      <c r="LI31" s="46" t="s">
        <v>34</v>
      </c>
      <c r="LJ31" s="47"/>
      <c r="LK31" s="47"/>
      <c r="LL31" s="47"/>
      <c r="LM31" s="47"/>
      <c r="LN31" s="47"/>
      <c r="LO31" s="47"/>
      <c r="LP31" s="47"/>
      <c r="LQ31" s="47"/>
      <c r="LR31" s="47"/>
      <c r="LS31" s="48"/>
      <c r="LT31" s="46" t="s">
        <v>35</v>
      </c>
      <c r="LU31" s="47"/>
      <c r="LV31" s="47"/>
      <c r="LW31" s="47"/>
      <c r="LX31" s="47"/>
      <c r="LY31" s="47"/>
      <c r="LZ31" s="47"/>
      <c r="MA31" s="47"/>
      <c r="MB31" s="47"/>
      <c r="MC31" s="47"/>
      <c r="MD31" s="48"/>
      <c r="ME31" s="46" t="s">
        <v>36</v>
      </c>
      <c r="MF31" s="47"/>
      <c r="MG31" s="47"/>
      <c r="MH31" s="47"/>
      <c r="MI31" s="47"/>
      <c r="MJ31" s="47"/>
      <c r="MK31" s="47"/>
      <c r="ML31" s="47"/>
      <c r="MM31" s="47"/>
      <c r="MN31" s="47"/>
      <c r="MO31" s="48"/>
      <c r="MP31" s="46" t="s">
        <v>37</v>
      </c>
      <c r="MQ31" s="47"/>
      <c r="MR31" s="47"/>
      <c r="MS31" s="47"/>
      <c r="MT31" s="47"/>
      <c r="MU31" s="47"/>
      <c r="MV31" s="47"/>
      <c r="MW31" s="47"/>
      <c r="MX31" s="47"/>
      <c r="MY31" s="47"/>
      <c r="MZ31" s="48"/>
      <c r="NA31" s="46" t="s">
        <v>38</v>
      </c>
      <c r="NB31" s="47"/>
      <c r="NC31" s="47"/>
      <c r="ND31" s="47"/>
      <c r="NE31" s="47"/>
      <c r="NF31" s="47"/>
      <c r="NG31" s="47"/>
      <c r="NH31" s="47"/>
      <c r="NI31" s="47"/>
      <c r="NJ31" s="47"/>
      <c r="NK31" s="48"/>
      <c r="NL31" s="46" t="s">
        <v>39</v>
      </c>
      <c r="NM31" s="47"/>
      <c r="NN31" s="47"/>
      <c r="NO31" s="47"/>
      <c r="NP31" s="47"/>
      <c r="NQ31" s="47"/>
      <c r="NR31" s="47"/>
      <c r="NS31" s="47"/>
      <c r="NT31" s="47"/>
      <c r="NU31" s="47"/>
      <c r="NV31" s="48"/>
      <c r="NW31" s="46" t="s">
        <v>40</v>
      </c>
      <c r="NX31" s="47"/>
      <c r="NY31" s="47"/>
      <c r="NZ31" s="47"/>
      <c r="OA31" s="47"/>
      <c r="OB31" s="47"/>
      <c r="OC31" s="47"/>
      <c r="OD31" s="47"/>
      <c r="OE31" s="47"/>
      <c r="OF31" s="47"/>
      <c r="OG31" s="48"/>
      <c r="OH31" s="46" t="s">
        <v>41</v>
      </c>
      <c r="OI31" s="47"/>
      <c r="OJ31" s="47"/>
      <c r="OK31" s="47"/>
      <c r="OL31" s="47"/>
      <c r="OM31" s="47"/>
      <c r="ON31" s="47"/>
      <c r="OO31" s="47"/>
      <c r="OP31" s="47"/>
      <c r="OQ31" s="47"/>
      <c r="OR31" s="48"/>
      <c r="OS31" s="46" t="s">
        <v>42</v>
      </c>
      <c r="OT31" s="47"/>
      <c r="OU31" s="47"/>
      <c r="OV31" s="47"/>
      <c r="OW31" s="47"/>
      <c r="OX31" s="47"/>
      <c r="OY31" s="47"/>
      <c r="OZ31" s="47"/>
      <c r="PA31" s="47"/>
      <c r="PB31" s="47"/>
      <c r="PC31" s="48"/>
      <c r="PD31" s="46" t="s">
        <v>43</v>
      </c>
      <c r="PE31" s="47"/>
      <c r="PF31" s="47"/>
      <c r="PG31" s="47"/>
      <c r="PH31" s="47"/>
      <c r="PI31" s="47"/>
      <c r="PJ31" s="47"/>
      <c r="PK31" s="47"/>
      <c r="PL31" s="47"/>
      <c r="PM31" s="47"/>
      <c r="PN31" s="48"/>
      <c r="PO31" s="46" t="s">
        <v>44</v>
      </c>
      <c r="PP31" s="47"/>
      <c r="PQ31" s="47"/>
      <c r="PR31" s="47"/>
      <c r="PS31" s="47"/>
      <c r="PT31" s="47"/>
      <c r="PU31" s="47"/>
      <c r="PV31" s="47"/>
      <c r="PW31" s="47"/>
      <c r="PX31" s="47"/>
      <c r="PY31" s="48"/>
      <c r="PZ31" s="46" t="s">
        <v>45</v>
      </c>
      <c r="QA31" s="47"/>
      <c r="QB31" s="47"/>
      <c r="QC31" s="47"/>
      <c r="QD31" s="47"/>
      <c r="QE31" s="47"/>
      <c r="QF31" s="47"/>
      <c r="QG31" s="47"/>
      <c r="QH31" s="47"/>
      <c r="QI31" s="47"/>
      <c r="QJ31" s="48"/>
      <c r="QK31" s="46" t="s">
        <v>46</v>
      </c>
      <c r="QL31" s="47"/>
      <c r="QM31" s="47"/>
      <c r="QN31" s="47"/>
      <c r="QO31" s="47"/>
      <c r="QP31" s="47"/>
      <c r="QQ31" s="47"/>
      <c r="QR31" s="47"/>
      <c r="QS31" s="47"/>
      <c r="QT31" s="47"/>
      <c r="QU31" s="48"/>
      <c r="QV31" s="46" t="s">
        <v>47</v>
      </c>
      <c r="QW31" s="47"/>
      <c r="QX31" s="47"/>
      <c r="QY31" s="47"/>
      <c r="QZ31" s="47"/>
      <c r="RA31" s="47"/>
      <c r="RB31" s="47"/>
      <c r="RC31" s="47"/>
      <c r="RD31" s="47"/>
      <c r="RE31" s="47"/>
      <c r="RF31" s="48"/>
      <c r="RG31" s="46" t="s">
        <v>48</v>
      </c>
      <c r="RH31" s="47"/>
      <c r="RI31" s="47"/>
      <c r="RJ31" s="47"/>
      <c r="RK31" s="47"/>
      <c r="RL31" s="47"/>
      <c r="RM31" s="47"/>
      <c r="RN31" s="47"/>
      <c r="RO31" s="47"/>
      <c r="RP31" s="47"/>
      <c r="RQ31" s="48"/>
      <c r="RR31" s="46" t="s">
        <v>49</v>
      </c>
      <c r="RS31" s="47"/>
      <c r="RT31" s="47"/>
      <c r="RU31" s="47"/>
      <c r="RV31" s="47"/>
      <c r="RW31" s="47"/>
      <c r="RX31" s="47"/>
      <c r="RY31" s="47"/>
      <c r="RZ31" s="47"/>
      <c r="SA31" s="47"/>
      <c r="SB31" s="48"/>
      <c r="SC31" s="46" t="s">
        <v>50</v>
      </c>
      <c r="SD31" s="47"/>
      <c r="SE31" s="47"/>
      <c r="SF31" s="47"/>
      <c r="SG31" s="47"/>
      <c r="SH31" s="47"/>
      <c r="SI31" s="47"/>
      <c r="SJ31" s="47"/>
      <c r="SK31" s="47"/>
      <c r="SL31" s="47"/>
      <c r="SM31" s="48"/>
      <c r="SN31" s="46" t="s">
        <v>51</v>
      </c>
      <c r="SO31" s="47"/>
      <c r="SP31" s="47"/>
      <c r="SQ31" s="47"/>
      <c r="SR31" s="47"/>
      <c r="SS31" s="47"/>
      <c r="ST31" s="47"/>
      <c r="SU31" s="47"/>
      <c r="SV31" s="47"/>
      <c r="SW31" s="47"/>
      <c r="SX31" s="48"/>
      <c r="SY31" s="46" t="s">
        <v>52</v>
      </c>
      <c r="SZ31" s="47"/>
      <c r="TA31" s="47"/>
      <c r="TB31" s="47"/>
      <c r="TC31" s="47"/>
      <c r="TD31" s="47"/>
      <c r="TE31" s="47"/>
      <c r="TF31" s="47"/>
      <c r="TG31" s="47"/>
      <c r="TH31" s="47"/>
      <c r="TI31" s="48"/>
      <c r="TJ31" s="46" t="s">
        <v>53</v>
      </c>
      <c r="TK31" s="47"/>
      <c r="TL31" s="47"/>
      <c r="TM31" s="47"/>
      <c r="TN31" s="47"/>
      <c r="TO31" s="47"/>
      <c r="TP31" s="47"/>
      <c r="TQ31" s="47"/>
      <c r="TR31" s="47"/>
      <c r="TS31" s="47"/>
      <c r="TT31" s="48"/>
      <c r="TU31" s="46" t="s">
        <v>54</v>
      </c>
      <c r="TV31" s="47"/>
      <c r="TW31" s="47"/>
      <c r="TX31" s="47"/>
      <c r="TY31" s="47"/>
      <c r="TZ31" s="47"/>
      <c r="UA31" s="47"/>
      <c r="UB31" s="47"/>
      <c r="UC31" s="47"/>
      <c r="UD31" s="47"/>
      <c r="UE31" s="48"/>
      <c r="UF31" s="46" t="s">
        <v>55</v>
      </c>
      <c r="UG31" s="47"/>
      <c r="UH31" s="47"/>
      <c r="UI31" s="47"/>
      <c r="UJ31" s="47"/>
      <c r="UK31" s="47"/>
      <c r="UL31" s="47"/>
      <c r="UM31" s="47"/>
      <c r="UN31" s="47"/>
      <c r="UO31" s="47"/>
      <c r="UP31" s="48"/>
      <c r="UQ31" s="46" t="s">
        <v>56</v>
      </c>
      <c r="UR31" s="47"/>
      <c r="US31" s="47"/>
      <c r="UT31" s="47"/>
      <c r="UU31" s="47"/>
      <c r="UV31" s="47"/>
      <c r="UW31" s="47"/>
      <c r="UX31" s="47"/>
      <c r="UY31" s="47"/>
      <c r="UZ31" s="47"/>
      <c r="VA31" s="48"/>
      <c r="VB31" s="46" t="s">
        <v>57</v>
      </c>
      <c r="VC31" s="47"/>
      <c r="VD31" s="47"/>
      <c r="VE31" s="47"/>
      <c r="VF31" s="47"/>
      <c r="VG31" s="47"/>
      <c r="VH31" s="47"/>
      <c r="VI31" s="47"/>
      <c r="VJ31" s="47"/>
      <c r="VK31" s="47"/>
      <c r="VL31" s="47"/>
    </row>
    <row r="32" spans="1:715" ht="16.5" customHeight="1" x14ac:dyDescent="0.3">
      <c r="A32" s="20"/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8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8"/>
      <c r="KM32" s="38"/>
      <c r="KN32" s="38"/>
      <c r="KO32" s="38"/>
      <c r="KP32" s="38"/>
      <c r="KQ32" s="38"/>
      <c r="KR32" s="38"/>
      <c r="KS32" s="38"/>
      <c r="KT32" s="38"/>
      <c r="KU32" s="38"/>
      <c r="KV32" s="38"/>
      <c r="KW32" s="38"/>
      <c r="KX32" s="38"/>
      <c r="KY32" s="38"/>
      <c r="KZ32" s="38"/>
      <c r="LA32" s="38"/>
      <c r="LB32" s="38"/>
      <c r="LC32" s="38"/>
      <c r="LD32" s="38"/>
      <c r="LE32" s="38"/>
      <c r="LF32" s="38"/>
      <c r="LG32" s="38"/>
      <c r="LH32" s="38"/>
      <c r="LI32" s="38"/>
      <c r="LJ32" s="38"/>
      <c r="LK32" s="38"/>
      <c r="LL32" s="38"/>
      <c r="LM32" s="38"/>
      <c r="LN32" s="38"/>
      <c r="LO32" s="38"/>
      <c r="LP32" s="38"/>
      <c r="LQ32" s="38"/>
      <c r="LR32" s="38"/>
      <c r="LS32" s="38"/>
      <c r="LT32" s="38"/>
      <c r="LU32" s="38"/>
      <c r="LV32" s="38"/>
      <c r="LW32" s="38"/>
      <c r="LX32" s="38"/>
      <c r="LY32" s="38"/>
      <c r="LZ32" s="38"/>
      <c r="MA32" s="38"/>
      <c r="MB32" s="38"/>
      <c r="MC32" s="38"/>
      <c r="MD32" s="38"/>
      <c r="ME32" s="38"/>
      <c r="MF32" s="38"/>
      <c r="MG32" s="38"/>
      <c r="MH32" s="38"/>
      <c r="MI32" s="38"/>
      <c r="MJ32" s="38"/>
      <c r="MK32" s="38"/>
      <c r="ML32" s="38"/>
      <c r="MM32" s="38"/>
      <c r="MN32" s="38"/>
      <c r="MO32" s="38"/>
      <c r="MP32" s="38"/>
      <c r="MQ32" s="38"/>
      <c r="MR32" s="38"/>
      <c r="MS32" s="38"/>
      <c r="MT32" s="38"/>
      <c r="MU32" s="38"/>
      <c r="MV32" s="38"/>
      <c r="MW32" s="38"/>
      <c r="MX32" s="38"/>
      <c r="MY32" s="38"/>
      <c r="MZ32" s="38"/>
      <c r="NA32" s="38"/>
      <c r="NB32" s="38"/>
      <c r="NC32" s="38"/>
      <c r="ND32" s="38"/>
      <c r="NE32" s="38"/>
      <c r="NF32" s="38"/>
      <c r="NG32" s="38"/>
      <c r="NH32" s="38"/>
      <c r="NI32" s="38"/>
      <c r="NJ32" s="38"/>
      <c r="NK32" s="38"/>
      <c r="NL32" s="38"/>
      <c r="NM32" s="38"/>
      <c r="NN32" s="38"/>
      <c r="NO32" s="38"/>
      <c r="NP32" s="38"/>
      <c r="NQ32" s="38"/>
      <c r="NR32" s="38"/>
      <c r="NS32" s="38"/>
      <c r="NT32" s="38"/>
      <c r="NU32" s="38"/>
      <c r="NV32" s="38"/>
      <c r="NW32" s="38"/>
      <c r="NX32" s="38"/>
      <c r="NY32" s="38"/>
      <c r="NZ32" s="38"/>
      <c r="OA32" s="38"/>
      <c r="OB32" s="38"/>
      <c r="OC32" s="38"/>
      <c r="OD32" s="38"/>
      <c r="OE32" s="38"/>
      <c r="OF32" s="38"/>
      <c r="OG32" s="38"/>
      <c r="OH32" s="38"/>
      <c r="OI32" s="38"/>
      <c r="OJ32" s="38"/>
      <c r="OK32" s="38"/>
      <c r="OL32" s="38"/>
      <c r="OM32" s="38"/>
      <c r="ON32" s="38"/>
      <c r="OO32" s="38"/>
      <c r="OP32" s="38"/>
      <c r="OQ32" s="38"/>
      <c r="OR32" s="38"/>
      <c r="OS32" s="38"/>
      <c r="OT32" s="38"/>
      <c r="OU32" s="38"/>
      <c r="OV32" s="38"/>
      <c r="OW32" s="38"/>
      <c r="OX32" s="38"/>
      <c r="OY32" s="38"/>
      <c r="OZ32" s="38"/>
      <c r="PA32" s="38"/>
      <c r="PB32" s="38"/>
      <c r="PC32" s="38"/>
      <c r="PD32" s="38"/>
      <c r="PE32" s="38"/>
      <c r="PF32" s="38"/>
      <c r="PG32" s="38"/>
      <c r="PH32" s="38"/>
      <c r="PI32" s="38"/>
      <c r="PJ32" s="38"/>
      <c r="PK32" s="38"/>
      <c r="PL32" s="38"/>
      <c r="PM32" s="38"/>
      <c r="PN32" s="38"/>
      <c r="PO32" s="38"/>
      <c r="PP32" s="38"/>
      <c r="PQ32" s="38"/>
      <c r="PR32" s="38"/>
      <c r="PS32" s="38"/>
      <c r="PT32" s="38"/>
      <c r="PU32" s="38"/>
      <c r="PV32" s="38"/>
      <c r="PW32" s="38"/>
      <c r="PX32" s="38"/>
      <c r="PY32" s="38"/>
      <c r="PZ32" s="38"/>
      <c r="QA32" s="38"/>
      <c r="QB32" s="38"/>
      <c r="QC32" s="38"/>
      <c r="QD32" s="38"/>
      <c r="QE32" s="38"/>
      <c r="QF32" s="38"/>
      <c r="QG32" s="38"/>
      <c r="QH32" s="38"/>
      <c r="QI32" s="38"/>
      <c r="QJ32" s="38"/>
      <c r="QK32" s="38"/>
      <c r="QL32" s="38"/>
      <c r="QM32" s="38"/>
      <c r="QN32" s="38"/>
      <c r="QO32" s="38"/>
      <c r="QP32" s="38"/>
      <c r="QQ32" s="38"/>
      <c r="QR32" s="38"/>
      <c r="QS32" s="38"/>
      <c r="QT32" s="38"/>
      <c r="QU32" s="38"/>
      <c r="QV32" s="38"/>
      <c r="QW32" s="38"/>
      <c r="QX32" s="38"/>
      <c r="QY32" s="38"/>
      <c r="QZ32" s="38"/>
      <c r="RA32" s="38"/>
      <c r="RB32" s="38"/>
      <c r="RC32" s="38"/>
      <c r="RD32" s="38"/>
      <c r="RE32" s="38"/>
      <c r="RF32" s="38"/>
      <c r="RG32" s="38"/>
      <c r="RH32" s="38"/>
      <c r="RI32" s="38"/>
      <c r="RJ32" s="38"/>
      <c r="RK32" s="38"/>
      <c r="RL32" s="38"/>
      <c r="RM32" s="38"/>
      <c r="RN32" s="38"/>
      <c r="RO32" s="38"/>
      <c r="RP32" s="38"/>
      <c r="RQ32" s="38"/>
      <c r="RR32" s="38"/>
      <c r="RS32" s="38"/>
      <c r="RT32" s="38"/>
      <c r="RU32" s="38"/>
      <c r="RV32" s="38"/>
      <c r="RW32" s="38"/>
      <c r="RX32" s="38"/>
      <c r="RY32" s="38"/>
      <c r="RZ32" s="38"/>
      <c r="SA32" s="38"/>
      <c r="SB32" s="38"/>
      <c r="SC32" s="38"/>
      <c r="SD32" s="38"/>
      <c r="SE32" s="38"/>
      <c r="SF32" s="38"/>
      <c r="SG32" s="38"/>
      <c r="SH32" s="38"/>
      <c r="SI32" s="38"/>
      <c r="SJ32" s="38"/>
      <c r="SK32" s="38"/>
      <c r="SL32" s="38"/>
      <c r="SM32" s="38"/>
      <c r="SN32" s="38"/>
      <c r="SO32" s="38"/>
      <c r="SP32" s="38"/>
      <c r="SQ32" s="38"/>
      <c r="SR32" s="38"/>
      <c r="SS32" s="38"/>
      <c r="ST32" s="38"/>
      <c r="SU32" s="38"/>
      <c r="SV32" s="38"/>
      <c r="SW32" s="38"/>
      <c r="SX32" s="38"/>
      <c r="SY32" s="38"/>
      <c r="SZ32" s="38"/>
      <c r="TA32" s="38"/>
      <c r="TB32" s="38"/>
      <c r="TC32" s="38"/>
      <c r="TD32" s="38"/>
      <c r="TE32" s="38"/>
      <c r="TF32" s="38"/>
      <c r="TG32" s="38"/>
      <c r="TH32" s="38"/>
      <c r="TI32" s="38"/>
      <c r="TJ32" s="38"/>
      <c r="TK32" s="38"/>
      <c r="TL32" s="38"/>
      <c r="TM32" s="38"/>
      <c r="TN32" s="38"/>
      <c r="TO32" s="38"/>
      <c r="TP32" s="38"/>
      <c r="TQ32" s="38"/>
      <c r="TR32" s="38"/>
      <c r="TS32" s="38"/>
      <c r="TT32" s="38"/>
      <c r="TU32" s="38"/>
      <c r="TV32" s="38"/>
      <c r="TW32" s="38"/>
      <c r="TX32" s="38"/>
      <c r="TY32" s="38"/>
      <c r="TZ32" s="38"/>
      <c r="UA32" s="38"/>
      <c r="UB32" s="38"/>
      <c r="UC32" s="38"/>
      <c r="UD32" s="38"/>
      <c r="UE32" s="38"/>
      <c r="UF32" s="38"/>
      <c r="UG32" s="38"/>
      <c r="UH32" s="38"/>
      <c r="UI32" s="38"/>
      <c r="UJ32" s="38"/>
      <c r="UK32" s="38"/>
      <c r="UL32" s="38"/>
      <c r="UM32" s="38"/>
      <c r="UN32" s="38"/>
      <c r="UO32" s="38"/>
      <c r="UP32" s="38"/>
      <c r="UQ32" s="38"/>
      <c r="UR32" s="38"/>
      <c r="US32" s="38"/>
      <c r="UT32" s="38"/>
      <c r="UU32" s="38"/>
      <c r="UV32" s="38"/>
      <c r="UW32" s="38"/>
      <c r="UX32" s="38"/>
      <c r="UY32" s="38"/>
      <c r="UZ32" s="38"/>
      <c r="VA32" s="38"/>
      <c r="VB32" s="38"/>
      <c r="VC32" s="38"/>
      <c r="VD32" s="38"/>
      <c r="VE32" s="38"/>
      <c r="VF32" s="38"/>
      <c r="VG32" s="38"/>
      <c r="VH32" s="38"/>
      <c r="VI32" s="38"/>
      <c r="VJ32" s="38"/>
      <c r="VK32" s="38"/>
      <c r="VL32" s="38"/>
    </row>
    <row r="33" spans="1:592 16384:16384" x14ac:dyDescent="0.25">
      <c r="A33" s="20" t="s">
        <v>82</v>
      </c>
      <c r="B33" s="15">
        <f>B28/B27</f>
        <v>0.47463722805867881</v>
      </c>
      <c r="C33" s="15">
        <f t="shared" ref="C33:BN33" si="0">C28/C27</f>
        <v>0.60714636026063196</v>
      </c>
      <c r="D33" s="15">
        <f t="shared" si="0"/>
        <v>0.81484436779735425</v>
      </c>
      <c r="E33" s="15">
        <f t="shared" si="0"/>
        <v>0.59515342320383668</v>
      </c>
      <c r="F33" s="15">
        <f t="shared" si="0"/>
        <v>0.51286057391714368</v>
      </c>
      <c r="G33" s="15">
        <f t="shared" si="0"/>
        <v>0.40543874797785512</v>
      </c>
      <c r="H33" s="15">
        <f t="shared" si="0"/>
        <v>0.26190704470582821</v>
      </c>
      <c r="I33" s="15">
        <f t="shared" si="0"/>
        <v>0.15448607816814708</v>
      </c>
      <c r="J33" s="15">
        <f t="shared" si="0"/>
        <v>0.1105567718900053</v>
      </c>
      <c r="K33" s="15">
        <f t="shared" si="0"/>
        <v>0.10638273513080314</v>
      </c>
      <c r="L33" s="15">
        <f t="shared" si="0"/>
        <v>0.11469390637136065</v>
      </c>
      <c r="M33" s="15">
        <f t="shared" si="0"/>
        <v>0.41124892966360854</v>
      </c>
      <c r="N33" s="15">
        <f t="shared" si="0"/>
        <v>0.55496788817529275</v>
      </c>
      <c r="O33" s="15">
        <f t="shared" si="0"/>
        <v>0.76244795129290743</v>
      </c>
      <c r="P33" s="15">
        <f t="shared" si="0"/>
        <v>0.49015759177125601</v>
      </c>
      <c r="Q33" s="15">
        <f t="shared" si="0"/>
        <v>0.42580528046148569</v>
      </c>
      <c r="R33" s="15">
        <f t="shared" si="0"/>
        <v>0.31286338590157703</v>
      </c>
      <c r="S33" s="15">
        <f t="shared" si="0"/>
        <v>0.17457657549823449</v>
      </c>
      <c r="T33" s="15">
        <f t="shared" si="0"/>
        <v>9.6911411133715555E-2</v>
      </c>
      <c r="U33" s="15">
        <f t="shared" si="0"/>
        <v>7.5118337106400493E-2</v>
      </c>
      <c r="V33" s="15">
        <f t="shared" si="0"/>
        <v>8.4112149532710276E-2</v>
      </c>
      <c r="W33" s="15">
        <f t="shared" si="0"/>
        <v>0.10185185185185185</v>
      </c>
      <c r="X33" s="15">
        <f t="shared" si="0"/>
        <v>0.5041367423154266</v>
      </c>
      <c r="Y33" s="15">
        <f t="shared" si="0"/>
        <v>0.59826589595375723</v>
      </c>
      <c r="Z33" s="15">
        <f t="shared" si="0"/>
        <v>0.85840530226953204</v>
      </c>
      <c r="AA33" s="15">
        <f t="shared" si="0"/>
        <v>0.70421353030048683</v>
      </c>
      <c r="AB33" s="15">
        <f t="shared" si="0"/>
        <v>0.57132037364301946</v>
      </c>
      <c r="AC33" s="15">
        <f t="shared" si="0"/>
        <v>0.45001967729240455</v>
      </c>
      <c r="AD33" s="15">
        <f t="shared" si="0"/>
        <v>0.30162346909712334</v>
      </c>
      <c r="AE33" s="15">
        <f t="shared" si="0"/>
        <v>0.15146018501723199</v>
      </c>
      <c r="AF33" s="15">
        <f t="shared" si="0"/>
        <v>0.10981308411214953</v>
      </c>
      <c r="AG33" s="15">
        <f t="shared" si="0"/>
        <v>0.11409395973154363</v>
      </c>
      <c r="AH33" s="15">
        <f t="shared" si="0"/>
        <v>0.10606060606060606</v>
      </c>
      <c r="AI33" s="15">
        <f t="shared" si="0"/>
        <v>0.45627984702022295</v>
      </c>
      <c r="AJ33" s="15">
        <f t="shared" si="0"/>
        <v>0.59091887239078977</v>
      </c>
      <c r="AK33" s="15">
        <f t="shared" si="0"/>
        <v>0.78211644480301201</v>
      </c>
      <c r="AL33" s="15">
        <f t="shared" si="0"/>
        <v>0.57202925846436858</v>
      </c>
      <c r="AM33" s="15">
        <f t="shared" si="0"/>
        <v>0.48464509255559995</v>
      </c>
      <c r="AN33" s="15">
        <f t="shared" si="0"/>
        <v>0.37874110172734926</v>
      </c>
      <c r="AO33" s="15">
        <f t="shared" si="0"/>
        <v>0.24223254324151186</v>
      </c>
      <c r="AP33" s="15">
        <f t="shared" si="0"/>
        <v>0.1421349809323913</v>
      </c>
      <c r="AQ33" s="15">
        <f t="shared" si="0"/>
        <v>0.1111111111111111</v>
      </c>
      <c r="AR33" s="15">
        <f t="shared" si="0"/>
        <v>0.11398176291793313</v>
      </c>
      <c r="AS33" s="15">
        <f t="shared" si="0"/>
        <v>0.1234991423670669</v>
      </c>
      <c r="AT33" s="15">
        <f t="shared" si="0"/>
        <v>0.40944553142370632</v>
      </c>
      <c r="AU33" s="15">
        <f t="shared" si="0"/>
        <v>0.4876681614349776</v>
      </c>
      <c r="AV33" s="15">
        <f t="shared" si="0"/>
        <v>0.74319605343384509</v>
      </c>
      <c r="AW33" s="15">
        <f t="shared" si="0"/>
        <v>0.50189810827192394</v>
      </c>
      <c r="AX33" s="15">
        <f t="shared" si="0"/>
        <v>0.4122605615324062</v>
      </c>
      <c r="AY33" s="15">
        <f t="shared" si="0"/>
        <v>0.28278867102396515</v>
      </c>
      <c r="AZ33" s="15">
        <f t="shared" si="0"/>
        <v>0.15739975196362133</v>
      </c>
      <c r="BA33" s="15">
        <f t="shared" si="0"/>
        <v>9.5267309377738821E-2</v>
      </c>
      <c r="BB33" s="15">
        <f t="shared" si="0"/>
        <v>8.4271703596077011E-2</v>
      </c>
      <c r="BC33" s="15">
        <f t="shared" si="0"/>
        <v>8.4745762711864403E-2</v>
      </c>
      <c r="BD33" s="15">
        <f t="shared" si="0"/>
        <v>9.6590909090909088E-2</v>
      </c>
      <c r="BE33" s="15">
        <f t="shared" si="0"/>
        <v>0.48995630050614186</v>
      </c>
      <c r="BF33" s="15">
        <f t="shared" si="0"/>
        <v>0.64055528011898855</v>
      </c>
      <c r="BG33" s="15">
        <f t="shared" si="0"/>
        <v>0.81861460899191973</v>
      </c>
      <c r="BH33" s="15">
        <f t="shared" si="0"/>
        <v>0.63472957876059666</v>
      </c>
      <c r="BI33" s="15">
        <f t="shared" si="0"/>
        <v>0.50673553748749456</v>
      </c>
      <c r="BJ33" s="15">
        <f t="shared" si="0"/>
        <v>0.43752683739544151</v>
      </c>
      <c r="BK33" s="15">
        <f t="shared" si="0"/>
        <v>0.34844294817842975</v>
      </c>
      <c r="BL33" s="15">
        <f t="shared" si="0"/>
        <v>0.22572694281479525</v>
      </c>
      <c r="BM33" s="15">
        <f t="shared" si="0"/>
        <v>0.13919603964676763</v>
      </c>
      <c r="BN33" s="15">
        <f t="shared" si="0"/>
        <v>0.12469152728269811</v>
      </c>
      <c r="BO33" s="15">
        <f t="shared" ref="BO33:DZ33" si="1">BO28/BO27</f>
        <v>0.13522233132276618</v>
      </c>
      <c r="BP33" s="15">
        <f t="shared" si="1"/>
        <v>0.49349737441155483</v>
      </c>
      <c r="BQ33" s="15">
        <f t="shared" si="1"/>
        <v>0.62462311557788941</v>
      </c>
      <c r="BR33" s="15">
        <f t="shared" si="1"/>
        <v>0.84049798157221656</v>
      </c>
      <c r="BS33" s="15">
        <f t="shared" si="1"/>
        <v>0.67370192405165952</v>
      </c>
      <c r="BT33" s="15">
        <f t="shared" si="1"/>
        <v>0.57519321513113542</v>
      </c>
      <c r="BU33" s="15">
        <f t="shared" si="1"/>
        <v>0.44497985622877007</v>
      </c>
      <c r="BV33" s="15">
        <f t="shared" si="1"/>
        <v>0.28040201005025128</v>
      </c>
      <c r="BW33" s="15">
        <f t="shared" si="1"/>
        <v>0.1486557308317174</v>
      </c>
      <c r="BX33" s="15">
        <f t="shared" si="1"/>
        <v>0.10291147761696398</v>
      </c>
      <c r="BY33" s="15">
        <f t="shared" si="1"/>
        <v>0.1078838174273859</v>
      </c>
      <c r="BZ33" s="15">
        <f t="shared" si="1"/>
        <v>0.11879895561357702</v>
      </c>
      <c r="CA33" s="15">
        <f t="shared" si="1"/>
        <v>0.49795918367346936</v>
      </c>
      <c r="CB33" s="15">
        <f t="shared" si="1"/>
        <v>0.66337564645039959</v>
      </c>
      <c r="CC33" s="15">
        <f t="shared" si="1"/>
        <v>0.85760382181620076</v>
      </c>
      <c r="CD33" s="15">
        <f t="shared" si="1"/>
        <v>0.66119209588597339</v>
      </c>
      <c r="CE33" s="15">
        <f t="shared" si="1"/>
        <v>0.58218230170144636</v>
      </c>
      <c r="CF33" s="15">
        <f t="shared" si="1"/>
        <v>0.50947047681791979</v>
      </c>
      <c r="CG33" s="15">
        <f t="shared" si="1"/>
        <v>0.33923517012947907</v>
      </c>
      <c r="CH33" s="15">
        <f t="shared" si="1"/>
        <v>0.15889191904693556</v>
      </c>
      <c r="CI33" s="15">
        <f t="shared" si="1"/>
        <v>9.5080321285140559E-2</v>
      </c>
      <c r="CJ33" s="15">
        <f t="shared" si="1"/>
        <v>7.8265468006345845E-2</v>
      </c>
      <c r="CK33" s="15">
        <f t="shared" si="1"/>
        <v>7.3703366696997272E-2</v>
      </c>
      <c r="CL33" s="15">
        <f t="shared" si="1"/>
        <v>0.478076720505618</v>
      </c>
      <c r="CM33" s="15">
        <f t="shared" si="1"/>
        <v>0.66390041493775931</v>
      </c>
      <c r="CN33" s="15">
        <f t="shared" si="1"/>
        <v>0.82979781239642025</v>
      </c>
      <c r="CO33" s="15">
        <f t="shared" si="1"/>
        <v>0.62458257028977704</v>
      </c>
      <c r="CP33" s="15">
        <f t="shared" si="1"/>
        <v>0.52686690548360426</v>
      </c>
      <c r="CQ33" s="15">
        <f t="shared" si="1"/>
        <v>0.43106674984404242</v>
      </c>
      <c r="CR33" s="15">
        <f t="shared" si="1"/>
        <v>0.26398885535175298</v>
      </c>
      <c r="CS33" s="15">
        <f t="shared" si="1"/>
        <v>0.13266919671094243</v>
      </c>
      <c r="CT33" s="15">
        <f t="shared" si="1"/>
        <v>9.6919127086007709E-2</v>
      </c>
      <c r="CU33" s="15">
        <f t="shared" si="1"/>
        <v>0.11734693877551021</v>
      </c>
      <c r="CV33" s="15">
        <f t="shared" si="1"/>
        <v>0.11764705882352941</v>
      </c>
      <c r="CW33" s="15">
        <f t="shared" si="1"/>
        <v>0.64791277985074625</v>
      </c>
      <c r="CX33" s="15">
        <f t="shared" si="1"/>
        <v>0.80487804878048785</v>
      </c>
      <c r="CY33" s="15">
        <f t="shared" si="1"/>
        <v>0.8061699650756694</v>
      </c>
      <c r="CZ33" s="15">
        <f t="shared" si="1"/>
        <v>0.65412891092494441</v>
      </c>
      <c r="DA33" s="15">
        <f t="shared" si="1"/>
        <v>0.67519083969465654</v>
      </c>
      <c r="DB33" s="15">
        <f t="shared" si="1"/>
        <v>0.75271739130434778</v>
      </c>
      <c r="DC33" s="15">
        <f t="shared" si="1"/>
        <v>0.72431151909979274</v>
      </c>
      <c r="DD33" s="15">
        <f t="shared" si="1"/>
        <v>0.54882017900732305</v>
      </c>
      <c r="DE33" s="15">
        <f t="shared" si="1"/>
        <v>0.25213310580204779</v>
      </c>
      <c r="DF33" s="15">
        <f t="shared" si="1"/>
        <v>0.18181818181818182</v>
      </c>
      <c r="DG33" s="15">
        <f t="shared" si="1"/>
        <v>0.15942028985507245</v>
      </c>
      <c r="DH33" s="15">
        <f t="shared" si="1"/>
        <v>0.48302254455489579</v>
      </c>
      <c r="DI33" s="15">
        <f t="shared" si="1"/>
        <v>0.60418761459750403</v>
      </c>
      <c r="DJ33" s="15">
        <f t="shared" si="1"/>
        <v>0.78989523340954471</v>
      </c>
      <c r="DK33" s="15">
        <f t="shared" si="1"/>
        <v>0.57041361281734637</v>
      </c>
      <c r="DL33" s="15">
        <f t="shared" si="1"/>
        <v>0.49983450437201743</v>
      </c>
      <c r="DM33" s="15">
        <f t="shared" si="1"/>
        <v>0.39610209983653966</v>
      </c>
      <c r="DN33" s="15">
        <f t="shared" si="1"/>
        <v>0.25599576359759751</v>
      </c>
      <c r="DO33" s="15">
        <f t="shared" si="1"/>
        <v>0.16008268497647218</v>
      </c>
      <c r="DP33" s="15">
        <f t="shared" si="1"/>
        <v>0.13779278328761341</v>
      </c>
      <c r="DQ33" s="15">
        <f t="shared" si="1"/>
        <v>0.13545183714001985</v>
      </c>
      <c r="DR33" s="15">
        <f t="shared" si="1"/>
        <v>0.14707952146375791</v>
      </c>
      <c r="DS33" s="15">
        <f t="shared" si="1"/>
        <v>0.43631907428952804</v>
      </c>
      <c r="DT33" s="15">
        <f t="shared" si="1"/>
        <v>0.59162390332726367</v>
      </c>
      <c r="DU33" s="15">
        <f t="shared" si="1"/>
        <v>0.78109748467025408</v>
      </c>
      <c r="DV33" s="15">
        <f t="shared" si="1"/>
        <v>0.50110258048837564</v>
      </c>
      <c r="DW33" s="15">
        <f t="shared" si="1"/>
        <v>0.44650732135698057</v>
      </c>
      <c r="DX33" s="15">
        <f t="shared" si="1"/>
        <v>0.37368543633659995</v>
      </c>
      <c r="DY33" s="15">
        <f t="shared" si="1"/>
        <v>0.24318280818934224</v>
      </c>
      <c r="DZ33" s="15">
        <f t="shared" si="1"/>
        <v>0.13606255190714445</v>
      </c>
      <c r="EA33" s="15">
        <f t="shared" ref="EA33:GL33" si="2">EA28/EA27</f>
        <v>8.8596491228070173E-2</v>
      </c>
      <c r="EB33" s="15">
        <f t="shared" si="2"/>
        <v>8.7034544638851505E-2</v>
      </c>
      <c r="EC33" s="15">
        <f t="shared" si="2"/>
        <v>9.4527363184079602E-2</v>
      </c>
      <c r="ED33" s="15">
        <f t="shared" si="2"/>
        <v>0.50702642753950999</v>
      </c>
      <c r="EE33" s="15">
        <f t="shared" si="2"/>
        <v>0.65346534653465349</v>
      </c>
      <c r="EF33" s="15">
        <f t="shared" si="2"/>
        <v>0.82684715172024814</v>
      </c>
      <c r="EG33" s="15">
        <f t="shared" si="2"/>
        <v>0.67826710201481244</v>
      </c>
      <c r="EH33" s="15">
        <f t="shared" si="2"/>
        <v>0.56908545896725293</v>
      </c>
      <c r="EI33" s="15">
        <f t="shared" si="2"/>
        <v>0.44356357149935588</v>
      </c>
      <c r="EJ33" s="15">
        <f t="shared" si="2"/>
        <v>0.28862660944206009</v>
      </c>
      <c r="EK33" s="15">
        <f t="shared" si="2"/>
        <v>0.14892227302416722</v>
      </c>
      <c r="EL33" s="15">
        <f t="shared" si="2"/>
        <v>0.12962962962962962</v>
      </c>
      <c r="EM33" s="15">
        <f t="shared" si="2"/>
        <v>0.14285714285714285</v>
      </c>
      <c r="EN33" s="15">
        <f t="shared" si="2"/>
        <v>0.14851485148514851</v>
      </c>
      <c r="EO33" s="15">
        <f t="shared" si="2"/>
        <v>0.42714430550861776</v>
      </c>
      <c r="EP33" s="15">
        <f t="shared" si="2"/>
        <v>0.51085383502170767</v>
      </c>
      <c r="EQ33" s="15">
        <f t="shared" si="2"/>
        <v>0.79657387580299788</v>
      </c>
      <c r="ER33" s="15">
        <f t="shared" si="2"/>
        <v>0.61538935436175457</v>
      </c>
      <c r="ES33" s="15">
        <f t="shared" si="2"/>
        <v>0.43623188405797103</v>
      </c>
      <c r="ET33" s="15">
        <f t="shared" si="2"/>
        <v>0.25907743608743977</v>
      </c>
      <c r="EU33" s="15">
        <f t="shared" si="2"/>
        <v>0.13980726464047444</v>
      </c>
      <c r="EV33" s="15">
        <f t="shared" si="2"/>
        <v>8.6304180559117719E-2</v>
      </c>
      <c r="EW33" s="15">
        <f t="shared" si="2"/>
        <v>8.4155542658154378E-2</v>
      </c>
      <c r="EX33" s="15">
        <f t="shared" si="2"/>
        <v>8.0586080586080591E-2</v>
      </c>
      <c r="EY33" s="15">
        <f t="shared" si="2"/>
        <v>9.8360655737704916E-2</v>
      </c>
      <c r="EZ33" s="15">
        <f t="shared" si="2"/>
        <v>0.4816224022924252</v>
      </c>
      <c r="FA33" s="15">
        <f t="shared" si="2"/>
        <v>0.63517824941045919</v>
      </c>
      <c r="FB33" s="15">
        <f t="shared" si="2"/>
        <v>0.83757297988231094</v>
      </c>
      <c r="FC33" s="15">
        <f t="shared" si="2"/>
        <v>0.58921517567405157</v>
      </c>
      <c r="FD33" s="15">
        <f t="shared" si="2"/>
        <v>0.52733053762973581</v>
      </c>
      <c r="FE33" s="15">
        <f t="shared" si="2"/>
        <v>0.44560843789433585</v>
      </c>
      <c r="FF33" s="15">
        <f t="shared" si="2"/>
        <v>0.29446257576300972</v>
      </c>
      <c r="FG33" s="15">
        <f t="shared" si="2"/>
        <v>0.15784703508114706</v>
      </c>
      <c r="FH33" s="15">
        <f t="shared" si="2"/>
        <v>0.10681220941985041</v>
      </c>
      <c r="FI33" s="15">
        <f t="shared" si="2"/>
        <v>9.8314606741573038E-2</v>
      </c>
      <c r="FJ33" s="15">
        <f t="shared" si="2"/>
        <v>0.10218978102189781</v>
      </c>
      <c r="FK33" s="15">
        <f t="shared" si="2"/>
        <v>0.46692520454149822</v>
      </c>
      <c r="FL33" s="15">
        <f t="shared" si="2"/>
        <v>0.60880754932799541</v>
      </c>
      <c r="FM33" s="15">
        <f t="shared" si="2"/>
        <v>0.82194094503834991</v>
      </c>
      <c r="FN33" s="15">
        <f t="shared" si="2"/>
        <v>0.60117400164238577</v>
      </c>
      <c r="FO33" s="15">
        <f t="shared" si="2"/>
        <v>0.50610460536680146</v>
      </c>
      <c r="FP33" s="15">
        <f t="shared" si="2"/>
        <v>0.33571659956499605</v>
      </c>
      <c r="FQ33" s="15">
        <f t="shared" si="2"/>
        <v>0.1721631205673759</v>
      </c>
      <c r="FR33" s="15">
        <f t="shared" si="2"/>
        <v>9.2695479267793437E-2</v>
      </c>
      <c r="FS33" s="15">
        <f t="shared" si="2"/>
        <v>8.1234431220592304E-2</v>
      </c>
      <c r="FT33" s="15">
        <f t="shared" si="2"/>
        <v>8.533333333333333E-2</v>
      </c>
      <c r="FU33" s="15">
        <f t="shared" si="2"/>
        <v>0.10061601642710473</v>
      </c>
      <c r="FV33" s="15">
        <f t="shared" si="2"/>
        <v>0.46355566301682155</v>
      </c>
      <c r="FW33" s="15">
        <f t="shared" si="2"/>
        <v>0.53336755646817247</v>
      </c>
      <c r="FX33" s="15">
        <f t="shared" si="2"/>
        <v>0.84914919720488613</v>
      </c>
      <c r="FY33" s="15">
        <f t="shared" si="2"/>
        <v>0.65510955557986073</v>
      </c>
      <c r="FZ33" s="15">
        <f t="shared" si="2"/>
        <v>0.55421255506607925</v>
      </c>
      <c r="GA33" s="15">
        <f t="shared" si="2"/>
        <v>0.35098101698001549</v>
      </c>
      <c r="GB33" s="15">
        <f t="shared" si="2"/>
        <v>0.15752788104089219</v>
      </c>
      <c r="GC33" s="15">
        <f t="shared" si="2"/>
        <v>8.4971872488615055E-2</v>
      </c>
      <c r="GD33" s="15">
        <f t="shared" si="2"/>
        <v>8.0093312597200622E-2</v>
      </c>
      <c r="GE33" s="15">
        <f t="shared" si="2"/>
        <v>8.957952468007313E-2</v>
      </c>
      <c r="GF33" s="15">
        <f t="shared" si="2"/>
        <v>0.1</v>
      </c>
      <c r="GG33" s="15">
        <f t="shared" si="2"/>
        <v>0.45550722667754068</v>
      </c>
      <c r="GH33" s="15">
        <f t="shared" si="2"/>
        <v>0.54779033915724562</v>
      </c>
      <c r="GI33" s="15">
        <f t="shared" si="2"/>
        <v>0.83158057531704299</v>
      </c>
      <c r="GJ33" s="15">
        <f t="shared" si="2"/>
        <v>0.62812935285924032</v>
      </c>
      <c r="GK33" s="15">
        <f t="shared" si="2"/>
        <v>0.50086988939977628</v>
      </c>
      <c r="GL33" s="15">
        <f t="shared" si="2"/>
        <v>0.33609958506224069</v>
      </c>
      <c r="GM33" s="15">
        <f t="shared" ref="GM33:IX33" si="3">GM28/GM27</f>
        <v>0.17135714861704701</v>
      </c>
      <c r="GN33" s="15">
        <f t="shared" si="3"/>
        <v>9.256188194828327E-2</v>
      </c>
      <c r="GO33" s="15">
        <f t="shared" si="3"/>
        <v>7.3607259894126545E-2</v>
      </c>
      <c r="GP33" s="15">
        <f t="shared" si="3"/>
        <v>8.186195826645265E-2</v>
      </c>
      <c r="GQ33" s="15">
        <f t="shared" si="3"/>
        <v>9.1954022988505746E-2</v>
      </c>
      <c r="GR33" s="15">
        <f t="shared" si="3"/>
        <v>0.44430047736452816</v>
      </c>
      <c r="GS33" s="15">
        <f t="shared" si="3"/>
        <v>0.53447572419420641</v>
      </c>
      <c r="GT33" s="15">
        <f t="shared" si="3"/>
        <v>0.77488792306902565</v>
      </c>
      <c r="GU33" s="15">
        <f t="shared" si="3"/>
        <v>0.56343925402860762</v>
      </c>
      <c r="GV33" s="15">
        <f t="shared" si="3"/>
        <v>0.47525000000000001</v>
      </c>
      <c r="GW33" s="15">
        <f t="shared" si="3"/>
        <v>0.31368096979026361</v>
      </c>
      <c r="GX33" s="15">
        <f t="shared" si="3"/>
        <v>0.16058038163750532</v>
      </c>
      <c r="GY33" s="15">
        <f t="shared" si="3"/>
        <v>9.2625246343740281E-2</v>
      </c>
      <c r="GZ33" s="15">
        <f t="shared" si="3"/>
        <v>8.9573459715639805E-2</v>
      </c>
      <c r="HA33" s="15">
        <f t="shared" si="3"/>
        <v>9.6825396825396828E-2</v>
      </c>
      <c r="HB33" s="15">
        <f t="shared" si="3"/>
        <v>0.10980392156862745</v>
      </c>
      <c r="HC33" s="15">
        <f t="shared" si="3"/>
        <v>0.43211331721096591</v>
      </c>
      <c r="HD33" s="15">
        <f t="shared" si="3"/>
        <v>0.56971962616822425</v>
      </c>
      <c r="HE33" s="15">
        <f t="shared" si="3"/>
        <v>0.76135422294255362</v>
      </c>
      <c r="HF33" s="15">
        <f t="shared" si="3"/>
        <v>0.48788433734939757</v>
      </c>
      <c r="HG33" s="15">
        <f t="shared" si="3"/>
        <v>0.46608069971347937</v>
      </c>
      <c r="HH33" s="15">
        <f t="shared" si="3"/>
        <v>0.36493141764011561</v>
      </c>
      <c r="HI33" s="15">
        <f t="shared" si="3"/>
        <v>0.21171521035598706</v>
      </c>
      <c r="HJ33" s="15">
        <f t="shared" si="3"/>
        <v>0.11860313922169592</v>
      </c>
      <c r="HK33" s="15">
        <f t="shared" si="3"/>
        <v>9.9261223716613001E-2</v>
      </c>
      <c r="HL33" s="15">
        <f t="shared" si="3"/>
        <v>0.10340909090909091</v>
      </c>
      <c r="HM33" s="15">
        <f t="shared" si="3"/>
        <v>0.10443864229765012</v>
      </c>
      <c r="HN33" s="15">
        <f t="shared" si="3"/>
        <v>0.49555210717962112</v>
      </c>
      <c r="HO33" s="15">
        <f t="shared" si="3"/>
        <v>0.60850111856823264</v>
      </c>
      <c r="HP33" s="15">
        <f t="shared" si="3"/>
        <v>0.82282410876779788</v>
      </c>
      <c r="HQ33" s="15">
        <f t="shared" si="3"/>
        <v>0.66355004711169097</v>
      </c>
      <c r="HR33" s="15">
        <f t="shared" si="3"/>
        <v>0.56096541012007883</v>
      </c>
      <c r="HS33" s="15">
        <f t="shared" si="3"/>
        <v>0.35716555449634574</v>
      </c>
      <c r="HT33" s="15">
        <f t="shared" si="3"/>
        <v>0.1827557058326289</v>
      </c>
      <c r="HU33" s="15">
        <f t="shared" si="3"/>
        <v>0.11619968709998578</v>
      </c>
      <c r="HV33" s="15">
        <f t="shared" si="3"/>
        <v>0.10623841877702285</v>
      </c>
      <c r="HW33" s="15">
        <f t="shared" si="3"/>
        <v>0.11981566820276497</v>
      </c>
      <c r="HX33" s="15">
        <f t="shared" si="3"/>
        <v>0.13829787234042554</v>
      </c>
      <c r="HY33" s="15">
        <f t="shared" si="3"/>
        <v>0.48976562605902046</v>
      </c>
      <c r="HZ33" s="15">
        <f t="shared" si="3"/>
        <v>0.6536095823891227</v>
      </c>
      <c r="IA33" s="15">
        <f t="shared" si="3"/>
        <v>0.8500391246182194</v>
      </c>
      <c r="IB33" s="15">
        <f t="shared" si="3"/>
        <v>0.62904404693210236</v>
      </c>
      <c r="IC33" s="15">
        <f t="shared" si="3"/>
        <v>0.55543285532086972</v>
      </c>
      <c r="ID33" s="15">
        <f t="shared" si="3"/>
        <v>0.48984606489846066</v>
      </c>
      <c r="IE33" s="15">
        <f t="shared" si="3"/>
        <v>0.35538466940552688</v>
      </c>
      <c r="IF33" s="15">
        <f t="shared" si="3"/>
        <v>0.17794148163519402</v>
      </c>
      <c r="IG33" s="15">
        <f t="shared" si="3"/>
        <v>7.696335078534032E-2</v>
      </c>
      <c r="IH33" s="15">
        <f t="shared" si="3"/>
        <v>7.8701155751238303E-2</v>
      </c>
      <c r="II33" s="15">
        <f t="shared" si="3"/>
        <v>7.9559363525091797E-2</v>
      </c>
      <c r="IJ33" s="15">
        <f t="shared" si="3"/>
        <v>0.53049907036487443</v>
      </c>
      <c r="IK33" s="15">
        <f t="shared" si="3"/>
        <v>0.68595041322314054</v>
      </c>
      <c r="IL33" s="15">
        <f t="shared" si="3"/>
        <v>0.86776202749140896</v>
      </c>
      <c r="IM33" s="15">
        <f t="shared" si="3"/>
        <v>0.69617867736869654</v>
      </c>
      <c r="IN33" s="15">
        <f t="shared" si="3"/>
        <v>0.63626862471861934</v>
      </c>
      <c r="IO33" s="15">
        <f t="shared" si="3"/>
        <v>0.55031511733974625</v>
      </c>
      <c r="IP33" s="15">
        <f t="shared" si="3"/>
        <v>0.36975349766822119</v>
      </c>
      <c r="IQ33" s="15">
        <f t="shared" si="3"/>
        <v>0.18113536470020958</v>
      </c>
      <c r="IR33" s="15">
        <f t="shared" si="3"/>
        <v>0.10458615742344037</v>
      </c>
      <c r="IS33" s="15">
        <f t="shared" si="3"/>
        <v>9.4001236858379716E-2</v>
      </c>
      <c r="IT33" s="15">
        <f t="shared" si="3"/>
        <v>9.4678217821782179E-2</v>
      </c>
      <c r="IU33" s="15">
        <f t="shared" si="3"/>
        <v>0.49019225552692258</v>
      </c>
      <c r="IV33" s="15">
        <f t="shared" si="3"/>
        <v>0.64455754391725495</v>
      </c>
      <c r="IW33" s="15">
        <f t="shared" si="3"/>
        <v>0.83325255720225488</v>
      </c>
      <c r="IX33" s="15">
        <f t="shared" si="3"/>
        <v>0.62229951690821261</v>
      </c>
      <c r="IY33" s="15">
        <f t="shared" ref="IY33:LJ33" si="4">IY28/IY27</f>
        <v>0.53272916999614561</v>
      </c>
      <c r="IZ33" s="15">
        <f t="shared" si="4"/>
        <v>0.38039595472081539</v>
      </c>
      <c r="JA33" s="15">
        <f t="shared" si="4"/>
        <v>0.21984119391562232</v>
      </c>
      <c r="JB33" s="15">
        <f t="shared" si="4"/>
        <v>0.11362507098239637</v>
      </c>
      <c r="JC33" s="15">
        <f t="shared" si="4"/>
        <v>8.6222288349947926E-2</v>
      </c>
      <c r="JD33" s="15">
        <f t="shared" si="4"/>
        <v>8.5886489201406332E-2</v>
      </c>
      <c r="JE33" s="15">
        <f t="shared" si="4"/>
        <v>9.9020674646354737E-2</v>
      </c>
      <c r="JF33" s="15">
        <f t="shared" si="4"/>
        <v>0.49798535133061789</v>
      </c>
      <c r="JG33" s="15">
        <f t="shared" si="4"/>
        <v>0.61321948134092341</v>
      </c>
      <c r="JH33" s="15">
        <f t="shared" si="4"/>
        <v>0.87805204540586845</v>
      </c>
      <c r="JI33" s="15">
        <f t="shared" si="4"/>
        <v>0.69854359670136312</v>
      </c>
      <c r="JJ33" s="15">
        <f t="shared" si="4"/>
        <v>0.60356182172340234</v>
      </c>
      <c r="JK33" s="15">
        <f t="shared" si="4"/>
        <v>0.44531405782652045</v>
      </c>
      <c r="JL33" s="15">
        <f t="shared" si="4"/>
        <v>0.22688955052552284</v>
      </c>
      <c r="JM33" s="15">
        <f t="shared" si="4"/>
        <v>0.10765496916714133</v>
      </c>
      <c r="JN33" s="15">
        <f t="shared" si="4"/>
        <v>7.8374591312470807E-2</v>
      </c>
      <c r="JO33" s="15">
        <f t="shared" si="4"/>
        <v>9.0225563909774431E-2</v>
      </c>
      <c r="JP33" s="15">
        <f t="shared" si="4"/>
        <v>0.10329985652797705</v>
      </c>
      <c r="JQ33" s="15">
        <f t="shared" si="4"/>
        <v>0.40934583997138863</v>
      </c>
      <c r="JR33" s="15">
        <f t="shared" si="4"/>
        <v>0.55629945222154598</v>
      </c>
      <c r="JS33" s="15">
        <f t="shared" si="4"/>
        <v>0.74948733580890092</v>
      </c>
      <c r="JT33" s="15">
        <f t="shared" si="4"/>
        <v>0.46008966081145852</v>
      </c>
      <c r="JU33" s="15">
        <f t="shared" si="4"/>
        <v>0.40311631214844507</v>
      </c>
      <c r="JV33" s="15">
        <f t="shared" si="4"/>
        <v>0.30182063385030344</v>
      </c>
      <c r="JW33" s="15">
        <f t="shared" si="4"/>
        <v>0.16370830977953646</v>
      </c>
      <c r="JX33" s="15">
        <f t="shared" si="4"/>
        <v>9.301665404996215E-2</v>
      </c>
      <c r="JY33" s="15">
        <f t="shared" si="4"/>
        <v>8.4158415841584164E-2</v>
      </c>
      <c r="JZ33" s="15">
        <f t="shared" si="4"/>
        <v>8.771929824561403E-2</v>
      </c>
      <c r="KA33" s="15">
        <f t="shared" si="4"/>
        <v>9.7014925373134331E-2</v>
      </c>
      <c r="KB33" s="15">
        <f t="shared" si="4"/>
        <v>0.46637712839392542</v>
      </c>
      <c r="KC33" s="15">
        <f t="shared" si="4"/>
        <v>0.56938976377952755</v>
      </c>
      <c r="KD33" s="15">
        <f t="shared" si="4"/>
        <v>0.81426085320539954</v>
      </c>
      <c r="KE33" s="15">
        <f t="shared" si="4"/>
        <v>0.59612858737768437</v>
      </c>
      <c r="KF33" s="15">
        <f t="shared" si="4"/>
        <v>0.50400838586804064</v>
      </c>
      <c r="KG33" s="15">
        <f t="shared" si="4"/>
        <v>0.34848247809762201</v>
      </c>
      <c r="KH33" s="15">
        <f t="shared" si="4"/>
        <v>0.19405352639713658</v>
      </c>
      <c r="KI33" s="15">
        <f t="shared" si="4"/>
        <v>0.1088606777142488</v>
      </c>
      <c r="KJ33" s="15">
        <f t="shared" si="4"/>
        <v>9.115572436245252E-2</v>
      </c>
      <c r="KK33" s="15">
        <f t="shared" si="4"/>
        <v>9.0586145648312605E-2</v>
      </c>
      <c r="KL33" s="15">
        <f t="shared" si="4"/>
        <v>0.10877862595419847</v>
      </c>
      <c r="KM33" s="15">
        <f t="shared" si="4"/>
        <v>0.48705760166174006</v>
      </c>
      <c r="KN33" s="15">
        <f t="shared" si="4"/>
        <v>0.53831948291782084</v>
      </c>
      <c r="KO33" s="15">
        <f t="shared" si="4"/>
        <v>0.81624934793948878</v>
      </c>
      <c r="KP33" s="15">
        <f t="shared" si="4"/>
        <v>0.66323340077248483</v>
      </c>
      <c r="KQ33" s="15">
        <f t="shared" si="4"/>
        <v>0.53354844047323569</v>
      </c>
      <c r="KR33" s="15">
        <f t="shared" si="4"/>
        <v>0.33621061717738454</v>
      </c>
      <c r="KS33" s="15">
        <f t="shared" si="4"/>
        <v>0.17790467823413134</v>
      </c>
      <c r="KT33" s="15">
        <f t="shared" si="4"/>
        <v>0.10710280373831775</v>
      </c>
      <c r="KU33" s="15">
        <f t="shared" si="4"/>
        <v>0.10679611650485436</v>
      </c>
      <c r="KV33" s="15">
        <f t="shared" si="4"/>
        <v>0.1134020618556701</v>
      </c>
      <c r="KW33" s="15">
        <f t="shared" si="4"/>
        <v>0.12</v>
      </c>
      <c r="KX33" s="15">
        <f t="shared" si="4"/>
        <v>0.46787571112075971</v>
      </c>
      <c r="KY33" s="15">
        <f t="shared" si="4"/>
        <v>0.52180128663330949</v>
      </c>
      <c r="KZ33" s="15">
        <f t="shared" si="4"/>
        <v>0.84724983432736911</v>
      </c>
      <c r="LA33" s="15">
        <f t="shared" si="4"/>
        <v>0.66047941695610091</v>
      </c>
      <c r="LB33" s="15">
        <f t="shared" si="4"/>
        <v>0.54209553972024282</v>
      </c>
      <c r="LC33" s="15">
        <f t="shared" si="4"/>
        <v>0.34617450694497737</v>
      </c>
      <c r="LD33" s="15">
        <f t="shared" si="4"/>
        <v>0.16220187634226291</v>
      </c>
      <c r="LE33" s="15">
        <f t="shared" si="4"/>
        <v>8.4474272930648769E-2</v>
      </c>
      <c r="LF33" s="15">
        <f t="shared" si="4"/>
        <v>8.2722086389568059E-2</v>
      </c>
      <c r="LG33" s="15">
        <f t="shared" si="4"/>
        <v>9.6605744125326368E-2</v>
      </c>
      <c r="LH33" s="15">
        <f t="shared" si="4"/>
        <v>8.4848484848484854E-2</v>
      </c>
      <c r="LI33" s="15">
        <f t="shared" si="4"/>
        <v>0.49084586793658169</v>
      </c>
      <c r="LJ33" s="15">
        <f t="shared" si="4"/>
        <v>0.62423979148566466</v>
      </c>
      <c r="LK33" s="15">
        <f t="shared" ref="LK33:NV33" si="5">LK28/LK27</f>
        <v>0.8069773056494447</v>
      </c>
      <c r="LL33" s="15">
        <f t="shared" si="5"/>
        <v>0.61460949271722753</v>
      </c>
      <c r="LM33" s="15">
        <f t="shared" si="5"/>
        <v>0.5107033639143731</v>
      </c>
      <c r="LN33" s="15">
        <f t="shared" si="5"/>
        <v>0.40483208758816719</v>
      </c>
      <c r="LO33" s="15">
        <f t="shared" si="5"/>
        <v>0.27322308233638282</v>
      </c>
      <c r="LP33" s="15">
        <f t="shared" si="5"/>
        <v>0.16921803889118742</v>
      </c>
      <c r="LQ33" s="15">
        <f t="shared" si="5"/>
        <v>0.16119988786094758</v>
      </c>
      <c r="LR33" s="15">
        <f t="shared" si="5"/>
        <v>0.19078947368421054</v>
      </c>
      <c r="LS33" s="15">
        <f t="shared" si="5"/>
        <v>0.21485411140583555</v>
      </c>
      <c r="LT33" s="15">
        <f t="shared" si="5"/>
        <v>0.50470232897693923</v>
      </c>
      <c r="LU33" s="15">
        <f t="shared" si="5"/>
        <v>0.63125763125763124</v>
      </c>
      <c r="LV33" s="15">
        <f t="shared" si="5"/>
        <v>0.87229529062367417</v>
      </c>
      <c r="LW33" s="15">
        <f t="shared" si="5"/>
        <v>0.71850276478094433</v>
      </c>
      <c r="LX33" s="15">
        <f t="shared" si="5"/>
        <v>0.62638319035185874</v>
      </c>
      <c r="LY33" s="15">
        <f t="shared" si="5"/>
        <v>0.44893322797313318</v>
      </c>
      <c r="LZ33" s="15">
        <f t="shared" si="5"/>
        <v>0.24836879432624112</v>
      </c>
      <c r="MA33" s="15">
        <f t="shared" si="5"/>
        <v>0.12388656607889474</v>
      </c>
      <c r="MB33" s="15">
        <f t="shared" si="5"/>
        <v>9.0998363338788871E-2</v>
      </c>
      <c r="MC33" s="15">
        <f t="shared" si="5"/>
        <v>0.10498687664041995</v>
      </c>
      <c r="MD33" s="15">
        <f t="shared" si="5"/>
        <v>0.11949685534591195</v>
      </c>
      <c r="ME33" s="15">
        <f t="shared" si="5"/>
        <v>0.48145352205188086</v>
      </c>
      <c r="MF33" s="15">
        <f t="shared" si="5"/>
        <v>0.63838691268784475</v>
      </c>
      <c r="MG33" s="15">
        <f t="shared" si="5"/>
        <v>0.85150657566172794</v>
      </c>
      <c r="MH33" s="15">
        <f t="shared" si="5"/>
        <v>0.61979069680831256</v>
      </c>
      <c r="MI33" s="15">
        <f t="shared" si="5"/>
        <v>0.55128388882151247</v>
      </c>
      <c r="MJ33" s="15">
        <f t="shared" si="5"/>
        <v>0.48705950416035665</v>
      </c>
      <c r="MK33" s="15">
        <f t="shared" si="5"/>
        <v>0.33891717029866841</v>
      </c>
      <c r="ML33" s="15">
        <f t="shared" si="5"/>
        <v>0.16742062076346773</v>
      </c>
      <c r="MM33" s="15">
        <f t="shared" si="5"/>
        <v>8.6462688223759659E-2</v>
      </c>
      <c r="MN33" s="15">
        <f t="shared" si="5"/>
        <v>7.4266792809839166E-2</v>
      </c>
      <c r="MO33" s="15">
        <f t="shared" si="5"/>
        <v>7.6560041950707924E-2</v>
      </c>
      <c r="MP33" s="15">
        <f t="shared" si="5"/>
        <v>0.46962153588579991</v>
      </c>
      <c r="MQ33" s="15">
        <f t="shared" si="5"/>
        <v>0.62667517549457563</v>
      </c>
      <c r="MR33" s="15">
        <f t="shared" si="5"/>
        <v>0.77411025819958135</v>
      </c>
      <c r="MS33" s="15">
        <f t="shared" si="5"/>
        <v>0.56737557163788133</v>
      </c>
      <c r="MT33" s="15">
        <f t="shared" si="5"/>
        <v>0.45543291851721562</v>
      </c>
      <c r="MU33" s="15">
        <f t="shared" si="5"/>
        <v>0.36660235046483075</v>
      </c>
      <c r="MV33" s="15">
        <f t="shared" si="5"/>
        <v>0.23979298447383554</v>
      </c>
      <c r="MW33" s="15">
        <f t="shared" si="5"/>
        <v>0.14386633774388877</v>
      </c>
      <c r="MX33" s="15">
        <f t="shared" si="5"/>
        <v>0.12164846077457796</v>
      </c>
      <c r="MY33" s="15">
        <f t="shared" si="5"/>
        <v>0.15481171548117154</v>
      </c>
      <c r="MZ33" s="15">
        <f t="shared" si="5"/>
        <v>0.13131313131313133</v>
      </c>
      <c r="NA33" s="15">
        <f t="shared" si="5"/>
        <v>0.51388145881759151</v>
      </c>
      <c r="NB33" s="15">
        <f t="shared" si="5"/>
        <v>0.65924872416966451</v>
      </c>
      <c r="NC33" s="15">
        <f t="shared" si="5"/>
        <v>0.82213793933046997</v>
      </c>
      <c r="ND33" s="15">
        <f t="shared" si="5"/>
        <v>0.58697170971709722</v>
      </c>
      <c r="NE33" s="15">
        <f t="shared" si="5"/>
        <v>0.54644543738140861</v>
      </c>
      <c r="NF33" s="15">
        <f t="shared" si="5"/>
        <v>0.49489591364687741</v>
      </c>
      <c r="NG33" s="15">
        <f t="shared" si="5"/>
        <v>0.37170801468895054</v>
      </c>
      <c r="NH33" s="15">
        <f t="shared" si="5"/>
        <v>0.23784712420251164</v>
      </c>
      <c r="NI33" s="15">
        <f t="shared" si="5"/>
        <v>0.17461624134424483</v>
      </c>
      <c r="NJ33" s="15">
        <f t="shared" si="5"/>
        <v>0.14948520787175812</v>
      </c>
      <c r="NK33" s="15">
        <f t="shared" si="5"/>
        <v>0.13341568869672638</v>
      </c>
      <c r="NL33" s="15">
        <f t="shared" si="5"/>
        <v>0.43717446906597279</v>
      </c>
      <c r="NM33" s="15">
        <f t="shared" si="5"/>
        <v>0.58032230703986432</v>
      </c>
      <c r="NN33" s="15">
        <f t="shared" si="5"/>
        <v>0.78462222631151191</v>
      </c>
      <c r="NO33" s="15">
        <f t="shared" si="5"/>
        <v>0.53580735358453957</v>
      </c>
      <c r="NP33" s="15">
        <f t="shared" si="5"/>
        <v>0.45850744145521793</v>
      </c>
      <c r="NQ33" s="15">
        <f t="shared" si="5"/>
        <v>0.34464885509198478</v>
      </c>
      <c r="NR33" s="15">
        <f t="shared" si="5"/>
        <v>0.19789775959688999</v>
      </c>
      <c r="NS33" s="15">
        <f t="shared" si="5"/>
        <v>0.11669211604918428</v>
      </c>
      <c r="NT33" s="15">
        <f t="shared" si="5"/>
        <v>8.3309799491669015E-2</v>
      </c>
      <c r="NU33" s="15">
        <f t="shared" si="5"/>
        <v>8.0344332855093251E-2</v>
      </c>
      <c r="NV33" s="15">
        <f t="shared" si="5"/>
        <v>8.7759815242494224E-2</v>
      </c>
      <c r="NW33" s="15">
        <f t="shared" ref="NW33:QH33" si="6">NW28/NW27</f>
        <v>0.49652912756150386</v>
      </c>
      <c r="NX33" s="15">
        <f t="shared" si="6"/>
        <v>0.51111111111111107</v>
      </c>
      <c r="NY33" s="15">
        <f t="shared" si="6"/>
        <v>0.85697482945189363</v>
      </c>
      <c r="NZ33" s="15">
        <f t="shared" si="6"/>
        <v>0.71146182050055795</v>
      </c>
      <c r="OA33" s="15">
        <f t="shared" si="6"/>
        <v>0.62715803452855245</v>
      </c>
      <c r="OB33" s="15">
        <f t="shared" si="6"/>
        <v>0.43009146910584284</v>
      </c>
      <c r="OC33" s="15">
        <f t="shared" si="6"/>
        <v>0.20802641605283212</v>
      </c>
      <c r="OD33" s="15">
        <f t="shared" si="6"/>
        <v>0.10411483253588517</v>
      </c>
      <c r="OE33" s="15">
        <f t="shared" si="6"/>
        <v>0.10036496350364964</v>
      </c>
      <c r="OF33" s="15">
        <f t="shared" si="6"/>
        <v>0.13043478260869565</v>
      </c>
      <c r="OG33" s="15">
        <f t="shared" si="6"/>
        <v>0.14285714285714285</v>
      </c>
      <c r="OH33" s="15">
        <f t="shared" si="6"/>
        <v>0.47134823194168801</v>
      </c>
      <c r="OI33" s="15">
        <f t="shared" si="6"/>
        <v>0.64025044722719138</v>
      </c>
      <c r="OJ33" s="15">
        <f t="shared" si="6"/>
        <v>0.82969902480075242</v>
      </c>
      <c r="OK33" s="15">
        <f t="shared" si="6"/>
        <v>0.61040170481240352</v>
      </c>
      <c r="OL33" s="15">
        <f t="shared" si="6"/>
        <v>0.50635659780643272</v>
      </c>
      <c r="OM33" s="15">
        <f t="shared" si="6"/>
        <v>0.35437756917602309</v>
      </c>
      <c r="ON33" s="15">
        <f t="shared" si="6"/>
        <v>0.19493675944612066</v>
      </c>
      <c r="OO33" s="15">
        <f t="shared" si="6"/>
        <v>0.11015071665939377</v>
      </c>
      <c r="OP33" s="15">
        <f t="shared" si="6"/>
        <v>9.0041699060004241E-2</v>
      </c>
      <c r="OQ33" s="15">
        <f t="shared" si="6"/>
        <v>8.7640449438202248E-2</v>
      </c>
      <c r="OR33" s="15">
        <f t="shared" si="6"/>
        <v>0.10146443514644352</v>
      </c>
      <c r="OS33" s="15">
        <f t="shared" si="6"/>
        <v>0.42363370906076392</v>
      </c>
      <c r="OT33" s="15">
        <f t="shared" si="6"/>
        <v>0.50633383010432187</v>
      </c>
      <c r="OU33" s="15">
        <f t="shared" si="6"/>
        <v>0.76414353064431639</v>
      </c>
      <c r="OV33" s="15">
        <f t="shared" si="6"/>
        <v>0.54602260378178658</v>
      </c>
      <c r="OW33" s="15">
        <f t="shared" si="6"/>
        <v>0.43908820038274265</v>
      </c>
      <c r="OX33" s="15">
        <f t="shared" si="6"/>
        <v>0.30577166636511671</v>
      </c>
      <c r="OY33" s="15">
        <f t="shared" si="6"/>
        <v>0.17018821662940795</v>
      </c>
      <c r="OZ33" s="15">
        <f t="shared" si="6"/>
        <v>0.10339760169292264</v>
      </c>
      <c r="PA33" s="15">
        <f t="shared" si="6"/>
        <v>0.10014800197335964</v>
      </c>
      <c r="PB33" s="15">
        <f t="shared" si="6"/>
        <v>0.10559006211180125</v>
      </c>
      <c r="PC33" s="15">
        <f t="shared" si="6"/>
        <v>0.13043478260869565</v>
      </c>
      <c r="PD33" s="15">
        <f t="shared" si="6"/>
        <v>0.48698234823271686</v>
      </c>
      <c r="PE33" s="15">
        <f t="shared" si="6"/>
        <v>0.60697518443997323</v>
      </c>
      <c r="PF33" s="15">
        <f t="shared" si="6"/>
        <v>0.82341053312315593</v>
      </c>
      <c r="PG33" s="15">
        <f t="shared" si="6"/>
        <v>0.65964118644939085</v>
      </c>
      <c r="PH33" s="15">
        <f t="shared" si="6"/>
        <v>0.5439654042720482</v>
      </c>
      <c r="PI33" s="15">
        <f t="shared" si="6"/>
        <v>0.3997326203208556</v>
      </c>
      <c r="PJ33" s="15">
        <f t="shared" si="6"/>
        <v>0.25504290649726957</v>
      </c>
      <c r="PK33" s="15">
        <f t="shared" si="6"/>
        <v>0.1425621507814398</v>
      </c>
      <c r="PL33" s="15">
        <f t="shared" si="6"/>
        <v>0.10742926312604024</v>
      </c>
      <c r="PM33" s="15">
        <f t="shared" si="6"/>
        <v>0.11062906724511931</v>
      </c>
      <c r="PN33" s="15">
        <f t="shared" si="6"/>
        <v>0.13720316622691292</v>
      </c>
      <c r="PO33" s="15">
        <f t="shared" si="6"/>
        <v>0.49566628101630722</v>
      </c>
      <c r="PP33" s="15">
        <f t="shared" si="6"/>
        <v>0.65625</v>
      </c>
      <c r="PQ33" s="15">
        <f t="shared" si="6"/>
        <v>0.84023488296488946</v>
      </c>
      <c r="PR33" s="15">
        <f t="shared" si="6"/>
        <v>0.63633871838531497</v>
      </c>
      <c r="PS33" s="15">
        <f t="shared" si="6"/>
        <v>0.56055964897756438</v>
      </c>
      <c r="PT33" s="15">
        <f t="shared" si="6"/>
        <v>0.41493986462333232</v>
      </c>
      <c r="PU33" s="15">
        <f t="shared" si="6"/>
        <v>0.23637096209095368</v>
      </c>
      <c r="PV33" s="15">
        <f t="shared" si="6"/>
        <v>0.12357727731435944</v>
      </c>
      <c r="PW33" s="15">
        <f t="shared" si="6"/>
        <v>9.2512666541565022E-2</v>
      </c>
      <c r="PX33" s="15">
        <f t="shared" si="6"/>
        <v>8.8207985143918297E-2</v>
      </c>
      <c r="PY33" s="15">
        <f t="shared" si="6"/>
        <v>9.7402597402597407E-2</v>
      </c>
      <c r="PZ33" s="15">
        <f t="shared" si="6"/>
        <v>0.53105519664513201</v>
      </c>
      <c r="QA33" s="15">
        <f t="shared" si="6"/>
        <v>0.68237347294938921</v>
      </c>
      <c r="QB33" s="15">
        <f t="shared" si="6"/>
        <v>0.85577678805344515</v>
      </c>
      <c r="QC33" s="15">
        <f t="shared" si="6"/>
        <v>0.66995475113122172</v>
      </c>
      <c r="QD33" s="15">
        <f t="shared" si="6"/>
        <v>0.60191616766467071</v>
      </c>
      <c r="QE33" s="15">
        <f t="shared" si="6"/>
        <v>0.48968863728265266</v>
      </c>
      <c r="QF33" s="15">
        <f t="shared" si="6"/>
        <v>0.29710761378136963</v>
      </c>
      <c r="QG33" s="15">
        <f t="shared" si="6"/>
        <v>0.14275435314433732</v>
      </c>
      <c r="QH33" s="15">
        <f t="shared" si="6"/>
        <v>0.10632183908045977</v>
      </c>
      <c r="QI33" s="15">
        <f t="shared" ref="QI33:ST33" si="7">QI28/QI27</f>
        <v>0.10699588477366255</v>
      </c>
      <c r="QJ33" s="15">
        <f t="shared" si="7"/>
        <v>0.12745098039215685</v>
      </c>
      <c r="QK33" s="15">
        <f t="shared" si="7"/>
        <v>0.43609732192284306</v>
      </c>
      <c r="QL33" s="15">
        <f t="shared" si="7"/>
        <v>0.56889352818371608</v>
      </c>
      <c r="QM33" s="15">
        <f t="shared" si="7"/>
        <v>0.78645865449836594</v>
      </c>
      <c r="QN33" s="15">
        <f t="shared" si="7"/>
        <v>0.53539313317479187</v>
      </c>
      <c r="QO33" s="15">
        <f t="shared" si="7"/>
        <v>0.44694077871087362</v>
      </c>
      <c r="QP33" s="15">
        <f t="shared" si="7"/>
        <v>0.33177520071364852</v>
      </c>
      <c r="QQ33" s="15">
        <f t="shared" si="7"/>
        <v>0.18402620876638048</v>
      </c>
      <c r="QR33" s="15">
        <f t="shared" si="7"/>
        <v>0.10269762677138466</v>
      </c>
      <c r="QS33" s="15">
        <f t="shared" si="7"/>
        <v>8.4049501546923339E-2</v>
      </c>
      <c r="QT33" s="15">
        <f t="shared" si="7"/>
        <v>8.5812356979405036E-2</v>
      </c>
      <c r="QU33" s="15">
        <f t="shared" si="7"/>
        <v>9.0206185567010308E-2</v>
      </c>
      <c r="QV33" s="15">
        <f t="shared" si="7"/>
        <v>0.47642292062423353</v>
      </c>
      <c r="QW33" s="15">
        <f t="shared" si="7"/>
        <v>0.4987405541561713</v>
      </c>
      <c r="QX33" s="15">
        <f t="shared" si="7"/>
        <v>0.84591194968553463</v>
      </c>
      <c r="QY33" s="15">
        <f t="shared" si="7"/>
        <v>0.66616161616161618</v>
      </c>
      <c r="QZ33" s="15">
        <f t="shared" si="7"/>
        <v>0.55818540433925046</v>
      </c>
      <c r="RA33" s="15">
        <f t="shared" si="7"/>
        <v>0.32537163855019208</v>
      </c>
      <c r="RB33" s="15">
        <f t="shared" si="7"/>
        <v>0.13959085439229843</v>
      </c>
      <c r="RC33" s="15">
        <f t="shared" si="7"/>
        <v>9.0637024369388627E-2</v>
      </c>
      <c r="RD33" s="15">
        <f t="shared" si="7"/>
        <v>0.10018552875695733</v>
      </c>
      <c r="RE33" s="15">
        <f t="shared" si="7"/>
        <v>8.673469387755102E-2</v>
      </c>
      <c r="RF33" s="15">
        <f t="shared" si="7"/>
        <v>9.7826086956521743E-2</v>
      </c>
      <c r="RG33" s="15">
        <f t="shared" si="7"/>
        <v>0.44688761028514495</v>
      </c>
      <c r="RH33" s="15">
        <f t="shared" si="7"/>
        <v>0.56666666666666665</v>
      </c>
      <c r="RI33" s="15">
        <f t="shared" si="7"/>
        <v>0.78535698044565716</v>
      </c>
      <c r="RJ33" s="15">
        <f t="shared" si="7"/>
        <v>0.55575687466027401</v>
      </c>
      <c r="RK33" s="15">
        <f t="shared" si="7"/>
        <v>0.46878415570392024</v>
      </c>
      <c r="RL33" s="15">
        <f t="shared" si="7"/>
        <v>0.32351384723937204</v>
      </c>
      <c r="RM33" s="15">
        <f t="shared" si="7"/>
        <v>0.18038550628722699</v>
      </c>
      <c r="RN33" s="15">
        <f t="shared" si="7"/>
        <v>0.11059336238685886</v>
      </c>
      <c r="RO33" s="15">
        <f t="shared" si="7"/>
        <v>9.2651351694377465E-2</v>
      </c>
      <c r="RP33" s="15">
        <f t="shared" si="7"/>
        <v>0.09</v>
      </c>
      <c r="RQ33" s="15">
        <f t="shared" si="7"/>
        <v>0.10714285714285714</v>
      </c>
      <c r="RR33" s="15">
        <f t="shared" si="7"/>
        <v>0.44775200452281422</v>
      </c>
      <c r="RS33" s="15">
        <f t="shared" si="7"/>
        <v>0.59416723066510801</v>
      </c>
      <c r="RT33" s="15">
        <f t="shared" si="7"/>
        <v>0.80007034738492544</v>
      </c>
      <c r="RU33" s="15">
        <f t="shared" si="7"/>
        <v>0.53799065877976815</v>
      </c>
      <c r="RV33" s="15">
        <f t="shared" si="7"/>
        <v>0.46269997231282456</v>
      </c>
      <c r="RW33" s="15">
        <f t="shared" si="7"/>
        <v>0.38107476035054355</v>
      </c>
      <c r="RX33" s="15">
        <f t="shared" si="7"/>
        <v>0.2469844916714532</v>
      </c>
      <c r="RY33" s="15">
        <f t="shared" si="7"/>
        <v>0.13925329387325347</v>
      </c>
      <c r="RZ33" s="15">
        <f t="shared" si="7"/>
        <v>9.672612224311064E-2</v>
      </c>
      <c r="SA33" s="15">
        <f t="shared" si="7"/>
        <v>9.577338129496403E-2</v>
      </c>
      <c r="SB33" s="15">
        <f t="shared" si="7"/>
        <v>0.104998428167243</v>
      </c>
      <c r="SC33" s="15">
        <f t="shared" si="7"/>
        <v>0.42707387664206958</v>
      </c>
      <c r="SD33" s="15">
        <f t="shared" si="7"/>
        <v>0.50217256362507756</v>
      </c>
      <c r="SE33" s="15">
        <f t="shared" si="7"/>
        <v>0.85205981779636741</v>
      </c>
      <c r="SF33" s="15">
        <f t="shared" si="7"/>
        <v>0.64710566127876423</v>
      </c>
      <c r="SG33" s="15">
        <f t="shared" si="7"/>
        <v>0.46540839989693378</v>
      </c>
      <c r="SH33" s="15">
        <f t="shared" si="7"/>
        <v>0.27041156270821587</v>
      </c>
      <c r="SI33" s="15">
        <f t="shared" si="7"/>
        <v>0.13767892873633986</v>
      </c>
      <c r="SJ33" s="15">
        <f t="shared" si="7"/>
        <v>7.677811550151975E-2</v>
      </c>
      <c r="SK33" s="15">
        <f t="shared" si="7"/>
        <v>6.8565400843881852E-2</v>
      </c>
      <c r="SL33" s="15">
        <f t="shared" si="7"/>
        <v>7.1192052980132453E-2</v>
      </c>
      <c r="SM33" s="15">
        <f t="shared" si="7"/>
        <v>8.4175084175084181E-2</v>
      </c>
      <c r="SN33" s="15">
        <f t="shared" si="7"/>
        <v>0.52347633953231454</v>
      </c>
      <c r="SO33" s="15">
        <f t="shared" si="7"/>
        <v>0.62393162393162394</v>
      </c>
      <c r="SP33" s="15">
        <f t="shared" si="7"/>
        <v>0.84249450329802122</v>
      </c>
      <c r="SQ33" s="15">
        <f t="shared" si="7"/>
        <v>0.6967679064479454</v>
      </c>
      <c r="SR33" s="15">
        <f t="shared" si="7"/>
        <v>0.62099407425323494</v>
      </c>
      <c r="SS33" s="15">
        <f t="shared" si="7"/>
        <v>0.40738327904451682</v>
      </c>
      <c r="ST33" s="15">
        <f t="shared" si="7"/>
        <v>0.20039814200398143</v>
      </c>
      <c r="SU33" s="15">
        <f t="shared" ref="SU33:VF33" si="8">SU28/SU27</f>
        <v>0.11690322580645161</v>
      </c>
      <c r="SV33" s="15">
        <f t="shared" si="8"/>
        <v>0.10939226519337017</v>
      </c>
      <c r="SW33" s="15">
        <f t="shared" si="8"/>
        <v>0.13223140495867769</v>
      </c>
      <c r="SX33" s="15">
        <f t="shared" si="8"/>
        <v>0.13461538461538461</v>
      </c>
      <c r="SY33" s="15">
        <f t="shared" si="8"/>
        <v>0.46501315698624462</v>
      </c>
      <c r="SZ33" s="15">
        <f t="shared" si="8"/>
        <v>0.62277250636426751</v>
      </c>
      <c r="TA33" s="15">
        <f t="shared" si="8"/>
        <v>0.82868045792327771</v>
      </c>
      <c r="TB33" s="15">
        <f t="shared" si="8"/>
        <v>0.61332428548618878</v>
      </c>
      <c r="TC33" s="15">
        <f t="shared" si="8"/>
        <v>0.5278875764121892</v>
      </c>
      <c r="TD33" s="15">
        <f t="shared" si="8"/>
        <v>0.43131267435723442</v>
      </c>
      <c r="TE33" s="15">
        <f t="shared" si="8"/>
        <v>0.29366654882658472</v>
      </c>
      <c r="TF33" s="15">
        <f t="shared" si="8"/>
        <v>0.16776364382437423</v>
      </c>
      <c r="TG33" s="15">
        <f t="shared" si="8"/>
        <v>8.0428045709858606E-2</v>
      </c>
      <c r="TH33" s="15">
        <f t="shared" si="8"/>
        <v>8.4716900808854828E-2</v>
      </c>
      <c r="TI33" s="15">
        <f t="shared" si="8"/>
        <v>9.2907092907092911E-2</v>
      </c>
      <c r="TJ33" s="15">
        <f t="shared" si="8"/>
        <v>0.48028993316289681</v>
      </c>
      <c r="TK33" s="15">
        <f t="shared" si="8"/>
        <v>0.62801724137931036</v>
      </c>
      <c r="TL33" s="15">
        <f t="shared" si="8"/>
        <v>0.83587516412483587</v>
      </c>
      <c r="TM33" s="15">
        <f t="shared" si="8"/>
        <v>0.67344337310017977</v>
      </c>
      <c r="TN33" s="15">
        <f t="shared" si="8"/>
        <v>0.56503881732093453</v>
      </c>
      <c r="TO33" s="15">
        <f t="shared" si="8"/>
        <v>0.43785288734862349</v>
      </c>
      <c r="TP33" s="15">
        <f t="shared" si="8"/>
        <v>0.28512185422939273</v>
      </c>
      <c r="TQ33" s="15">
        <f t="shared" si="8"/>
        <v>0.16924653273319429</v>
      </c>
      <c r="TR33" s="15">
        <f t="shared" si="8"/>
        <v>0.11006495441272868</v>
      </c>
      <c r="TS33" s="15">
        <f t="shared" si="8"/>
        <v>0.1012282930961457</v>
      </c>
      <c r="TT33" s="15">
        <f t="shared" si="8"/>
        <v>0.11792452830188679</v>
      </c>
      <c r="TU33" s="15">
        <f t="shared" si="8"/>
        <v>0.44014920311970157</v>
      </c>
      <c r="TV33" s="15">
        <f t="shared" si="8"/>
        <v>0.56170703575547865</v>
      </c>
      <c r="TW33" s="15">
        <f t="shared" si="8"/>
        <v>0.75055514433752779</v>
      </c>
      <c r="TX33" s="15">
        <f t="shared" si="8"/>
        <v>0.56249668558095134</v>
      </c>
      <c r="TY33" s="15">
        <f t="shared" si="8"/>
        <v>0.45648747078327989</v>
      </c>
      <c r="TZ33" s="15">
        <f t="shared" si="8"/>
        <v>0.29572202503269196</v>
      </c>
      <c r="UA33" s="15">
        <f t="shared" si="8"/>
        <v>0.16118081180811808</v>
      </c>
      <c r="UB33" s="15">
        <f t="shared" si="8"/>
        <v>9.6585498571622908E-2</v>
      </c>
      <c r="UC33" s="15">
        <f t="shared" si="8"/>
        <v>0.10454545454545454</v>
      </c>
      <c r="UD33" s="15">
        <f t="shared" si="8"/>
        <v>0.10160427807486631</v>
      </c>
      <c r="UE33" s="15">
        <f t="shared" si="8"/>
        <v>0.10909090909090909</v>
      </c>
      <c r="UF33" s="15">
        <f t="shared" si="8"/>
        <v>0.4989534928714397</v>
      </c>
      <c r="UG33" s="15">
        <f t="shared" si="8"/>
        <v>0.61611761502858697</v>
      </c>
      <c r="UH33" s="15">
        <f t="shared" si="8"/>
        <v>0.86156731670954867</v>
      </c>
      <c r="UI33" s="15">
        <f t="shared" si="8"/>
        <v>0.67905473641688552</v>
      </c>
      <c r="UJ33" s="15">
        <f t="shared" si="8"/>
        <v>0.59039638124510685</v>
      </c>
      <c r="UK33" s="15">
        <f t="shared" si="8"/>
        <v>0.39672860319965564</v>
      </c>
      <c r="UL33" s="15">
        <f t="shared" si="8"/>
        <v>0.1822027972027972</v>
      </c>
      <c r="UM33" s="15">
        <f t="shared" si="8"/>
        <v>9.4923475788241202E-2</v>
      </c>
      <c r="UN33" s="15">
        <f t="shared" si="8"/>
        <v>8.9307009407711677E-2</v>
      </c>
      <c r="UO33" s="15">
        <f t="shared" si="8"/>
        <v>9.0531561461794016E-2</v>
      </c>
      <c r="UP33" s="15">
        <f t="shared" si="8"/>
        <v>0.10073260073260074</v>
      </c>
      <c r="UQ33" s="15">
        <f t="shared" si="8"/>
        <v>0.46111585433757751</v>
      </c>
      <c r="UR33" s="15">
        <f t="shared" si="8"/>
        <v>0.53333333333333333</v>
      </c>
      <c r="US33" s="15">
        <f t="shared" si="8"/>
        <v>0.82437275985663083</v>
      </c>
      <c r="UT33" s="15">
        <f t="shared" si="8"/>
        <v>0.65964633419431751</v>
      </c>
      <c r="UU33" s="15">
        <f t="shared" si="8"/>
        <v>0.5311475409836065</v>
      </c>
      <c r="UV33" s="15">
        <f t="shared" si="8"/>
        <v>0.36532278011377689</v>
      </c>
      <c r="UW33" s="15">
        <f t="shared" si="8"/>
        <v>0.20191322172873249</v>
      </c>
      <c r="UX33" s="15">
        <f t="shared" si="8"/>
        <v>0.10746426680783483</v>
      </c>
      <c r="UY33" s="15">
        <f t="shared" si="8"/>
        <v>0.12606232294617564</v>
      </c>
      <c r="UZ33" s="15">
        <f t="shared" si="8"/>
        <v>0.15322580645161291</v>
      </c>
      <c r="VA33" s="15">
        <f t="shared" si="8"/>
        <v>0.14285714285714285</v>
      </c>
      <c r="VB33" s="15">
        <f t="shared" si="8"/>
        <v>0.42483454968741008</v>
      </c>
      <c r="VC33" s="15">
        <f t="shared" si="8"/>
        <v>0.53156489535785034</v>
      </c>
      <c r="VD33" s="15">
        <f t="shared" si="8"/>
        <v>0.55270278774148884</v>
      </c>
      <c r="VE33" s="15">
        <f t="shared" si="8"/>
        <v>0.5498809426061253</v>
      </c>
      <c r="VF33" s="15">
        <f t="shared" si="8"/>
        <v>0.39062726350861943</v>
      </c>
      <c r="VG33" s="15">
        <f t="shared" ref="VG33:VL33" si="9">VG28/VG27</f>
        <v>0.29091647488831729</v>
      </c>
      <c r="VH33" s="15">
        <f t="shared" si="9"/>
        <v>0.24103363778124304</v>
      </c>
      <c r="VI33" s="15">
        <f t="shared" si="9"/>
        <v>0.21509375484270882</v>
      </c>
      <c r="VJ33" s="15">
        <f t="shared" si="9"/>
        <v>0.19120949631055503</v>
      </c>
      <c r="VK33" s="15">
        <f t="shared" si="9"/>
        <v>0.14541387024608501</v>
      </c>
      <c r="VL33" s="15">
        <f t="shared" si="9"/>
        <v>0.14444444444444443</v>
      </c>
    </row>
    <row r="34" spans="1:592 16384:16384" x14ac:dyDescent="0.25">
      <c r="A34" s="20" t="s">
        <v>83</v>
      </c>
      <c r="B34" s="15">
        <f>B29/B27</f>
        <v>0.36112873207160878</v>
      </c>
      <c r="C34" s="15">
        <f t="shared" ref="C34:BN34" si="10">C29/C27</f>
        <v>0.30842850136621591</v>
      </c>
      <c r="D34" s="15">
        <f t="shared" si="10"/>
        <v>8.0760674704124596E-2</v>
      </c>
      <c r="E34" s="15">
        <f t="shared" si="10"/>
        <v>0.14949527989361988</v>
      </c>
      <c r="F34" s="15">
        <f t="shared" si="10"/>
        <v>0.25120136275745947</v>
      </c>
      <c r="G34" s="15">
        <f t="shared" si="10"/>
        <v>0.44049123601303464</v>
      </c>
      <c r="H34" s="15">
        <f t="shared" si="10"/>
        <v>0.64156180848248701</v>
      </c>
      <c r="I34" s="15">
        <f t="shared" si="10"/>
        <v>0.7927276560203449</v>
      </c>
      <c r="J34" s="15">
        <f t="shared" si="10"/>
        <v>0.85607224491325362</v>
      </c>
      <c r="K34" s="15">
        <f t="shared" si="10"/>
        <v>0.85788539698895183</v>
      </c>
      <c r="L34" s="15">
        <f t="shared" si="10"/>
        <v>0.83931555534634128</v>
      </c>
      <c r="M34" s="15">
        <f t="shared" si="10"/>
        <v>0.37127828746177371</v>
      </c>
      <c r="N34" s="15">
        <f t="shared" si="10"/>
        <v>0.37060823573857199</v>
      </c>
      <c r="O34" s="15">
        <f t="shared" si="10"/>
        <v>8.7826725917631826E-2</v>
      </c>
      <c r="P34" s="15">
        <f t="shared" si="10"/>
        <v>0.15162781919411153</v>
      </c>
      <c r="Q34" s="15">
        <f t="shared" si="10"/>
        <v>0.28602835878093547</v>
      </c>
      <c r="R34" s="15">
        <f t="shared" si="10"/>
        <v>0.52297168915067449</v>
      </c>
      <c r="S34" s="15">
        <f t="shared" si="10"/>
        <v>0.74271350769046618</v>
      </c>
      <c r="T34" s="15">
        <f t="shared" si="10"/>
        <v>0.86392639171444419</v>
      </c>
      <c r="U34" s="15">
        <f t="shared" si="10"/>
        <v>0.89915620498044868</v>
      </c>
      <c r="V34" s="15">
        <f t="shared" si="10"/>
        <v>0.89185580774365825</v>
      </c>
      <c r="W34" s="15">
        <f t="shared" si="10"/>
        <v>0.86728395061728392</v>
      </c>
      <c r="X34" s="15">
        <f t="shared" si="10"/>
        <v>0.36383223211720772</v>
      </c>
      <c r="Y34" s="15">
        <f t="shared" si="10"/>
        <v>0.32080924855491327</v>
      </c>
      <c r="Z34" s="15">
        <f t="shared" si="10"/>
        <v>5.2018477605944968E-2</v>
      </c>
      <c r="AA34" s="15">
        <f t="shared" si="10"/>
        <v>0.11398354876615746</v>
      </c>
      <c r="AB34" s="15">
        <f t="shared" si="10"/>
        <v>0.22582681141125979</v>
      </c>
      <c r="AC34" s="15">
        <f t="shared" si="10"/>
        <v>0.39787485242030696</v>
      </c>
      <c r="AD34" s="15">
        <f t="shared" si="10"/>
        <v>0.59812019367701508</v>
      </c>
      <c r="AE34" s="15">
        <f t="shared" si="10"/>
        <v>0.80174133865409036</v>
      </c>
      <c r="AF34" s="15">
        <f t="shared" si="10"/>
        <v>0.85981308411214952</v>
      </c>
      <c r="AG34" s="15">
        <f t="shared" si="10"/>
        <v>0.8523489932885906</v>
      </c>
      <c r="AH34" s="15">
        <f t="shared" si="10"/>
        <v>0.83333333333333337</v>
      </c>
      <c r="AI34" s="15">
        <f t="shared" si="10"/>
        <v>0.36861536998417216</v>
      </c>
      <c r="AJ34" s="15">
        <f t="shared" si="10"/>
        <v>0.34215622982569399</v>
      </c>
      <c r="AK34" s="15">
        <f t="shared" si="10"/>
        <v>0.10442382681188651</v>
      </c>
      <c r="AL34" s="15">
        <f t="shared" si="10"/>
        <v>0.16003095206809456</v>
      </c>
      <c r="AM34" s="15">
        <f t="shared" si="10"/>
        <v>0.26584099081102674</v>
      </c>
      <c r="AN34" s="15">
        <f t="shared" si="10"/>
        <v>0.47460005613247264</v>
      </c>
      <c r="AO34" s="15">
        <f t="shared" si="10"/>
        <v>0.67164477898782826</v>
      </c>
      <c r="AP34" s="15">
        <f t="shared" si="10"/>
        <v>0.8096490968752772</v>
      </c>
      <c r="AQ34" s="15">
        <f t="shared" si="10"/>
        <v>0.85276679841897229</v>
      </c>
      <c r="AR34" s="15">
        <f t="shared" si="10"/>
        <v>0.84726443768996962</v>
      </c>
      <c r="AS34" s="15">
        <f t="shared" si="10"/>
        <v>0.83361921097770153</v>
      </c>
      <c r="AT34" s="15">
        <f t="shared" si="10"/>
        <v>0.39987556588868056</v>
      </c>
      <c r="AU34" s="15">
        <f t="shared" si="10"/>
        <v>0.44899103139013452</v>
      </c>
      <c r="AV34" s="15">
        <f t="shared" si="10"/>
        <v>0.10914029155811762</v>
      </c>
      <c r="AW34" s="15">
        <f t="shared" si="10"/>
        <v>0.18540849204070564</v>
      </c>
      <c r="AX34" s="15">
        <f t="shared" si="10"/>
        <v>0.33498425610076094</v>
      </c>
      <c r="AY34" s="15">
        <f t="shared" si="10"/>
        <v>0.59246809835045133</v>
      </c>
      <c r="AZ34" s="15">
        <f t="shared" si="10"/>
        <v>0.78513848697809008</v>
      </c>
      <c r="BA34" s="15">
        <f t="shared" si="10"/>
        <v>0.87361963190184044</v>
      </c>
      <c r="BB34" s="15">
        <f t="shared" si="10"/>
        <v>0.88921176897929533</v>
      </c>
      <c r="BC34" s="15">
        <f t="shared" si="10"/>
        <v>0.89588377723970947</v>
      </c>
      <c r="BD34" s="15">
        <f t="shared" si="10"/>
        <v>0.86363636363636365</v>
      </c>
      <c r="BE34" s="15">
        <f t="shared" si="10"/>
        <v>0.35316779236173707</v>
      </c>
      <c r="BF34" s="15">
        <f t="shared" si="10"/>
        <v>0.28419151497981443</v>
      </c>
      <c r="BG34" s="15">
        <f t="shared" si="10"/>
        <v>9.1263611040769813E-2</v>
      </c>
      <c r="BH34" s="15">
        <f t="shared" si="10"/>
        <v>0.15157521193402115</v>
      </c>
      <c r="BI34" s="15">
        <f t="shared" si="10"/>
        <v>0.25773057370225444</v>
      </c>
      <c r="BJ34" s="15">
        <f t="shared" si="10"/>
        <v>0.39454835883959394</v>
      </c>
      <c r="BK34" s="15">
        <f t="shared" si="10"/>
        <v>0.53103416028749684</v>
      </c>
      <c r="BL34" s="15">
        <f t="shared" si="10"/>
        <v>0.70548649329309332</v>
      </c>
      <c r="BM34" s="15">
        <f t="shared" si="10"/>
        <v>0.82368645762400428</v>
      </c>
      <c r="BN34" s="15">
        <f t="shared" si="10"/>
        <v>0.83280778722237458</v>
      </c>
      <c r="BO34" s="15">
        <f t="shared" ref="BO34:DZ34" si="11">BO29/BO27</f>
        <v>0.79856922429513255</v>
      </c>
      <c r="BP34" s="15">
        <f t="shared" si="11"/>
        <v>0.38112747411218867</v>
      </c>
      <c r="BQ34" s="15">
        <f t="shared" si="11"/>
        <v>0.30452261306532663</v>
      </c>
      <c r="BR34" s="15">
        <f t="shared" si="11"/>
        <v>7.3711133709284768E-2</v>
      </c>
      <c r="BS34" s="15">
        <f t="shared" si="11"/>
        <v>0.13831275469861931</v>
      </c>
      <c r="BT34" s="15">
        <f t="shared" si="11"/>
        <v>0.2376271770994999</v>
      </c>
      <c r="BU34" s="15">
        <f t="shared" si="11"/>
        <v>0.42860152197382628</v>
      </c>
      <c r="BV34" s="15">
        <f t="shared" si="11"/>
        <v>0.64008040201005023</v>
      </c>
      <c r="BW34" s="15">
        <f t="shared" si="11"/>
        <v>0.80690215397515852</v>
      </c>
      <c r="BX34" s="15">
        <f t="shared" si="11"/>
        <v>0.86570178391114105</v>
      </c>
      <c r="BY34" s="15">
        <f t="shared" si="11"/>
        <v>0.85832839359810309</v>
      </c>
      <c r="BZ34" s="15">
        <f t="shared" si="11"/>
        <v>0.84203655352480422</v>
      </c>
      <c r="CA34" s="15">
        <f t="shared" si="11"/>
        <v>0.35392201573366777</v>
      </c>
      <c r="CB34" s="15">
        <f t="shared" si="11"/>
        <v>0.2543488481429243</v>
      </c>
      <c r="CC34" s="15">
        <f t="shared" si="11"/>
        <v>5.6447219544902151E-2</v>
      </c>
      <c r="CD34" s="15">
        <f t="shared" si="11"/>
        <v>0.11425332037576935</v>
      </c>
      <c r="CE34" s="15">
        <f t="shared" si="11"/>
        <v>0.18496105940137308</v>
      </c>
      <c r="CF34" s="15">
        <f t="shared" si="11"/>
        <v>0.31771390924812648</v>
      </c>
      <c r="CG34" s="15">
        <f t="shared" si="11"/>
        <v>0.54092140921409215</v>
      </c>
      <c r="CH34" s="15">
        <f t="shared" si="11"/>
        <v>0.78437634562939573</v>
      </c>
      <c r="CI34" s="15">
        <f t="shared" si="11"/>
        <v>0.86797188755020083</v>
      </c>
      <c r="CJ34" s="15">
        <f t="shared" si="11"/>
        <v>0.88577472236911692</v>
      </c>
      <c r="CK34" s="15">
        <f t="shared" si="11"/>
        <v>0.89080982711555956</v>
      </c>
      <c r="CL34" s="15">
        <f t="shared" si="11"/>
        <v>0.3515186095505618</v>
      </c>
      <c r="CM34" s="15">
        <f t="shared" si="11"/>
        <v>0.26348547717842324</v>
      </c>
      <c r="CN34" s="15">
        <f t="shared" si="11"/>
        <v>6.2479284057010274E-2</v>
      </c>
      <c r="CO34" s="15">
        <f t="shared" si="11"/>
        <v>0.12560594635354949</v>
      </c>
      <c r="CP34" s="15">
        <f t="shared" si="11"/>
        <v>0.21713970790851475</v>
      </c>
      <c r="CQ34" s="15">
        <f t="shared" si="11"/>
        <v>0.39332501559575794</v>
      </c>
      <c r="CR34" s="15">
        <f t="shared" si="11"/>
        <v>0.62735082423960997</v>
      </c>
      <c r="CS34" s="15">
        <f t="shared" si="11"/>
        <v>0.81578115117014549</v>
      </c>
      <c r="CT34" s="15">
        <f t="shared" si="11"/>
        <v>0.87483953786906288</v>
      </c>
      <c r="CU34" s="15">
        <f t="shared" si="11"/>
        <v>0.85204081632653061</v>
      </c>
      <c r="CV34" s="15">
        <f t="shared" si="11"/>
        <v>0.83529411764705885</v>
      </c>
      <c r="CW34" s="15">
        <f t="shared" si="11"/>
        <v>0.16686100746268656</v>
      </c>
      <c r="CX34" s="15">
        <f t="shared" si="11"/>
        <v>0.10731707317073171</v>
      </c>
      <c r="CY34" s="15">
        <f t="shared" si="11"/>
        <v>2.7066356228172293E-2</v>
      </c>
      <c r="CZ34" s="15">
        <f t="shared" si="11"/>
        <v>4.4281073687809883E-2</v>
      </c>
      <c r="DA34" s="15">
        <f t="shared" si="11"/>
        <v>6.4758269720101777E-2</v>
      </c>
      <c r="DB34" s="15">
        <f t="shared" si="11"/>
        <v>8.3514492753623187E-2</v>
      </c>
      <c r="DC34" s="15">
        <f t="shared" si="11"/>
        <v>0.13621557595498965</v>
      </c>
      <c r="DD34" s="15">
        <f t="shared" si="11"/>
        <v>0.36025223759153785</v>
      </c>
      <c r="DE34" s="15">
        <f t="shared" si="11"/>
        <v>0.70691126279863481</v>
      </c>
      <c r="DF34" s="15">
        <f t="shared" si="11"/>
        <v>0.78961038961038965</v>
      </c>
      <c r="DG34" s="15">
        <f t="shared" si="11"/>
        <v>0.80193236714975846</v>
      </c>
      <c r="DH34" s="15">
        <f t="shared" si="11"/>
        <v>0.32830630889670587</v>
      </c>
      <c r="DI34" s="15">
        <f t="shared" si="11"/>
        <v>0.31702844975453953</v>
      </c>
      <c r="DJ34" s="15">
        <f t="shared" si="11"/>
        <v>9.4101814603652356E-2</v>
      </c>
      <c r="DK34" s="15">
        <f t="shared" si="11"/>
        <v>0.1449208538482511</v>
      </c>
      <c r="DL34" s="15">
        <f t="shared" si="11"/>
        <v>0.24866660800998838</v>
      </c>
      <c r="DM34" s="15">
        <f t="shared" si="11"/>
        <v>0.43774676222809</v>
      </c>
      <c r="DN34" s="15">
        <f t="shared" si="11"/>
        <v>0.64390529410944963</v>
      </c>
      <c r="DO34" s="15">
        <f t="shared" si="11"/>
        <v>0.78302464967954377</v>
      </c>
      <c r="DP34" s="15">
        <f t="shared" si="11"/>
        <v>0.8203910811000914</v>
      </c>
      <c r="DQ34" s="15">
        <f t="shared" si="11"/>
        <v>0.82244289970208539</v>
      </c>
      <c r="DR34" s="15">
        <f t="shared" si="11"/>
        <v>0.80295566502463056</v>
      </c>
      <c r="DS34" s="15">
        <f t="shared" si="11"/>
        <v>0.34232302461285929</v>
      </c>
      <c r="DT34" s="15">
        <f t="shared" si="11"/>
        <v>0.32031120675384872</v>
      </c>
      <c r="DU34" s="15">
        <f t="shared" si="11"/>
        <v>7.2878863721686893E-2</v>
      </c>
      <c r="DV34" s="15">
        <f t="shared" si="11"/>
        <v>0.13429880381267834</v>
      </c>
      <c r="DW34" s="15">
        <f t="shared" si="11"/>
        <v>0.25872931024608159</v>
      </c>
      <c r="DX34" s="15">
        <f t="shared" si="11"/>
        <v>0.44620814447211421</v>
      </c>
      <c r="DY34" s="15">
        <f t="shared" si="11"/>
        <v>0.65116886888340353</v>
      </c>
      <c r="DZ34" s="15">
        <f t="shared" si="11"/>
        <v>0.80999453075941419</v>
      </c>
      <c r="EA34" s="15">
        <f t="shared" ref="EA34:GL34" si="12">EA29/EA27</f>
        <v>0.8801619433198381</v>
      </c>
      <c r="EB34" s="15">
        <f t="shared" si="12"/>
        <v>0.88245850157021088</v>
      </c>
      <c r="EC34" s="15">
        <f t="shared" si="12"/>
        <v>0.87263681592039799</v>
      </c>
      <c r="ED34" s="15">
        <f t="shared" si="12"/>
        <v>0.36270375180585757</v>
      </c>
      <c r="EE34" s="15">
        <f t="shared" si="12"/>
        <v>0.26567656765676567</v>
      </c>
      <c r="EF34" s="15">
        <f t="shared" si="12"/>
        <v>9.0806542583192332E-2</v>
      </c>
      <c r="EG34" s="15">
        <f t="shared" si="12"/>
        <v>0.15138966313609939</v>
      </c>
      <c r="EH34" s="15">
        <f t="shared" si="12"/>
        <v>0.23556359934392851</v>
      </c>
      <c r="EI34" s="15">
        <f t="shared" si="12"/>
        <v>0.41908631453770689</v>
      </c>
      <c r="EJ34" s="15">
        <f t="shared" si="12"/>
        <v>0.61879215205395466</v>
      </c>
      <c r="EK34" s="15">
        <f t="shared" si="12"/>
        <v>0.8039407794469845</v>
      </c>
      <c r="EL34" s="15">
        <f t="shared" si="12"/>
        <v>0.83771929824561409</v>
      </c>
      <c r="EM34" s="15">
        <f t="shared" si="12"/>
        <v>0.82239382239382242</v>
      </c>
      <c r="EN34" s="15">
        <f t="shared" si="12"/>
        <v>0.79207920792079212</v>
      </c>
      <c r="EO34" s="15">
        <f t="shared" si="12"/>
        <v>0.45733017911456575</v>
      </c>
      <c r="EP34" s="15">
        <f t="shared" si="12"/>
        <v>0.43921852387843707</v>
      </c>
      <c r="EQ34" s="15">
        <f t="shared" si="12"/>
        <v>0.11689702160794238</v>
      </c>
      <c r="ER34" s="15">
        <f t="shared" si="12"/>
        <v>0.20422621981271563</v>
      </c>
      <c r="ES34" s="15">
        <f t="shared" si="12"/>
        <v>0.391358024691358</v>
      </c>
      <c r="ET34" s="15">
        <f t="shared" si="12"/>
        <v>0.65728047424972214</v>
      </c>
      <c r="EU34" s="15">
        <f t="shared" si="12"/>
        <v>0.81704966641957</v>
      </c>
      <c r="EV34" s="15">
        <f t="shared" si="12"/>
        <v>0.88753526545268013</v>
      </c>
      <c r="EW34" s="15">
        <f t="shared" si="12"/>
        <v>0.89437028438769584</v>
      </c>
      <c r="EX34" s="15">
        <f t="shared" si="12"/>
        <v>0.89010989010989006</v>
      </c>
      <c r="EY34" s="15">
        <f t="shared" si="12"/>
        <v>0.86885245901639341</v>
      </c>
      <c r="EZ34" s="15">
        <f t="shared" si="12"/>
        <v>0.35306692196344647</v>
      </c>
      <c r="FA34" s="15">
        <f t="shared" si="12"/>
        <v>0.29393813288944376</v>
      </c>
      <c r="FB34" s="15">
        <f t="shared" si="12"/>
        <v>6.3750158338995153E-2</v>
      </c>
      <c r="FC34" s="15">
        <f t="shared" si="12"/>
        <v>0.13144505428468412</v>
      </c>
      <c r="FD34" s="15">
        <f t="shared" si="12"/>
        <v>0.22937082183545909</v>
      </c>
      <c r="FE34" s="15">
        <f t="shared" si="12"/>
        <v>0.39985952715411538</v>
      </c>
      <c r="FF34" s="15">
        <f t="shared" si="12"/>
        <v>0.60545852311444248</v>
      </c>
      <c r="FG34" s="15">
        <f t="shared" si="12"/>
        <v>0.79537407402931681</v>
      </c>
      <c r="FH34" s="15">
        <f t="shared" si="12"/>
        <v>0.8648878107944209</v>
      </c>
      <c r="FI34" s="15">
        <f t="shared" si="12"/>
        <v>0.87410623084780392</v>
      </c>
      <c r="FJ34" s="15">
        <f t="shared" si="12"/>
        <v>0.8644421272158499</v>
      </c>
      <c r="FK34" s="15">
        <f t="shared" si="12"/>
        <v>0.38189461196753127</v>
      </c>
      <c r="FL34" s="15">
        <f t="shared" si="12"/>
        <v>0.33142693737489276</v>
      </c>
      <c r="FM34" s="15">
        <f t="shared" si="12"/>
        <v>8.4091721972737746E-2</v>
      </c>
      <c r="FN34" s="15">
        <f t="shared" si="12"/>
        <v>0.15874874539979927</v>
      </c>
      <c r="FO34" s="15">
        <f t="shared" si="12"/>
        <v>0.2671060232106286</v>
      </c>
      <c r="FP34" s="15">
        <f t="shared" si="12"/>
        <v>0.53315748067934654</v>
      </c>
      <c r="FQ34" s="15">
        <f t="shared" si="12"/>
        <v>0.76170212765957446</v>
      </c>
      <c r="FR34" s="15">
        <f t="shared" si="12"/>
        <v>0.87417392829990059</v>
      </c>
      <c r="FS34" s="15">
        <f t="shared" si="12"/>
        <v>0.8924716302241904</v>
      </c>
      <c r="FT34" s="15">
        <f t="shared" si="12"/>
        <v>0.88800000000000001</v>
      </c>
      <c r="FU34" s="15">
        <f t="shared" si="12"/>
        <v>0.87268993839835729</v>
      </c>
      <c r="FV34" s="15">
        <f t="shared" si="12"/>
        <v>0.41797519947497497</v>
      </c>
      <c r="FW34" s="15">
        <f t="shared" si="12"/>
        <v>0.42043121149897328</v>
      </c>
      <c r="FX34" s="15">
        <f t="shared" si="12"/>
        <v>7.0144556462367308E-2</v>
      </c>
      <c r="FY34" s="15">
        <f t="shared" si="12"/>
        <v>0.15024244412847715</v>
      </c>
      <c r="FZ34" s="15">
        <f t="shared" si="12"/>
        <v>0.25949889867841408</v>
      </c>
      <c r="GA34" s="15">
        <f t="shared" si="12"/>
        <v>0.54458961169026265</v>
      </c>
      <c r="GB34" s="15">
        <f t="shared" si="12"/>
        <v>0.79885820499203397</v>
      </c>
      <c r="GC34" s="15">
        <f t="shared" si="12"/>
        <v>0.89338333779801771</v>
      </c>
      <c r="GD34" s="15">
        <f t="shared" si="12"/>
        <v>0.90202177293934682</v>
      </c>
      <c r="GE34" s="15">
        <f t="shared" si="12"/>
        <v>0.89031078610603287</v>
      </c>
      <c r="GF34" s="15">
        <f t="shared" si="12"/>
        <v>0.87619047619047619</v>
      </c>
      <c r="GG34" s="15">
        <f t="shared" si="12"/>
        <v>0.41237370304925014</v>
      </c>
      <c r="GH34" s="15">
        <f t="shared" si="12"/>
        <v>0.40339157245632068</v>
      </c>
      <c r="GI34" s="15">
        <f t="shared" si="12"/>
        <v>8.4596350139189605E-2</v>
      </c>
      <c r="GJ34" s="15">
        <f t="shared" si="12"/>
        <v>0.15962052479012159</v>
      </c>
      <c r="GK34" s="15">
        <f t="shared" si="12"/>
        <v>0.29153721883931899</v>
      </c>
      <c r="GL34" s="15">
        <f t="shared" si="12"/>
        <v>0.55011171401212899</v>
      </c>
      <c r="GM34" s="15">
        <f t="shared" ref="GM34:IX34" si="13">GM29/GM27</f>
        <v>0.77235706797838888</v>
      </c>
      <c r="GN34" s="15">
        <f t="shared" si="13"/>
        <v>0.87709600147411093</v>
      </c>
      <c r="GO34" s="15">
        <f t="shared" si="13"/>
        <v>0.90168893370305014</v>
      </c>
      <c r="GP34" s="15">
        <f t="shared" si="13"/>
        <v>0.8892455858747994</v>
      </c>
      <c r="GQ34" s="15">
        <f t="shared" si="13"/>
        <v>0.88122605363984674</v>
      </c>
      <c r="GR34" s="15">
        <f t="shared" si="13"/>
        <v>0.39560404972984314</v>
      </c>
      <c r="GS34" s="15">
        <f t="shared" si="13"/>
        <v>0.40310077519379844</v>
      </c>
      <c r="GT34" s="15">
        <f t="shared" si="13"/>
        <v>9.7772150165976526E-2</v>
      </c>
      <c r="GU34" s="15">
        <f t="shared" si="13"/>
        <v>0.18748868368640231</v>
      </c>
      <c r="GV34" s="15">
        <f t="shared" si="13"/>
        <v>0.30325000000000002</v>
      </c>
      <c r="GW34" s="15">
        <f t="shared" si="13"/>
        <v>0.56224745045218394</v>
      </c>
      <c r="GX34" s="15">
        <f t="shared" si="13"/>
        <v>0.77735780040236546</v>
      </c>
      <c r="GY34" s="15">
        <f t="shared" si="13"/>
        <v>0.874701794419666</v>
      </c>
      <c r="GZ34" s="15">
        <f t="shared" si="13"/>
        <v>0.88388625592417058</v>
      </c>
      <c r="HA34" s="15">
        <f t="shared" si="13"/>
        <v>0.87936507936507935</v>
      </c>
      <c r="HB34" s="15">
        <f t="shared" si="13"/>
        <v>0.85882352941176465</v>
      </c>
      <c r="HC34" s="15">
        <f t="shared" si="13"/>
        <v>0.33100981567663135</v>
      </c>
      <c r="HD34" s="15">
        <f t="shared" si="13"/>
        <v>0.34841121495327104</v>
      </c>
      <c r="HE34" s="15">
        <f t="shared" si="13"/>
        <v>7.4590311543309917E-2</v>
      </c>
      <c r="HF34" s="15">
        <f t="shared" si="13"/>
        <v>0.11942168674698796</v>
      </c>
      <c r="HG34" s="15">
        <f t="shared" si="13"/>
        <v>0.23229711971391026</v>
      </c>
      <c r="HH34" s="15">
        <f t="shared" si="13"/>
        <v>0.45166673450282879</v>
      </c>
      <c r="HI34" s="15">
        <f t="shared" si="13"/>
        <v>0.68472491909385114</v>
      </c>
      <c r="HJ34" s="15">
        <f t="shared" si="13"/>
        <v>0.82864307606575649</v>
      </c>
      <c r="HK34" s="15">
        <f t="shared" si="13"/>
        <v>0.86645197954157982</v>
      </c>
      <c r="HL34" s="15">
        <f t="shared" si="13"/>
        <v>0.85568181818181821</v>
      </c>
      <c r="HM34" s="15">
        <f t="shared" si="13"/>
        <v>0.84856396866840733</v>
      </c>
      <c r="HN34" s="15">
        <f t="shared" si="13"/>
        <v>0.38990889117642541</v>
      </c>
      <c r="HO34" s="15">
        <f t="shared" si="13"/>
        <v>0.32774049217002238</v>
      </c>
      <c r="HP34" s="15">
        <f t="shared" si="13"/>
        <v>9.4743603468579379E-2</v>
      </c>
      <c r="HQ34" s="15">
        <f t="shared" si="13"/>
        <v>0.16721026310067405</v>
      </c>
      <c r="HR34" s="15">
        <f t="shared" si="13"/>
        <v>0.27492681761156579</v>
      </c>
      <c r="HS34" s="15">
        <f t="shared" si="13"/>
        <v>0.54189174875542845</v>
      </c>
      <c r="HT34" s="15">
        <f t="shared" si="13"/>
        <v>0.76618765849535075</v>
      </c>
      <c r="HU34" s="15">
        <f t="shared" si="13"/>
        <v>0.85108803868581995</v>
      </c>
      <c r="HV34" s="15">
        <f t="shared" si="13"/>
        <v>0.86226065472513902</v>
      </c>
      <c r="HW34" s="15">
        <f t="shared" si="13"/>
        <v>0.85253456221198154</v>
      </c>
      <c r="HX34" s="15">
        <f t="shared" si="13"/>
        <v>0.82978723404255317</v>
      </c>
      <c r="HY34" s="15">
        <f t="shared" si="13"/>
        <v>0.32834379363164384</v>
      </c>
      <c r="HZ34" s="15">
        <f t="shared" si="13"/>
        <v>0.25283263191971511</v>
      </c>
      <c r="IA34" s="15">
        <f t="shared" si="13"/>
        <v>5.1316354090415732E-2</v>
      </c>
      <c r="IB34" s="15">
        <f t="shared" si="13"/>
        <v>0.10865551067512984</v>
      </c>
      <c r="IC34" s="15">
        <f t="shared" si="13"/>
        <v>0.17239555790586991</v>
      </c>
      <c r="ID34" s="15">
        <f t="shared" si="13"/>
        <v>0.29312712293127124</v>
      </c>
      <c r="IE34" s="15">
        <f t="shared" si="13"/>
        <v>0.4763861090628182</v>
      </c>
      <c r="IF34" s="15">
        <f t="shared" si="13"/>
        <v>0.73955177422701801</v>
      </c>
      <c r="IG34" s="15">
        <f t="shared" si="13"/>
        <v>0.89188481675392672</v>
      </c>
      <c r="IH34" s="15">
        <f t="shared" si="13"/>
        <v>0.88992845349477157</v>
      </c>
      <c r="II34" s="15">
        <f t="shared" si="13"/>
        <v>0.88494492044063644</v>
      </c>
      <c r="IJ34" s="15">
        <f t="shared" si="13"/>
        <v>0.34298257447345115</v>
      </c>
      <c r="IK34" s="15">
        <f t="shared" si="13"/>
        <v>0.23780325246600906</v>
      </c>
      <c r="IL34" s="15">
        <f t="shared" si="13"/>
        <v>5.8719931271477663E-2</v>
      </c>
      <c r="IM34" s="15">
        <f t="shared" si="13"/>
        <v>0.11463967893910312</v>
      </c>
      <c r="IN34" s="15">
        <f t="shared" si="13"/>
        <v>0.16507664272698039</v>
      </c>
      <c r="IO34" s="15">
        <f t="shared" si="13"/>
        <v>0.30261630317605109</v>
      </c>
      <c r="IP34" s="15">
        <f t="shared" si="13"/>
        <v>0.52958345230164017</v>
      </c>
      <c r="IQ34" s="15">
        <f t="shared" si="13"/>
        <v>0.76756736707405282</v>
      </c>
      <c r="IR34" s="15">
        <f t="shared" si="13"/>
        <v>0.86627417998317913</v>
      </c>
      <c r="IS34" s="15">
        <f t="shared" si="13"/>
        <v>0.87724180581323441</v>
      </c>
      <c r="IT34" s="15">
        <f t="shared" si="13"/>
        <v>0.87561881188118806</v>
      </c>
      <c r="IU34" s="15">
        <f t="shared" si="13"/>
        <v>0.37244634138071342</v>
      </c>
      <c r="IV34" s="15">
        <f t="shared" si="13"/>
        <v>0.29141356099162696</v>
      </c>
      <c r="IW34" s="15">
        <f t="shared" si="13"/>
        <v>8.2289620692293952E-2</v>
      </c>
      <c r="IX34" s="15">
        <f t="shared" si="13"/>
        <v>0.15584541062801932</v>
      </c>
      <c r="IY34" s="15">
        <f t="shared" ref="IY34:LJ34" si="14">IY29/IY27</f>
        <v>0.27138465588072164</v>
      </c>
      <c r="IZ34" s="15">
        <f t="shared" si="14"/>
        <v>0.49075205994887833</v>
      </c>
      <c r="JA34" s="15">
        <f t="shared" si="14"/>
        <v>0.70388883574093564</v>
      </c>
      <c r="JB34" s="15">
        <f t="shared" si="14"/>
        <v>0.8468022430437252</v>
      </c>
      <c r="JC34" s="15">
        <f t="shared" si="14"/>
        <v>0.88602886475226905</v>
      </c>
      <c r="JD34" s="15">
        <f t="shared" si="14"/>
        <v>0.88297338021094929</v>
      </c>
      <c r="JE34" s="15">
        <f t="shared" si="14"/>
        <v>0.86507072905331883</v>
      </c>
      <c r="JF34" s="15">
        <f t="shared" si="14"/>
        <v>0.39058978246178011</v>
      </c>
      <c r="JG34" s="15">
        <f t="shared" si="14"/>
        <v>0.32953826691967109</v>
      </c>
      <c r="JH34" s="15">
        <f t="shared" si="14"/>
        <v>5.9996787320625404E-2</v>
      </c>
      <c r="JI34" s="15">
        <f t="shared" si="14"/>
        <v>0.129486336944309</v>
      </c>
      <c r="JJ34" s="15">
        <f t="shared" si="14"/>
        <v>0.21194694369724515</v>
      </c>
      <c r="JK34" s="15">
        <f t="shared" si="14"/>
        <v>0.43943170488534394</v>
      </c>
      <c r="JL34" s="15">
        <f t="shared" si="14"/>
        <v>0.71065753129820286</v>
      </c>
      <c r="JM34" s="15">
        <f t="shared" si="14"/>
        <v>0.86104163055053373</v>
      </c>
      <c r="JN34" s="15">
        <f t="shared" si="14"/>
        <v>0.89659037832788413</v>
      </c>
      <c r="JO34" s="15">
        <f t="shared" si="14"/>
        <v>0.8828320802005013</v>
      </c>
      <c r="JP34" s="15">
        <f t="shared" si="14"/>
        <v>0.86657101865136299</v>
      </c>
      <c r="JQ34" s="15">
        <f t="shared" si="14"/>
        <v>0.32673050037389861</v>
      </c>
      <c r="JR34" s="15">
        <f t="shared" si="14"/>
        <v>0.36883749239196589</v>
      </c>
      <c r="JS34" s="15">
        <f t="shared" si="14"/>
        <v>7.8534611760793654E-2</v>
      </c>
      <c r="JT34" s="15">
        <f t="shared" si="14"/>
        <v>0.12544055037076718</v>
      </c>
      <c r="JU34" s="15">
        <f t="shared" si="14"/>
        <v>0.25547940777138423</v>
      </c>
      <c r="JV34" s="15">
        <f t="shared" si="14"/>
        <v>0.51658799730276461</v>
      </c>
      <c r="JW34" s="15">
        <f t="shared" si="14"/>
        <v>0.74957603165630304</v>
      </c>
      <c r="JX34" s="15">
        <f t="shared" si="14"/>
        <v>0.86544284632853896</v>
      </c>
      <c r="JY34" s="15">
        <f t="shared" si="14"/>
        <v>0.88568856885688574</v>
      </c>
      <c r="JZ34" s="15">
        <f t="shared" si="14"/>
        <v>0.88304093567251463</v>
      </c>
      <c r="KA34" s="15">
        <f t="shared" si="14"/>
        <v>0.85820895522388063</v>
      </c>
      <c r="KB34" s="15">
        <f t="shared" si="14"/>
        <v>0.38396298320294525</v>
      </c>
      <c r="KC34" s="15">
        <f t="shared" si="14"/>
        <v>0.37278543307086615</v>
      </c>
      <c r="KD34" s="15">
        <f t="shared" si="14"/>
        <v>8.5532195099007571E-2</v>
      </c>
      <c r="KE34" s="15">
        <f t="shared" si="14"/>
        <v>0.15897747422341893</v>
      </c>
      <c r="KF34" s="15">
        <f t="shared" si="14"/>
        <v>0.28015885904950322</v>
      </c>
      <c r="KG34" s="15">
        <f t="shared" si="14"/>
        <v>0.53053295786399668</v>
      </c>
      <c r="KH34" s="15">
        <f t="shared" si="14"/>
        <v>0.73989262181729443</v>
      </c>
      <c r="KI34" s="15">
        <f t="shared" si="14"/>
        <v>0.85586458636172758</v>
      </c>
      <c r="KJ34" s="15">
        <f t="shared" si="14"/>
        <v>0.88279978296256101</v>
      </c>
      <c r="KK34" s="15">
        <f t="shared" si="14"/>
        <v>0.8809946714031972</v>
      </c>
      <c r="KL34" s="15">
        <f t="shared" si="14"/>
        <v>0.86259541984732824</v>
      </c>
      <c r="KM34" s="15">
        <f t="shared" si="14"/>
        <v>0.40195334345290407</v>
      </c>
      <c r="KN34" s="15">
        <f t="shared" si="14"/>
        <v>0.4099722991689751</v>
      </c>
      <c r="KO34" s="15">
        <f t="shared" si="14"/>
        <v>9.8461137193531556E-2</v>
      </c>
      <c r="KP34" s="15">
        <f t="shared" si="14"/>
        <v>0.16921096192753357</v>
      </c>
      <c r="KQ34" s="15">
        <f t="shared" si="14"/>
        <v>0.3047902705385952</v>
      </c>
      <c r="KR34" s="15">
        <f t="shared" si="14"/>
        <v>0.56797583081571001</v>
      </c>
      <c r="KS34" s="15">
        <f t="shared" si="14"/>
        <v>0.77333626180540305</v>
      </c>
      <c r="KT34" s="15">
        <f t="shared" si="14"/>
        <v>0.86523364485981313</v>
      </c>
      <c r="KU34" s="15">
        <f t="shared" si="14"/>
        <v>0.8673139158576052</v>
      </c>
      <c r="KV34" s="15">
        <f t="shared" si="14"/>
        <v>0.86082474226804129</v>
      </c>
      <c r="KW34" s="15">
        <f t="shared" si="14"/>
        <v>0.85333333333333339</v>
      </c>
      <c r="KX34" s="15">
        <f t="shared" si="14"/>
        <v>0.40643265088006414</v>
      </c>
      <c r="KY34" s="15">
        <f t="shared" si="14"/>
        <v>0.42959256611865621</v>
      </c>
      <c r="KZ34" s="15">
        <f t="shared" si="14"/>
        <v>7.2398939695162354E-2</v>
      </c>
      <c r="LA34" s="15">
        <f t="shared" si="14"/>
        <v>0.13927005636850195</v>
      </c>
      <c r="LB34" s="15">
        <f t="shared" si="14"/>
        <v>0.25596023577021204</v>
      </c>
      <c r="LC34" s="15">
        <f t="shared" si="14"/>
        <v>0.54777070063694266</v>
      </c>
      <c r="LD34" s="15">
        <f t="shared" si="14"/>
        <v>0.78783768509099128</v>
      </c>
      <c r="LE34" s="15">
        <f t="shared" si="14"/>
        <v>0.89208053691275169</v>
      </c>
      <c r="LF34" s="15">
        <f t="shared" si="14"/>
        <v>0.8977180114099429</v>
      </c>
      <c r="LG34" s="15">
        <f t="shared" si="14"/>
        <v>0.88511749347258484</v>
      </c>
      <c r="LH34" s="15">
        <f t="shared" si="14"/>
        <v>0.89696969696969697</v>
      </c>
      <c r="LI34" s="15">
        <f t="shared" si="14"/>
        <v>0.32484464835356291</v>
      </c>
      <c r="LJ34" s="15">
        <f t="shared" si="14"/>
        <v>0.30191138140747176</v>
      </c>
      <c r="LK34" s="15">
        <f t="shared" ref="LK34:NV34" si="15">LK29/LK27</f>
        <v>8.5586673104780298E-2</v>
      </c>
      <c r="LL34" s="15">
        <f t="shared" si="15"/>
        <v>0.12339904570567554</v>
      </c>
      <c r="LM34" s="15">
        <f t="shared" si="15"/>
        <v>0.22640606302353411</v>
      </c>
      <c r="LN34" s="15">
        <f t="shared" si="15"/>
        <v>0.43767765027897676</v>
      </c>
      <c r="LO34" s="15">
        <f t="shared" si="15"/>
        <v>0.62728712174524981</v>
      </c>
      <c r="LP34" s="15">
        <f t="shared" si="15"/>
        <v>0.77210039994483515</v>
      </c>
      <c r="LQ34" s="15">
        <f t="shared" si="15"/>
        <v>0.79058031959629937</v>
      </c>
      <c r="LR34" s="15">
        <f t="shared" si="15"/>
        <v>0.75657894736842102</v>
      </c>
      <c r="LS34" s="15">
        <f t="shared" si="15"/>
        <v>0.70557029177718833</v>
      </c>
      <c r="LT34" s="15">
        <f t="shared" si="15"/>
        <v>0.38788130376902047</v>
      </c>
      <c r="LU34" s="15">
        <f t="shared" si="15"/>
        <v>0.29059829059829062</v>
      </c>
      <c r="LV34" s="15">
        <f t="shared" si="15"/>
        <v>6.6610097581671621E-2</v>
      </c>
      <c r="LW34" s="15">
        <f t="shared" si="15"/>
        <v>0.12981709910676309</v>
      </c>
      <c r="LX34" s="15">
        <f t="shared" si="15"/>
        <v>0.2031580256123337</v>
      </c>
      <c r="LY34" s="15">
        <f t="shared" si="15"/>
        <v>0.42453575661793758</v>
      </c>
      <c r="LZ34" s="15">
        <f t="shared" si="15"/>
        <v>0.6780141843971631</v>
      </c>
      <c r="MA34" s="15">
        <f t="shared" si="15"/>
        <v>0.83675695328122157</v>
      </c>
      <c r="MB34" s="15">
        <f t="shared" si="15"/>
        <v>0.88019639934533556</v>
      </c>
      <c r="MC34" s="15">
        <f t="shared" si="15"/>
        <v>0.86614173228346458</v>
      </c>
      <c r="MD34" s="15">
        <f t="shared" si="15"/>
        <v>0.84905660377358494</v>
      </c>
      <c r="ME34" s="15">
        <f t="shared" si="15"/>
        <v>0.35748723960352685</v>
      </c>
      <c r="MF34" s="15">
        <f t="shared" si="15"/>
        <v>0.28095872170439412</v>
      </c>
      <c r="MG34" s="15">
        <f t="shared" si="15"/>
        <v>6.3059763609122688E-2</v>
      </c>
      <c r="MH34" s="15">
        <f t="shared" si="15"/>
        <v>0.13422218911772374</v>
      </c>
      <c r="MI34" s="15">
        <f t="shared" si="15"/>
        <v>0.20513555528604976</v>
      </c>
      <c r="MJ34" s="15">
        <f t="shared" si="15"/>
        <v>0.32066225390937397</v>
      </c>
      <c r="MK34" s="15">
        <f t="shared" si="15"/>
        <v>0.51897083531860466</v>
      </c>
      <c r="ML34" s="15">
        <f t="shared" si="15"/>
        <v>0.76101320014270424</v>
      </c>
      <c r="MM34" s="15">
        <f t="shared" si="15"/>
        <v>0.87813089644455955</v>
      </c>
      <c r="MN34" s="15">
        <f t="shared" si="15"/>
        <v>0.89167455061494794</v>
      </c>
      <c r="MO34" s="15">
        <f t="shared" si="15"/>
        <v>0.88673308862087052</v>
      </c>
      <c r="MP34" s="15">
        <f t="shared" si="15"/>
        <v>0.34321716526413182</v>
      </c>
      <c r="MQ34" s="15">
        <f t="shared" si="15"/>
        <v>0.30823229100191446</v>
      </c>
      <c r="MR34" s="15">
        <f t="shared" si="15"/>
        <v>9.7138869504535943E-2</v>
      </c>
      <c r="MS34" s="15">
        <f t="shared" si="15"/>
        <v>0.15601829241220086</v>
      </c>
      <c r="MT34" s="15">
        <f t="shared" si="15"/>
        <v>0.27940723802823098</v>
      </c>
      <c r="MU34" s="15">
        <f t="shared" si="15"/>
        <v>0.48184529029994738</v>
      </c>
      <c r="MV34" s="15">
        <f t="shared" si="15"/>
        <v>0.67395054629097184</v>
      </c>
      <c r="MW34" s="15">
        <f t="shared" si="15"/>
        <v>0.81273828212603727</v>
      </c>
      <c r="MX34" s="15">
        <f t="shared" si="15"/>
        <v>0.8495531281032771</v>
      </c>
      <c r="MY34" s="15">
        <f t="shared" si="15"/>
        <v>0.81171548117154813</v>
      </c>
      <c r="MZ34" s="15">
        <f t="shared" si="15"/>
        <v>0.82828282828282829</v>
      </c>
      <c r="NA34" s="15">
        <f t="shared" si="15"/>
        <v>0.30967598632241189</v>
      </c>
      <c r="NB34" s="15">
        <f t="shared" si="15"/>
        <v>0.25248891491675729</v>
      </c>
      <c r="NC34" s="15">
        <f t="shared" si="15"/>
        <v>7.4729520318702544E-2</v>
      </c>
      <c r="ND34" s="15">
        <f t="shared" si="15"/>
        <v>0.16749323493234933</v>
      </c>
      <c r="NE34" s="15">
        <f t="shared" si="15"/>
        <v>0.20704932929671499</v>
      </c>
      <c r="NF34" s="15">
        <f t="shared" si="15"/>
        <v>0.30696222050886662</v>
      </c>
      <c r="NG34" s="15">
        <f t="shared" si="15"/>
        <v>0.47591230260207729</v>
      </c>
      <c r="NH34" s="15">
        <f t="shared" si="15"/>
        <v>0.67580232773848026</v>
      </c>
      <c r="NI34" s="15">
        <f t="shared" si="15"/>
        <v>0.78277081013026006</v>
      </c>
      <c r="NJ34" s="15">
        <f t="shared" si="15"/>
        <v>0.80841913202137361</v>
      </c>
      <c r="NK34" s="15">
        <f t="shared" si="15"/>
        <v>0.81593576281655344</v>
      </c>
      <c r="NL34" s="15">
        <f t="shared" si="15"/>
        <v>0.37499833771437946</v>
      </c>
      <c r="NM34" s="15">
        <f t="shared" si="15"/>
        <v>0.34147582697201018</v>
      </c>
      <c r="NN34" s="15">
        <f t="shared" si="15"/>
        <v>8.385088405330389E-2</v>
      </c>
      <c r="NO34" s="15">
        <f t="shared" si="15"/>
        <v>0.15464211667586023</v>
      </c>
      <c r="NP34" s="15">
        <f t="shared" si="15"/>
        <v>0.27592062447767562</v>
      </c>
      <c r="NQ34" s="15">
        <f t="shared" si="15"/>
        <v>0.51398953129528913</v>
      </c>
      <c r="NR34" s="15">
        <f t="shared" si="15"/>
        <v>0.73150380624712164</v>
      </c>
      <c r="NS34" s="15">
        <f t="shared" si="15"/>
        <v>0.84455115325886043</v>
      </c>
      <c r="NT34" s="15">
        <f t="shared" si="15"/>
        <v>0.88993222253600679</v>
      </c>
      <c r="NU34" s="15">
        <f t="shared" si="15"/>
        <v>0.8923959827833573</v>
      </c>
      <c r="NV34" s="15">
        <f t="shared" si="15"/>
        <v>0.88106235565819857</v>
      </c>
      <c r="NW34" s="15">
        <f t="shared" ref="NW34:QH34" si="16">NW29/NW27</f>
        <v>0.39651246737379908</v>
      </c>
      <c r="NX34" s="15">
        <f t="shared" si="16"/>
        <v>0.43760683760683761</v>
      </c>
      <c r="NY34" s="15">
        <f t="shared" si="16"/>
        <v>6.0691601976005649E-2</v>
      </c>
      <c r="NZ34" s="15">
        <f t="shared" si="16"/>
        <v>0.12322652638291089</v>
      </c>
      <c r="OA34" s="15">
        <f t="shared" si="16"/>
        <v>0.20429393536963258</v>
      </c>
      <c r="OB34" s="15">
        <f t="shared" si="16"/>
        <v>0.46387903677431397</v>
      </c>
      <c r="OC34" s="15">
        <f t="shared" si="16"/>
        <v>0.74345948691897379</v>
      </c>
      <c r="OD34" s="15">
        <f t="shared" si="16"/>
        <v>0.8721531100478469</v>
      </c>
      <c r="OE34" s="15">
        <f t="shared" si="16"/>
        <v>0.87773722627737227</v>
      </c>
      <c r="OF34" s="15">
        <f t="shared" si="16"/>
        <v>0.84782608695652173</v>
      </c>
      <c r="OG34" s="15">
        <f t="shared" si="16"/>
        <v>0.84285714285714286</v>
      </c>
      <c r="OH34" s="15">
        <f t="shared" si="16"/>
        <v>0.3388255054030484</v>
      </c>
      <c r="OI34" s="15">
        <f t="shared" si="16"/>
        <v>0.28908765652951701</v>
      </c>
      <c r="OJ34" s="15">
        <f t="shared" si="16"/>
        <v>6.5145289837136772E-2</v>
      </c>
      <c r="OK34" s="15">
        <f t="shared" si="16"/>
        <v>0.13691355124505</v>
      </c>
      <c r="OL34" s="15">
        <f t="shared" si="16"/>
        <v>0.22658949852342622</v>
      </c>
      <c r="OM34" s="15">
        <f t="shared" si="16"/>
        <v>0.43676299159457638</v>
      </c>
      <c r="ON34" s="15">
        <f t="shared" si="16"/>
        <v>0.67400643395208504</v>
      </c>
      <c r="OO34" s="15">
        <f t="shared" si="16"/>
        <v>0.81890503843442652</v>
      </c>
      <c r="OP34" s="15">
        <f t="shared" si="16"/>
        <v>0.86663368435931865</v>
      </c>
      <c r="OQ34" s="15">
        <f t="shared" si="16"/>
        <v>0.88179775280898876</v>
      </c>
      <c r="OR34" s="15">
        <f t="shared" si="16"/>
        <v>0.85983263598326365</v>
      </c>
      <c r="OS34" s="15">
        <f t="shared" si="16"/>
        <v>0.40837158659259348</v>
      </c>
      <c r="OT34" s="15">
        <f t="shared" si="16"/>
        <v>0.42958271236959761</v>
      </c>
      <c r="OU34" s="15">
        <f t="shared" si="16"/>
        <v>0.10511611664047495</v>
      </c>
      <c r="OV34" s="15">
        <f t="shared" si="16"/>
        <v>0.18699739187133232</v>
      </c>
      <c r="OW34" s="15">
        <f t="shared" si="16"/>
        <v>0.32702696155616384</v>
      </c>
      <c r="OX34" s="15">
        <f t="shared" si="16"/>
        <v>0.56680839515107651</v>
      </c>
      <c r="OY34" s="15">
        <f t="shared" si="16"/>
        <v>0.76289031513665539</v>
      </c>
      <c r="OZ34" s="15">
        <f t="shared" si="16"/>
        <v>0.86098048436397834</v>
      </c>
      <c r="PA34" s="15">
        <f t="shared" si="16"/>
        <v>0.87025160335471141</v>
      </c>
      <c r="PB34" s="15">
        <f t="shared" si="16"/>
        <v>0.86024844720496896</v>
      </c>
      <c r="PC34" s="15">
        <f t="shared" si="16"/>
        <v>0.82608695652173914</v>
      </c>
      <c r="PD34" s="15">
        <f t="shared" si="16"/>
        <v>0.39041896617095673</v>
      </c>
      <c r="PE34" s="15">
        <f t="shared" si="16"/>
        <v>0.32964453386988596</v>
      </c>
      <c r="PF34" s="15">
        <f t="shared" si="16"/>
        <v>8.9850854856311391E-2</v>
      </c>
      <c r="PG34" s="15">
        <f t="shared" si="16"/>
        <v>0.15758494833701742</v>
      </c>
      <c r="PH34" s="15">
        <f t="shared" si="16"/>
        <v>0.27279080941772593</v>
      </c>
      <c r="PI34" s="15">
        <f t="shared" si="16"/>
        <v>0.48748514557338085</v>
      </c>
      <c r="PJ34" s="15">
        <f t="shared" si="16"/>
        <v>0.67619525242393852</v>
      </c>
      <c r="PK34" s="15">
        <f t="shared" si="16"/>
        <v>0.81945906551137748</v>
      </c>
      <c r="PL34" s="15">
        <f t="shared" si="16"/>
        <v>0.86261159025571188</v>
      </c>
      <c r="PM34" s="15">
        <f t="shared" si="16"/>
        <v>0.86225596529284165</v>
      </c>
      <c r="PN34" s="15">
        <f t="shared" si="16"/>
        <v>0.83113456464379942</v>
      </c>
      <c r="PO34" s="15">
        <f t="shared" si="16"/>
        <v>0.36833702825158193</v>
      </c>
      <c r="PP34" s="15">
        <f t="shared" si="16"/>
        <v>0.27828054298642535</v>
      </c>
      <c r="PQ34" s="15">
        <f t="shared" si="16"/>
        <v>7.6936362158647589E-2</v>
      </c>
      <c r="PR34" s="15">
        <f t="shared" si="16"/>
        <v>0.1535362764234395</v>
      </c>
      <c r="PS34" s="15">
        <f t="shared" si="16"/>
        <v>0.23145541849490853</v>
      </c>
      <c r="PT34" s="15">
        <f t="shared" si="16"/>
        <v>0.44911843728739292</v>
      </c>
      <c r="PU34" s="15">
        <f t="shared" si="16"/>
        <v>0.68483287786420011</v>
      </c>
      <c r="PV34" s="15">
        <f t="shared" si="16"/>
        <v>0.83700164786735309</v>
      </c>
      <c r="PW34" s="15">
        <f t="shared" si="16"/>
        <v>0.8800431600675549</v>
      </c>
      <c r="PX34" s="15">
        <f t="shared" si="16"/>
        <v>0.8833178582482204</v>
      </c>
      <c r="PY34" s="15">
        <f t="shared" si="16"/>
        <v>0.86724386724386726</v>
      </c>
      <c r="PZ34" s="15">
        <f t="shared" si="16"/>
        <v>0.32079035853262305</v>
      </c>
      <c r="QA34" s="15">
        <f t="shared" si="16"/>
        <v>0.2425828970331588</v>
      </c>
      <c r="QB34" s="15">
        <f t="shared" si="16"/>
        <v>6.16976683259104E-2</v>
      </c>
      <c r="QC34" s="15">
        <f t="shared" si="16"/>
        <v>0.10950226244343891</v>
      </c>
      <c r="QD34" s="15">
        <f t="shared" si="16"/>
        <v>0.18355289421157683</v>
      </c>
      <c r="QE34" s="15">
        <f t="shared" si="16"/>
        <v>0.35907804286291956</v>
      </c>
      <c r="QF34" s="15">
        <f t="shared" si="16"/>
        <v>0.60165886856656747</v>
      </c>
      <c r="QG34" s="15">
        <f t="shared" si="16"/>
        <v>0.80342495323068064</v>
      </c>
      <c r="QH34" s="15">
        <f t="shared" si="16"/>
        <v>0.85804597701149421</v>
      </c>
      <c r="QI34" s="15">
        <f t="shared" ref="QI34:ST34" si="17">QI29/QI27</f>
        <v>0.86008230452674894</v>
      </c>
      <c r="QJ34" s="15">
        <f t="shared" si="17"/>
        <v>0.83333333333333337</v>
      </c>
      <c r="QK34" s="15">
        <f t="shared" si="17"/>
        <v>0.36109573377136062</v>
      </c>
      <c r="QL34" s="15">
        <f t="shared" si="17"/>
        <v>0.35003479471120391</v>
      </c>
      <c r="QM34" s="15">
        <f t="shared" si="17"/>
        <v>8.0871924523648026E-2</v>
      </c>
      <c r="QN34" s="15">
        <f t="shared" si="17"/>
        <v>0.14335612366230677</v>
      </c>
      <c r="QO34" s="15">
        <f t="shared" si="17"/>
        <v>0.26435089250009086</v>
      </c>
      <c r="QP34" s="15">
        <f t="shared" si="17"/>
        <v>0.5063693131132917</v>
      </c>
      <c r="QQ34" s="15">
        <f t="shared" si="17"/>
        <v>0.73678264798915505</v>
      </c>
      <c r="QR34" s="15">
        <f t="shared" si="17"/>
        <v>0.86050879289738769</v>
      </c>
      <c r="QS34" s="15">
        <f t="shared" si="17"/>
        <v>0.89016844276383633</v>
      </c>
      <c r="QT34" s="15">
        <f t="shared" si="17"/>
        <v>0.89130434782608692</v>
      </c>
      <c r="QU34" s="15">
        <f t="shared" si="17"/>
        <v>0.87371134020618557</v>
      </c>
      <c r="QV34" s="15">
        <f t="shared" si="17"/>
        <v>0.40555942962945152</v>
      </c>
      <c r="QW34" s="15">
        <f t="shared" si="17"/>
        <v>0.45088161209068012</v>
      </c>
      <c r="QX34" s="15">
        <f t="shared" si="17"/>
        <v>7.1333995365772923E-2</v>
      </c>
      <c r="QY34" s="15">
        <f t="shared" si="17"/>
        <v>0.14457070707070707</v>
      </c>
      <c r="QZ34" s="15">
        <f t="shared" si="17"/>
        <v>0.2503052503052503</v>
      </c>
      <c r="RA34" s="15">
        <f t="shared" si="17"/>
        <v>0.58125939535660598</v>
      </c>
      <c r="RB34" s="15">
        <f t="shared" si="17"/>
        <v>0.8240673886883273</v>
      </c>
      <c r="RC34" s="15">
        <f t="shared" si="17"/>
        <v>0.88926891834117139</v>
      </c>
      <c r="RD34" s="15">
        <f t="shared" si="17"/>
        <v>0.87847866419294995</v>
      </c>
      <c r="RE34" s="15">
        <f t="shared" si="17"/>
        <v>0.88775510204081631</v>
      </c>
      <c r="RF34" s="15">
        <f t="shared" si="17"/>
        <v>0.88043478260869568</v>
      </c>
      <c r="RG34" s="15">
        <f t="shared" si="17"/>
        <v>0.3762583121316167</v>
      </c>
      <c r="RH34" s="15">
        <f t="shared" si="17"/>
        <v>0.36515151515151517</v>
      </c>
      <c r="RI34" s="15">
        <f t="shared" si="17"/>
        <v>9.0745793542519326E-2</v>
      </c>
      <c r="RJ34" s="15">
        <f t="shared" si="17"/>
        <v>0.16035066690824959</v>
      </c>
      <c r="RK34" s="15">
        <f t="shared" si="17"/>
        <v>0.28671697019976561</v>
      </c>
      <c r="RL34" s="15">
        <f t="shared" si="17"/>
        <v>0.54406168888440898</v>
      </c>
      <c r="RM34" s="15">
        <f t="shared" si="17"/>
        <v>0.75339179351422902</v>
      </c>
      <c r="RN34" s="15">
        <f t="shared" si="17"/>
        <v>0.85249748575259809</v>
      </c>
      <c r="RO34" s="15">
        <f t="shared" si="17"/>
        <v>0.87815712653890088</v>
      </c>
      <c r="RP34" s="15">
        <f t="shared" si="17"/>
        <v>0.88153846153846149</v>
      </c>
      <c r="RQ34" s="15">
        <f t="shared" si="17"/>
        <v>0.85876623376623373</v>
      </c>
      <c r="RR34" s="15">
        <f t="shared" si="17"/>
        <v>0.36757934526486935</v>
      </c>
      <c r="RS34" s="15">
        <f t="shared" si="17"/>
        <v>0.33839906478803911</v>
      </c>
      <c r="RT34" s="15">
        <f t="shared" si="17"/>
        <v>8.5865541108507859E-2</v>
      </c>
      <c r="RU34" s="15">
        <f t="shared" si="17"/>
        <v>0.16203451217295242</v>
      </c>
      <c r="RV34" s="15">
        <f t="shared" si="17"/>
        <v>0.28189258726524991</v>
      </c>
      <c r="RW34" s="15">
        <f t="shared" si="17"/>
        <v>0.46036467836858475</v>
      </c>
      <c r="RX34" s="15">
        <f t="shared" si="17"/>
        <v>0.65802307973473972</v>
      </c>
      <c r="RY34" s="15">
        <f t="shared" si="17"/>
        <v>0.81298910105005551</v>
      </c>
      <c r="RZ34" s="15">
        <f t="shared" si="17"/>
        <v>0.87420331055986056</v>
      </c>
      <c r="SA34" s="15">
        <f t="shared" si="17"/>
        <v>0.87380095923261392</v>
      </c>
      <c r="SB34" s="15">
        <f t="shared" si="17"/>
        <v>0.8588494184218799</v>
      </c>
      <c r="SC34" s="15">
        <f t="shared" si="17"/>
        <v>0.45630329694204552</v>
      </c>
      <c r="SD34" s="15">
        <f t="shared" si="17"/>
        <v>0.42644320297951582</v>
      </c>
      <c r="SE34" s="15">
        <f t="shared" si="17"/>
        <v>7.5230619377757407E-2</v>
      </c>
      <c r="SF34" s="15">
        <f t="shared" si="17"/>
        <v>0.17071422883987578</v>
      </c>
      <c r="SG34" s="15">
        <f t="shared" si="17"/>
        <v>0.34620587477454262</v>
      </c>
      <c r="SH34" s="15">
        <f t="shared" si="17"/>
        <v>0.6274921838962636</v>
      </c>
      <c r="SI34" s="15">
        <f t="shared" si="17"/>
        <v>0.81199014929967672</v>
      </c>
      <c r="SJ34" s="15">
        <f t="shared" si="17"/>
        <v>0.89513677811550152</v>
      </c>
      <c r="SK34" s="15">
        <f t="shared" si="17"/>
        <v>0.90796413502109707</v>
      </c>
      <c r="SL34" s="15">
        <f t="shared" si="17"/>
        <v>0.9056291390728477</v>
      </c>
      <c r="SM34" s="15">
        <f t="shared" si="17"/>
        <v>0.88215488215488214</v>
      </c>
      <c r="SN34" s="15">
        <f t="shared" si="17"/>
        <v>0.37325845455103418</v>
      </c>
      <c r="SO34" s="15">
        <f t="shared" si="17"/>
        <v>0.31452991452991452</v>
      </c>
      <c r="SP34" s="15">
        <f t="shared" si="17"/>
        <v>9.4743154107535477E-2</v>
      </c>
      <c r="SQ34" s="15">
        <f t="shared" si="17"/>
        <v>0.15510800714633749</v>
      </c>
      <c r="SR34" s="15">
        <f t="shared" si="17"/>
        <v>0.22396904099649292</v>
      </c>
      <c r="SS34" s="15">
        <f t="shared" si="17"/>
        <v>0.48317046688382193</v>
      </c>
      <c r="ST34" s="15">
        <f t="shared" si="17"/>
        <v>0.74552090245520908</v>
      </c>
      <c r="SU34" s="15">
        <f t="shared" ref="SU34:VF34" si="18">SU29/SU27</f>
        <v>0.85212903225806447</v>
      </c>
      <c r="SV34" s="15">
        <f t="shared" si="18"/>
        <v>0.86298342541436468</v>
      </c>
      <c r="SW34" s="15">
        <f t="shared" si="18"/>
        <v>0.83471074380165289</v>
      </c>
      <c r="SX34" s="15">
        <f t="shared" si="18"/>
        <v>0.80769230769230771</v>
      </c>
      <c r="SY34" s="15">
        <f t="shared" si="18"/>
        <v>0.38289770794814948</v>
      </c>
      <c r="SZ34" s="15">
        <f t="shared" si="18"/>
        <v>0.29923628789632029</v>
      </c>
      <c r="TA34" s="15">
        <f t="shared" si="18"/>
        <v>6.7784695722032537E-2</v>
      </c>
      <c r="TB34" s="15">
        <f t="shared" si="18"/>
        <v>0.13860503486082282</v>
      </c>
      <c r="TC34" s="15">
        <f t="shared" si="18"/>
        <v>0.24076159396975685</v>
      </c>
      <c r="TD34" s="15">
        <f t="shared" si="18"/>
        <v>0.42177486239915557</v>
      </c>
      <c r="TE34" s="15">
        <f t="shared" si="18"/>
        <v>0.6100399749816442</v>
      </c>
      <c r="TF34" s="15">
        <f t="shared" si="18"/>
        <v>0.77879359868691012</v>
      </c>
      <c r="TG34" s="15">
        <f t="shared" si="18"/>
        <v>0.89492543095099752</v>
      </c>
      <c r="TH34" s="15">
        <f t="shared" si="18"/>
        <v>0.88633461047254147</v>
      </c>
      <c r="TI34" s="15">
        <f t="shared" si="18"/>
        <v>0.87212787212787213</v>
      </c>
      <c r="TJ34" s="15">
        <f t="shared" si="18"/>
        <v>0.3979186490421544</v>
      </c>
      <c r="TK34" s="15">
        <f t="shared" si="18"/>
        <v>0.30840517241379312</v>
      </c>
      <c r="TL34" s="15">
        <f t="shared" si="18"/>
        <v>8.1506918493081504E-2</v>
      </c>
      <c r="TM34" s="15">
        <f t="shared" si="18"/>
        <v>0.1407092662199706</v>
      </c>
      <c r="TN34" s="15">
        <f t="shared" si="18"/>
        <v>0.24364115001645317</v>
      </c>
      <c r="TO34" s="15">
        <f t="shared" si="18"/>
        <v>0.43833962851913866</v>
      </c>
      <c r="TP34" s="15">
        <f t="shared" si="18"/>
        <v>0.63815826847696411</v>
      </c>
      <c r="TQ34" s="15">
        <f t="shared" si="18"/>
        <v>0.79006111172100857</v>
      </c>
      <c r="TR34" s="15">
        <f t="shared" si="18"/>
        <v>0.8622847267743281</v>
      </c>
      <c r="TS34" s="15">
        <f t="shared" si="18"/>
        <v>0.86785260482846249</v>
      </c>
      <c r="TT34" s="15">
        <f t="shared" si="18"/>
        <v>0.8462264150943396</v>
      </c>
      <c r="TU34" s="15">
        <f t="shared" si="18"/>
        <v>0.41960768969924617</v>
      </c>
      <c r="TV34" s="15">
        <f t="shared" si="18"/>
        <v>0.36562860438292966</v>
      </c>
      <c r="TW34" s="15">
        <f t="shared" si="18"/>
        <v>0.12723085780080598</v>
      </c>
      <c r="TX34" s="15">
        <f t="shared" si="18"/>
        <v>0.22410775839210903</v>
      </c>
      <c r="TY34" s="15">
        <f t="shared" si="18"/>
        <v>0.36027613197803987</v>
      </c>
      <c r="TZ34" s="15">
        <f t="shared" si="18"/>
        <v>0.59732860078460681</v>
      </c>
      <c r="UA34" s="15">
        <f t="shared" si="18"/>
        <v>0.78169741697416972</v>
      </c>
      <c r="UB34" s="15">
        <f t="shared" si="18"/>
        <v>0.87185416950074823</v>
      </c>
      <c r="UC34" s="15">
        <f t="shared" si="18"/>
        <v>0.8689393939393939</v>
      </c>
      <c r="UD34" s="15">
        <f t="shared" si="18"/>
        <v>0.86631016042780751</v>
      </c>
      <c r="UE34" s="15">
        <f t="shared" si="18"/>
        <v>0.8545454545454545</v>
      </c>
      <c r="UF34" s="15">
        <f t="shared" si="18"/>
        <v>0.3925263561501201</v>
      </c>
      <c r="UG34" s="15">
        <f t="shared" si="18"/>
        <v>0.33106452491151644</v>
      </c>
      <c r="UH34" s="15">
        <f t="shared" si="18"/>
        <v>6.9276456584990501E-2</v>
      </c>
      <c r="UI34" s="15">
        <f t="shared" si="18"/>
        <v>0.14265254034997521</v>
      </c>
      <c r="UJ34" s="15">
        <f t="shared" si="18"/>
        <v>0.24190274596224665</v>
      </c>
      <c r="UK34" s="15">
        <f t="shared" si="18"/>
        <v>0.50567950833393116</v>
      </c>
      <c r="UL34" s="15">
        <f t="shared" si="18"/>
        <v>0.77076923076923076</v>
      </c>
      <c r="UM34" s="15">
        <f t="shared" si="18"/>
        <v>0.88101809260962893</v>
      </c>
      <c r="UN34" s="15">
        <f t="shared" si="18"/>
        <v>0.88816748376838484</v>
      </c>
      <c r="UO34" s="15">
        <f t="shared" si="18"/>
        <v>0.88455149501661134</v>
      </c>
      <c r="UP34" s="15">
        <f t="shared" si="18"/>
        <v>0.86996336996336998</v>
      </c>
      <c r="UQ34" s="15">
        <f t="shared" si="18"/>
        <v>0.42065407030698987</v>
      </c>
      <c r="UR34" s="15">
        <f t="shared" si="18"/>
        <v>0.41333333333333333</v>
      </c>
      <c r="US34" s="15">
        <f t="shared" si="18"/>
        <v>8.2712985938792394E-2</v>
      </c>
      <c r="UT34" s="15">
        <f t="shared" si="18"/>
        <v>0.15577190542420027</v>
      </c>
      <c r="UU34" s="15">
        <f t="shared" si="18"/>
        <v>0.28672131147540986</v>
      </c>
      <c r="UV34" s="15">
        <f t="shared" si="18"/>
        <v>0.52114766262676226</v>
      </c>
      <c r="UW34" s="15">
        <f t="shared" si="18"/>
        <v>0.73556542535018787</v>
      </c>
      <c r="UX34" s="15">
        <f t="shared" si="18"/>
        <v>0.86341979883536257</v>
      </c>
      <c r="UY34" s="15">
        <f t="shared" si="18"/>
        <v>0.84560906515580736</v>
      </c>
      <c r="UZ34" s="15">
        <f t="shared" si="18"/>
        <v>0.82258064516129037</v>
      </c>
      <c r="VA34" s="15">
        <f t="shared" si="18"/>
        <v>0.80519480519480524</v>
      </c>
      <c r="VB34" s="15">
        <f t="shared" si="18"/>
        <v>0.33533443197572521</v>
      </c>
      <c r="VC34" s="15">
        <f t="shared" si="18"/>
        <v>0.16648006201016277</v>
      </c>
      <c r="VD34" s="15">
        <f t="shared" si="18"/>
        <v>0.15172109999370714</v>
      </c>
      <c r="VE34" s="15">
        <f t="shared" si="18"/>
        <v>0.23918219886690203</v>
      </c>
      <c r="VF34" s="15">
        <f t="shared" si="18"/>
        <v>0.39968129798638274</v>
      </c>
      <c r="VG34" s="15">
        <f t="shared" ref="VG34:VL34" si="19">VG29/VG27</f>
        <v>0.49587112494923513</v>
      </c>
      <c r="VH34" s="15">
        <f t="shared" si="19"/>
        <v>0.56605034528848297</v>
      </c>
      <c r="VI34" s="15">
        <f t="shared" si="19"/>
        <v>0.58561909189524253</v>
      </c>
      <c r="VJ34" s="15">
        <f t="shared" si="19"/>
        <v>0.60923965351299325</v>
      </c>
      <c r="VK34" s="15">
        <f t="shared" si="19"/>
        <v>0.6476510067114094</v>
      </c>
      <c r="VL34" s="15">
        <f t="shared" si="19"/>
        <v>0.64126984126984132</v>
      </c>
    </row>
    <row r="35" spans="1:592 16384:16384" x14ac:dyDescent="0.25">
      <c r="A35" s="20" t="s">
        <v>84</v>
      </c>
      <c r="B35" s="15">
        <f>B30/B27</f>
        <v>0.14329373232852707</v>
      </c>
      <c r="C35" s="15">
        <f t="shared" ref="C35:BN35" si="20">C30/C27</f>
        <v>4.1177981737079331E-2</v>
      </c>
      <c r="D35" s="15">
        <f t="shared" si="20"/>
        <v>9.1187157608439193E-2</v>
      </c>
      <c r="E35" s="15">
        <f t="shared" si="20"/>
        <v>0.23848578702357157</v>
      </c>
      <c r="F35" s="15">
        <f t="shared" si="20"/>
        <v>0.20617382857120375</v>
      </c>
      <c r="G35" s="15">
        <f t="shared" si="20"/>
        <v>0.12427893514456884</v>
      </c>
      <c r="H35" s="15">
        <f t="shared" si="20"/>
        <v>7.588140318850696E-2</v>
      </c>
      <c r="I35" s="15">
        <f t="shared" si="20"/>
        <v>4.069726068515777E-2</v>
      </c>
      <c r="J35" s="15">
        <f t="shared" si="20"/>
        <v>2.4838203726801171E-2</v>
      </c>
      <c r="K35" s="15">
        <f t="shared" si="20"/>
        <v>2.4603583490755053E-2</v>
      </c>
      <c r="L35" s="15">
        <f t="shared" si="20"/>
        <v>2.4478075646668394E-2</v>
      </c>
      <c r="M35" s="15">
        <f t="shared" si="20"/>
        <v>0.19741651376146788</v>
      </c>
      <c r="N35" s="15">
        <f t="shared" si="20"/>
        <v>4.0800906686815262E-2</v>
      </c>
      <c r="O35" s="15">
        <f t="shared" si="20"/>
        <v>0.13765352181671858</v>
      </c>
      <c r="P35" s="15">
        <f t="shared" si="20"/>
        <v>0.34241766537699347</v>
      </c>
      <c r="Q35" s="15">
        <f t="shared" si="20"/>
        <v>0.25702414328647211</v>
      </c>
      <c r="R35" s="15">
        <f t="shared" si="20"/>
        <v>0.13581607448223446</v>
      </c>
      <c r="S35" s="15">
        <f t="shared" si="20"/>
        <v>6.6132024657370281E-2</v>
      </c>
      <c r="T35" s="15">
        <f t="shared" si="20"/>
        <v>2.9452561494359163E-2</v>
      </c>
      <c r="U35" s="15">
        <f t="shared" si="20"/>
        <v>1.7699115044247787E-2</v>
      </c>
      <c r="V35" s="15">
        <f t="shared" si="20"/>
        <v>1.602136181575434E-2</v>
      </c>
      <c r="W35" s="15">
        <f t="shared" si="20"/>
        <v>1.5432098765432098E-2</v>
      </c>
      <c r="X35" s="15">
        <f t="shared" si="20"/>
        <v>0.10726802642918702</v>
      </c>
      <c r="Y35" s="15">
        <f t="shared" si="20"/>
        <v>4.046242774566474E-2</v>
      </c>
      <c r="Z35" s="15">
        <f t="shared" si="20"/>
        <v>7.330789315123519E-2</v>
      </c>
      <c r="AA35" s="15">
        <f t="shared" si="20"/>
        <v>0.15460802417324157</v>
      </c>
      <c r="AB35" s="15">
        <f t="shared" si="20"/>
        <v>0.16599343600100985</v>
      </c>
      <c r="AC35" s="15">
        <f t="shared" si="20"/>
        <v>0.1184573002754821</v>
      </c>
      <c r="AD35" s="15">
        <f t="shared" si="20"/>
        <v>7.8894901737396758E-2</v>
      </c>
      <c r="AE35" s="15">
        <f t="shared" si="20"/>
        <v>3.6640667513150732E-2</v>
      </c>
      <c r="AF35" s="15">
        <f t="shared" si="20"/>
        <v>2.4143302180685357E-2</v>
      </c>
      <c r="AG35" s="15">
        <f t="shared" si="20"/>
        <v>2.6845637583892617E-2</v>
      </c>
      <c r="AH35" s="15">
        <f t="shared" si="20"/>
        <v>4.5454545454545456E-2</v>
      </c>
      <c r="AI35" s="15">
        <f t="shared" si="20"/>
        <v>0.16178019006990063</v>
      </c>
      <c r="AJ35" s="15">
        <f t="shared" si="20"/>
        <v>4.2177749085431461E-2</v>
      </c>
      <c r="AK35" s="15">
        <f t="shared" si="20"/>
        <v>0.10418179373403254</v>
      </c>
      <c r="AL35" s="15">
        <f t="shared" si="20"/>
        <v>0.25701896544172398</v>
      </c>
      <c r="AM35" s="15">
        <f t="shared" si="20"/>
        <v>0.23085630576641364</v>
      </c>
      <c r="AN35" s="15">
        <f t="shared" si="20"/>
        <v>0.128670936136555</v>
      </c>
      <c r="AO35" s="15">
        <f t="shared" si="20"/>
        <v>7.4391415759128762E-2</v>
      </c>
      <c r="AP35" s="15">
        <f t="shared" si="20"/>
        <v>4.1002749283117035E-2</v>
      </c>
      <c r="AQ35" s="15">
        <f t="shared" si="20"/>
        <v>3.052261747913922E-2</v>
      </c>
      <c r="AR35" s="15">
        <f t="shared" si="20"/>
        <v>3.0395136778115502E-2</v>
      </c>
      <c r="AS35" s="15">
        <f t="shared" si="20"/>
        <v>2.9159519725557463E-2</v>
      </c>
      <c r="AT35" s="15">
        <f t="shared" si="20"/>
        <v>0.17083493651404386</v>
      </c>
      <c r="AU35" s="15">
        <f t="shared" si="20"/>
        <v>3.4753363228699555E-2</v>
      </c>
      <c r="AV35" s="15">
        <f t="shared" si="20"/>
        <v>0.13513663322432237</v>
      </c>
      <c r="AW35" s="15">
        <f t="shared" si="20"/>
        <v>0.2943184355759722</v>
      </c>
      <c r="AX35" s="15">
        <f t="shared" si="20"/>
        <v>0.22123458409866176</v>
      </c>
      <c r="AY35" s="15">
        <f t="shared" si="20"/>
        <v>0.10102707749766573</v>
      </c>
      <c r="AZ35" s="15">
        <f t="shared" si="20"/>
        <v>4.5473336089293097E-2</v>
      </c>
      <c r="BA35" s="15">
        <f t="shared" si="20"/>
        <v>2.3663453111305872E-2</v>
      </c>
      <c r="BB35" s="15">
        <f t="shared" si="20"/>
        <v>1.9614965492190339E-2</v>
      </c>
      <c r="BC35" s="15">
        <f t="shared" si="20"/>
        <v>1.4527845036319613E-2</v>
      </c>
      <c r="BD35" s="15">
        <f t="shared" si="20"/>
        <v>2.2727272727272728E-2</v>
      </c>
      <c r="BE35" s="15">
        <f t="shared" si="20"/>
        <v>0.1423943461184006</v>
      </c>
      <c r="BF35" s="15">
        <f t="shared" si="20"/>
        <v>4.508109639492882E-2</v>
      </c>
      <c r="BG35" s="15">
        <f t="shared" si="20"/>
        <v>7.876332328092267E-2</v>
      </c>
      <c r="BH35" s="15">
        <f t="shared" si="20"/>
        <v>0.20235788920286521</v>
      </c>
      <c r="BI35" s="15">
        <f t="shared" si="20"/>
        <v>0.21864886197606156</v>
      </c>
      <c r="BJ35" s="15">
        <f t="shared" si="20"/>
        <v>0.1478590199412583</v>
      </c>
      <c r="BK35" s="15">
        <f t="shared" si="20"/>
        <v>0.10321563597985385</v>
      </c>
      <c r="BL35" s="15">
        <f t="shared" si="20"/>
        <v>5.7461820794094454E-2</v>
      </c>
      <c r="BM35" s="15">
        <f t="shared" si="20"/>
        <v>2.974588454013857E-2</v>
      </c>
      <c r="BN35" s="15">
        <f t="shared" si="20"/>
        <v>2.9407732382780369E-2</v>
      </c>
      <c r="BO35" s="15">
        <f t="shared" ref="BO35:DZ35" si="21">BO30/BO27</f>
        <v>3.1000140272127927E-2</v>
      </c>
      <c r="BP35" s="15">
        <f t="shared" si="21"/>
        <v>0.10634105091489772</v>
      </c>
      <c r="BQ35" s="15">
        <f t="shared" si="21"/>
        <v>3.9698492462311559E-2</v>
      </c>
      <c r="BR35" s="15">
        <f t="shared" si="21"/>
        <v>7.260176882068349E-2</v>
      </c>
      <c r="BS35" s="15">
        <f t="shared" si="21"/>
        <v>0.16963688340125296</v>
      </c>
      <c r="BT35" s="15">
        <f t="shared" si="21"/>
        <v>0.1600119142798915</v>
      </c>
      <c r="BU35" s="15">
        <f t="shared" si="21"/>
        <v>0.1006661926955789</v>
      </c>
      <c r="BV35" s="15">
        <f t="shared" si="21"/>
        <v>6.2793969849246234E-2</v>
      </c>
      <c r="BW35" s="15">
        <f t="shared" si="21"/>
        <v>3.5113463654944707E-2</v>
      </c>
      <c r="BX35" s="15">
        <f t="shared" si="21"/>
        <v>2.4823291820935713E-2</v>
      </c>
      <c r="BY35" s="15">
        <f t="shared" si="21"/>
        <v>2.4303497332542976E-2</v>
      </c>
      <c r="BZ35" s="15">
        <f t="shared" si="21"/>
        <v>2.6109660574412531E-2</v>
      </c>
      <c r="CA35" s="15">
        <f t="shared" si="21"/>
        <v>0.12797286512370312</v>
      </c>
      <c r="CB35" s="15">
        <f t="shared" si="21"/>
        <v>4.5133991537376586E-2</v>
      </c>
      <c r="CC35" s="15">
        <f t="shared" si="21"/>
        <v>7.5095335875623351E-2</v>
      </c>
      <c r="CD35" s="15">
        <f t="shared" si="21"/>
        <v>0.2076773566569485</v>
      </c>
      <c r="CE35" s="15">
        <f t="shared" si="21"/>
        <v>0.20390220075438931</v>
      </c>
      <c r="CF35" s="15">
        <f t="shared" si="21"/>
        <v>0.14057481676686157</v>
      </c>
      <c r="CG35" s="15">
        <f t="shared" si="21"/>
        <v>9.6175850647395367E-2</v>
      </c>
      <c r="CH35" s="15">
        <f t="shared" si="21"/>
        <v>4.5428448399598108E-2</v>
      </c>
      <c r="CI35" s="15">
        <f t="shared" si="21"/>
        <v>2.8714859437751004E-2</v>
      </c>
      <c r="CJ35" s="15">
        <f t="shared" si="21"/>
        <v>2.6969857218402962E-2</v>
      </c>
      <c r="CK35" s="15">
        <f t="shared" si="21"/>
        <v>2.0018198362147407E-2</v>
      </c>
      <c r="CL35" s="15">
        <f t="shared" si="21"/>
        <v>0.14687938904494383</v>
      </c>
      <c r="CM35" s="15">
        <f t="shared" si="21"/>
        <v>4.1493775933609957E-2</v>
      </c>
      <c r="CN35" s="15">
        <f t="shared" si="21"/>
        <v>9.545906529665231E-2</v>
      </c>
      <c r="CO35" s="15">
        <f t="shared" si="21"/>
        <v>0.23052892383927609</v>
      </c>
      <c r="CP35" s="15">
        <f t="shared" si="21"/>
        <v>0.22072196197299532</v>
      </c>
      <c r="CQ35" s="15">
        <f t="shared" si="21"/>
        <v>0.13927011852776044</v>
      </c>
      <c r="CR35" s="15">
        <f t="shared" si="21"/>
        <v>8.4977942883677729E-2</v>
      </c>
      <c r="CS35" s="15">
        <f t="shared" si="21"/>
        <v>4.0322580645161289E-2</v>
      </c>
      <c r="CT35" s="15">
        <f t="shared" si="21"/>
        <v>2.0539152759948651E-2</v>
      </c>
      <c r="CU35" s="15">
        <f t="shared" si="21"/>
        <v>2.0408163265306121E-2</v>
      </c>
      <c r="CV35" s="15">
        <f t="shared" si="21"/>
        <v>3.5294117647058823E-2</v>
      </c>
      <c r="CW35" s="15">
        <f t="shared" si="21"/>
        <v>0.15598763992537312</v>
      </c>
      <c r="CX35" s="15">
        <f t="shared" si="21"/>
        <v>4.3902439024390241E-2</v>
      </c>
      <c r="CY35" s="15">
        <f t="shared" si="21"/>
        <v>0.15017462165308498</v>
      </c>
      <c r="CZ35" s="15">
        <f t="shared" si="21"/>
        <v>0.28380919815353051</v>
      </c>
      <c r="DA35" s="15">
        <f t="shared" si="21"/>
        <v>0.23218829516539441</v>
      </c>
      <c r="DB35" s="15">
        <f t="shared" si="21"/>
        <v>0.1246376811594203</v>
      </c>
      <c r="DC35" s="15">
        <f t="shared" si="21"/>
        <v>9.3278057447438556E-2</v>
      </c>
      <c r="DD35" s="15">
        <f t="shared" si="21"/>
        <v>5.390561432058584E-2</v>
      </c>
      <c r="DE35" s="15">
        <f t="shared" si="21"/>
        <v>2.3464163822525596E-2</v>
      </c>
      <c r="DF35" s="15">
        <f t="shared" si="21"/>
        <v>1.8181818181818181E-2</v>
      </c>
      <c r="DG35" s="15">
        <f t="shared" si="21"/>
        <v>2.4154589371980676E-2</v>
      </c>
      <c r="DH35" s="15">
        <f t="shared" si="21"/>
        <v>0.16602626491843023</v>
      </c>
      <c r="DI35" s="15">
        <f t="shared" si="21"/>
        <v>4.1521263382031111E-2</v>
      </c>
      <c r="DJ35" s="15">
        <f t="shared" si="21"/>
        <v>0.10072931438659451</v>
      </c>
      <c r="DK35" s="15">
        <f t="shared" si="21"/>
        <v>0.26679149359293058</v>
      </c>
      <c r="DL35" s="15">
        <f t="shared" si="21"/>
        <v>0.21912878073714687</v>
      </c>
      <c r="DM35" s="15">
        <f t="shared" si="21"/>
        <v>0.13443145144389956</v>
      </c>
      <c r="DN35" s="15">
        <f t="shared" si="21"/>
        <v>7.9488287183489173E-2</v>
      </c>
      <c r="DO35" s="15">
        <f t="shared" si="21"/>
        <v>4.3980928440100139E-2</v>
      </c>
      <c r="DP35" s="15">
        <f t="shared" si="21"/>
        <v>3.0913694872335935E-2</v>
      </c>
      <c r="DQ35" s="15">
        <f t="shared" si="21"/>
        <v>2.6613704071499503E-2</v>
      </c>
      <c r="DR35" s="15">
        <f t="shared" si="21"/>
        <v>2.322308233638283E-2</v>
      </c>
      <c r="DS35" s="15">
        <f t="shared" si="21"/>
        <v>0.19817455378482463</v>
      </c>
      <c r="DT35" s="15">
        <f t="shared" si="21"/>
        <v>4.9826187717265352E-2</v>
      </c>
      <c r="DU35" s="15">
        <f t="shared" si="21"/>
        <v>0.13230509322988362</v>
      </c>
      <c r="DV35" s="15">
        <f t="shared" si="21"/>
        <v>0.34723634825342248</v>
      </c>
      <c r="DW35" s="15">
        <f t="shared" si="21"/>
        <v>0.26038067238120693</v>
      </c>
      <c r="DX35" s="15">
        <f t="shared" si="21"/>
        <v>0.14404213769998386</v>
      </c>
      <c r="DY35" s="15">
        <f t="shared" si="21"/>
        <v>8.2154784376361256E-2</v>
      </c>
      <c r="DZ35" s="15">
        <f t="shared" si="21"/>
        <v>4.0533149674884035E-2</v>
      </c>
      <c r="EA35" s="15">
        <f t="shared" ref="EA35:GL35" si="22">EA30/EA27</f>
        <v>2.2807017543859651E-2</v>
      </c>
      <c r="EB35" s="15">
        <f t="shared" si="22"/>
        <v>2.243158366980709E-2</v>
      </c>
      <c r="EC35" s="15">
        <f t="shared" si="22"/>
        <v>1.7910447761194031E-2</v>
      </c>
      <c r="ED35" s="15">
        <f t="shared" si="22"/>
        <v>0.10674624600522421</v>
      </c>
      <c r="EE35" s="15">
        <f t="shared" si="22"/>
        <v>4.1254125412541254E-2</v>
      </c>
      <c r="EF35" s="15">
        <f t="shared" si="22"/>
        <v>6.5989847715736044E-2</v>
      </c>
      <c r="EG35" s="15">
        <f t="shared" si="22"/>
        <v>0.14613363064426216</v>
      </c>
      <c r="EH35" s="15">
        <f t="shared" si="22"/>
        <v>0.16266048300435496</v>
      </c>
      <c r="EI35" s="15">
        <f t="shared" si="22"/>
        <v>0.10970171439896938</v>
      </c>
      <c r="EJ35" s="15">
        <f t="shared" si="22"/>
        <v>7.2961373390557943E-2</v>
      </c>
      <c r="EK35" s="15">
        <f t="shared" si="22"/>
        <v>3.5924232527759635E-2</v>
      </c>
      <c r="EL35" s="15">
        <f t="shared" si="22"/>
        <v>2.2904483430799219E-2</v>
      </c>
      <c r="EM35" s="15">
        <f t="shared" si="22"/>
        <v>2.7027027027027029E-2</v>
      </c>
      <c r="EN35" s="15">
        <f t="shared" si="22"/>
        <v>2.9702970297029702E-2</v>
      </c>
      <c r="EO35" s="15">
        <f t="shared" si="22"/>
        <v>0.10557620817843866</v>
      </c>
      <c r="EP35" s="15">
        <f t="shared" si="22"/>
        <v>3.4008683068017367E-2</v>
      </c>
      <c r="EQ35" s="15">
        <f t="shared" si="22"/>
        <v>7.8742456686782175E-2</v>
      </c>
      <c r="ER35" s="15">
        <f t="shared" si="22"/>
        <v>0.16917200591424347</v>
      </c>
      <c r="ES35" s="15">
        <f t="shared" si="22"/>
        <v>0.15775630703166935</v>
      </c>
      <c r="ET35" s="15">
        <f t="shared" si="22"/>
        <v>7.3545757688032606E-2</v>
      </c>
      <c r="EU35" s="15">
        <f t="shared" si="22"/>
        <v>3.8102297998517422E-2</v>
      </c>
      <c r="EV35" s="15">
        <f t="shared" si="22"/>
        <v>2.3082841754295973E-2</v>
      </c>
      <c r="EW35" s="15">
        <f t="shared" si="22"/>
        <v>1.7991874637260593E-2</v>
      </c>
      <c r="EX35" s="15">
        <f t="shared" si="22"/>
        <v>1.8315018315018316E-2</v>
      </c>
      <c r="EY35" s="15">
        <f t="shared" si="22"/>
        <v>1.6393442622950821E-2</v>
      </c>
      <c r="EZ35" s="15">
        <f t="shared" si="22"/>
        <v>0.14827814015858781</v>
      </c>
      <c r="FA35" s="15">
        <f t="shared" si="22"/>
        <v>4.1475932861700655E-2</v>
      </c>
      <c r="FB35" s="15">
        <f t="shared" si="22"/>
        <v>8.8911664114050146E-2</v>
      </c>
      <c r="FC35" s="15">
        <f t="shared" si="22"/>
        <v>0.26504547093465808</v>
      </c>
      <c r="FD35" s="15">
        <f t="shared" si="22"/>
        <v>0.21921647871716315</v>
      </c>
      <c r="FE35" s="15">
        <f t="shared" si="22"/>
        <v>0.12885407490297851</v>
      </c>
      <c r="FF35" s="15">
        <f t="shared" si="22"/>
        <v>8.1644729763655277E-2</v>
      </c>
      <c r="FG35" s="15">
        <f t="shared" si="22"/>
        <v>3.7002573987021302E-2</v>
      </c>
      <c r="FH35" s="15">
        <f t="shared" si="22"/>
        <v>2.1427127552051749E-2</v>
      </c>
      <c r="FI35" s="15">
        <f t="shared" si="22"/>
        <v>2.0173646578140959E-2</v>
      </c>
      <c r="FJ35" s="15">
        <f t="shared" si="22"/>
        <v>1.9812304483837331E-2</v>
      </c>
      <c r="FK35" s="15">
        <f t="shared" si="22"/>
        <v>0.13218957724866701</v>
      </c>
      <c r="FL35" s="15">
        <f t="shared" si="22"/>
        <v>3.5173005433228481E-2</v>
      </c>
      <c r="FM35" s="15">
        <f t="shared" si="22"/>
        <v>8.3992369749234991E-2</v>
      </c>
      <c r="FN35" s="15">
        <f t="shared" si="22"/>
        <v>0.22137230451047782</v>
      </c>
      <c r="FO35" s="15">
        <f t="shared" si="22"/>
        <v>0.1959775245497033</v>
      </c>
      <c r="FP35" s="15">
        <f t="shared" si="22"/>
        <v>0.10622888611226804</v>
      </c>
      <c r="FQ35" s="15">
        <f t="shared" si="22"/>
        <v>5.3368794326241135E-2</v>
      </c>
      <c r="FR35" s="15">
        <f t="shared" si="22"/>
        <v>2.6171121118194047E-2</v>
      </c>
      <c r="FS35" s="15">
        <f t="shared" si="22"/>
        <v>2.0619983393301965E-2</v>
      </c>
      <c r="FT35" s="15">
        <f t="shared" si="22"/>
        <v>2.1333333333333333E-2</v>
      </c>
      <c r="FU35" s="15">
        <f t="shared" si="22"/>
        <v>1.6427104722792608E-2</v>
      </c>
      <c r="FV35" s="15">
        <f t="shared" si="22"/>
        <v>0.10446616697177991</v>
      </c>
      <c r="FW35" s="15">
        <f t="shared" si="22"/>
        <v>2.8234086242299793E-2</v>
      </c>
      <c r="FX35" s="15">
        <f t="shared" si="22"/>
        <v>7.2544940523817145E-2</v>
      </c>
      <c r="FY35" s="15">
        <f t="shared" si="22"/>
        <v>0.17937219730941703</v>
      </c>
      <c r="FZ35" s="15">
        <f t="shared" si="22"/>
        <v>0.16305066079295155</v>
      </c>
      <c r="GA35" s="15">
        <f t="shared" si="22"/>
        <v>8.7221741703464292E-2</v>
      </c>
      <c r="GB35" s="15">
        <f t="shared" si="22"/>
        <v>3.6112586298459905E-2</v>
      </c>
      <c r="GC35" s="15">
        <f t="shared" si="22"/>
        <v>1.7948031074203053E-2</v>
      </c>
      <c r="GD35" s="15">
        <f t="shared" si="22"/>
        <v>1.4774494556765163E-2</v>
      </c>
      <c r="GE35" s="15">
        <f t="shared" si="22"/>
        <v>1.6453382084095063E-2</v>
      </c>
      <c r="GF35" s="15">
        <f t="shared" si="22"/>
        <v>1.9047619047619049E-2</v>
      </c>
      <c r="GG35" s="15">
        <f t="shared" si="22"/>
        <v>0.11441106731306541</v>
      </c>
      <c r="GH35" s="15">
        <f t="shared" si="22"/>
        <v>3.0832476875642344E-2</v>
      </c>
      <c r="GI35" s="15">
        <f t="shared" si="22"/>
        <v>7.4079802041447568E-2</v>
      </c>
      <c r="GJ35" s="15">
        <f t="shared" si="22"/>
        <v>0.19353988630802244</v>
      </c>
      <c r="GK35" s="15">
        <f t="shared" si="22"/>
        <v>0.17832732695414441</v>
      </c>
      <c r="GL35" s="15">
        <f t="shared" si="22"/>
        <v>9.1605489945738902E-2</v>
      </c>
      <c r="GM35" s="15">
        <f t="shared" ref="GM35:IX35" si="23">GM30/GM27</f>
        <v>4.5157648576727681E-2</v>
      </c>
      <c r="GN35" s="15">
        <f t="shared" si="23"/>
        <v>2.4384251581598182E-2</v>
      </c>
      <c r="GO35" s="15">
        <f t="shared" si="23"/>
        <v>1.9158053945046636E-2</v>
      </c>
      <c r="GP35" s="15">
        <f t="shared" si="23"/>
        <v>2.247191011235955E-2</v>
      </c>
      <c r="GQ35" s="15">
        <f t="shared" si="23"/>
        <v>1.9157088122605363E-2</v>
      </c>
      <c r="GR35" s="15">
        <f t="shared" si="23"/>
        <v>0.13907569637517705</v>
      </c>
      <c r="GS35" s="15">
        <f t="shared" si="23"/>
        <v>3.5087719298245612E-2</v>
      </c>
      <c r="GT35" s="15">
        <f t="shared" si="23"/>
        <v>0.11525957359433284</v>
      </c>
      <c r="GU35" s="15">
        <f t="shared" si="23"/>
        <v>0.22825004526525439</v>
      </c>
      <c r="GV35" s="15">
        <f t="shared" si="23"/>
        <v>0.18781249999999999</v>
      </c>
      <c r="GW35" s="15">
        <f t="shared" si="23"/>
        <v>9.8864729651722147E-2</v>
      </c>
      <c r="GX35" s="15">
        <f t="shared" si="23"/>
        <v>4.8405779430591968E-2</v>
      </c>
      <c r="GY35" s="15">
        <f t="shared" si="23"/>
        <v>2.5516025308577949E-2</v>
      </c>
      <c r="GZ35" s="15">
        <f t="shared" si="23"/>
        <v>2.0853080568720379E-2</v>
      </c>
      <c r="HA35" s="15">
        <f t="shared" si="23"/>
        <v>1.9047619047619049E-2</v>
      </c>
      <c r="HB35" s="15">
        <f t="shared" si="23"/>
        <v>1.9607843137254902E-2</v>
      </c>
      <c r="HC35" s="15">
        <f t="shared" si="23"/>
        <v>0.22215843274330888</v>
      </c>
      <c r="HD35" s="15">
        <f t="shared" si="23"/>
        <v>5.1962616822429905E-2</v>
      </c>
      <c r="HE35" s="15">
        <f t="shared" si="23"/>
        <v>0.15631190347559878</v>
      </c>
      <c r="HF35" s="15">
        <f t="shared" si="23"/>
        <v>0.38236144578313253</v>
      </c>
      <c r="HG35" s="15">
        <f t="shared" si="23"/>
        <v>0.27938990499579913</v>
      </c>
      <c r="HH35" s="15">
        <f t="shared" si="23"/>
        <v>0.16089380927184663</v>
      </c>
      <c r="HI35" s="15">
        <f t="shared" si="23"/>
        <v>8.9385113268608415E-2</v>
      </c>
      <c r="HJ35" s="15">
        <f t="shared" si="23"/>
        <v>4.3976966657379025E-2</v>
      </c>
      <c r="HK35" s="15">
        <f t="shared" si="23"/>
        <v>2.462587611290017E-2</v>
      </c>
      <c r="HL35" s="15">
        <f t="shared" si="23"/>
        <v>2.6136363636363635E-2</v>
      </c>
      <c r="HM35" s="15">
        <f t="shared" si="23"/>
        <v>2.3498694516971279E-2</v>
      </c>
      <c r="HN35" s="15">
        <f t="shared" si="23"/>
        <v>9.6885706823175141E-2</v>
      </c>
      <c r="HO35" s="15">
        <f t="shared" si="23"/>
        <v>3.6912751677852351E-2</v>
      </c>
      <c r="HP35" s="15">
        <f t="shared" si="23"/>
        <v>7.194090568461621E-2</v>
      </c>
      <c r="HQ35" s="15">
        <f t="shared" si="23"/>
        <v>0.15082989055591794</v>
      </c>
      <c r="HR35" s="15">
        <f t="shared" si="23"/>
        <v>0.13668677937750165</v>
      </c>
      <c r="HS35" s="15">
        <f t="shared" si="23"/>
        <v>8.1135472937188854E-2</v>
      </c>
      <c r="HT35" s="15">
        <f t="shared" si="23"/>
        <v>4.0405748098055791E-2</v>
      </c>
      <c r="HU35" s="15">
        <f t="shared" si="23"/>
        <v>2.5600910254586828E-2</v>
      </c>
      <c r="HV35" s="15">
        <f t="shared" si="23"/>
        <v>2.4088943792464484E-2</v>
      </c>
      <c r="HW35" s="15">
        <f t="shared" si="23"/>
        <v>1.8433179723502304E-2</v>
      </c>
      <c r="HX35" s="15">
        <f t="shared" si="23"/>
        <v>2.1276595744680851E-2</v>
      </c>
      <c r="HY35" s="15">
        <f t="shared" si="23"/>
        <v>0.15162123327594854</v>
      </c>
      <c r="HZ35" s="15">
        <f t="shared" si="23"/>
        <v>4.726448688896083E-2</v>
      </c>
      <c r="IA35" s="15">
        <f t="shared" si="23"/>
        <v>8.3272332584496553E-2</v>
      </c>
      <c r="IB35" s="15">
        <f t="shared" si="23"/>
        <v>0.23977688016926332</v>
      </c>
      <c r="IC35" s="15">
        <f t="shared" si="23"/>
        <v>0.23252558559119046</v>
      </c>
      <c r="ID35" s="15">
        <f t="shared" si="23"/>
        <v>0.16860591168605912</v>
      </c>
      <c r="IE35" s="15">
        <f t="shared" si="23"/>
        <v>0.12570666104849187</v>
      </c>
      <c r="IF35" s="15">
        <f t="shared" si="23"/>
        <v>6.0365221000207511E-2</v>
      </c>
      <c r="IG35" s="15">
        <f t="shared" si="23"/>
        <v>2.1858638743455498E-2</v>
      </c>
      <c r="IH35" s="15">
        <f t="shared" si="23"/>
        <v>2.2564667033571822E-2</v>
      </c>
      <c r="II35" s="15">
        <f t="shared" si="23"/>
        <v>2.3255813953488372E-2</v>
      </c>
      <c r="IJ35" s="15">
        <f t="shared" si="23"/>
        <v>0.10737139069895658</v>
      </c>
      <c r="IK35" s="15">
        <f t="shared" si="23"/>
        <v>4.1055718475073312E-2</v>
      </c>
      <c r="IL35" s="15">
        <f t="shared" si="23"/>
        <v>6.1834192439862545E-2</v>
      </c>
      <c r="IM35" s="15">
        <f t="shared" si="23"/>
        <v>0.17188972256150759</v>
      </c>
      <c r="IN35" s="15">
        <f t="shared" si="23"/>
        <v>0.17236574123700291</v>
      </c>
      <c r="IO35" s="15">
        <f t="shared" si="23"/>
        <v>0.11762998590264533</v>
      </c>
      <c r="IP35" s="15">
        <f t="shared" si="23"/>
        <v>7.8963230861965036E-2</v>
      </c>
      <c r="IQ35" s="15">
        <f t="shared" si="23"/>
        <v>3.9910239053430017E-2</v>
      </c>
      <c r="IR35" s="15">
        <f t="shared" si="23"/>
        <v>2.2460792559244051E-2</v>
      </c>
      <c r="IS35" s="15">
        <f t="shared" si="23"/>
        <v>2.0408163265306121E-2</v>
      </c>
      <c r="IT35" s="15">
        <f t="shared" si="23"/>
        <v>1.8564356435643563E-2</v>
      </c>
      <c r="IU35" s="15">
        <f t="shared" si="23"/>
        <v>0.12105401464804015</v>
      </c>
      <c r="IV35" s="15">
        <f t="shared" si="23"/>
        <v>4.1044163519947462E-2</v>
      </c>
      <c r="IW35" s="15">
        <f t="shared" si="23"/>
        <v>7.5402392674030053E-2</v>
      </c>
      <c r="IX35" s="15">
        <f t="shared" si="23"/>
        <v>0.20792270531400966</v>
      </c>
      <c r="IY35" s="15">
        <f t="shared" ref="IY35:LJ35" si="24">IY30/IY27</f>
        <v>0.17005255092927718</v>
      </c>
      <c r="IZ35" s="15">
        <f t="shared" si="24"/>
        <v>0.10489466080302284</v>
      </c>
      <c r="JA35" s="15">
        <f t="shared" si="24"/>
        <v>6.1752606907108008E-2</v>
      </c>
      <c r="JB35" s="15">
        <f t="shared" si="24"/>
        <v>3.1942078364565585E-2</v>
      </c>
      <c r="JC35" s="15">
        <f t="shared" si="24"/>
        <v>2.1946138967415565E-2</v>
      </c>
      <c r="JD35" s="15">
        <f t="shared" si="24"/>
        <v>2.3606228026117528E-2</v>
      </c>
      <c r="JE35" s="15">
        <f t="shared" si="24"/>
        <v>2.3939064200217627E-2</v>
      </c>
      <c r="JF35" s="15">
        <f t="shared" si="24"/>
        <v>9.7459314325375801E-2</v>
      </c>
      <c r="JG35" s="15">
        <f t="shared" si="24"/>
        <v>3.478810879190386E-2</v>
      </c>
      <c r="JH35" s="15">
        <f t="shared" si="24"/>
        <v>5.4508460055686443E-2</v>
      </c>
      <c r="JI35" s="15">
        <f t="shared" si="24"/>
        <v>0.15831761039621803</v>
      </c>
      <c r="JJ35" s="15">
        <f t="shared" si="24"/>
        <v>0.16224530810376278</v>
      </c>
      <c r="JK35" s="15">
        <f t="shared" si="24"/>
        <v>9.5014955134596207E-2</v>
      </c>
      <c r="JL35" s="15">
        <f t="shared" si="24"/>
        <v>5.1368511676292285E-2</v>
      </c>
      <c r="JM35" s="15">
        <f t="shared" si="24"/>
        <v>2.6028381089180021E-2</v>
      </c>
      <c r="JN35" s="15">
        <f t="shared" si="24"/>
        <v>2.1018215787015414E-2</v>
      </c>
      <c r="JO35" s="15">
        <f t="shared" si="24"/>
        <v>2.3182957393483708E-2</v>
      </c>
      <c r="JP35" s="15">
        <f t="shared" si="24"/>
        <v>2.1520803443328552E-2</v>
      </c>
      <c r="JQ35" s="15">
        <f t="shared" si="24"/>
        <v>0.24448093117014014</v>
      </c>
      <c r="JR35" s="15">
        <f t="shared" si="24"/>
        <v>3.9561777236762019E-2</v>
      </c>
      <c r="JS35" s="15">
        <f t="shared" si="24"/>
        <v>0.1609488444272017</v>
      </c>
      <c r="JT35" s="15">
        <f t="shared" si="24"/>
        <v>0.3995263202413511</v>
      </c>
      <c r="JU35" s="15">
        <f t="shared" si="24"/>
        <v>0.3117928492920411</v>
      </c>
      <c r="JV35" s="15">
        <f t="shared" si="24"/>
        <v>0.15333782872555629</v>
      </c>
      <c r="JW35" s="15">
        <f t="shared" si="24"/>
        <v>7.0548332391181454E-2</v>
      </c>
      <c r="JX35" s="15">
        <f t="shared" si="24"/>
        <v>3.2361847085541254E-2</v>
      </c>
      <c r="JY35" s="15">
        <f t="shared" si="24"/>
        <v>2.025202520252025E-2</v>
      </c>
      <c r="JZ35" s="15">
        <f t="shared" si="24"/>
        <v>1.7543859649122806E-2</v>
      </c>
      <c r="KA35" s="15">
        <f t="shared" si="24"/>
        <v>2.2388059701492536E-2</v>
      </c>
      <c r="KB35" s="15">
        <f t="shared" si="24"/>
        <v>0.12986438679245282</v>
      </c>
      <c r="KC35" s="15">
        <f t="shared" si="24"/>
        <v>3.2726377952755903E-2</v>
      </c>
      <c r="KD35" s="15">
        <f t="shared" si="24"/>
        <v>8.9059780819340573E-2</v>
      </c>
      <c r="KE35" s="15">
        <f t="shared" si="24"/>
        <v>0.22591449399093716</v>
      </c>
      <c r="KF35" s="15">
        <f t="shared" si="24"/>
        <v>0.18422334755584427</v>
      </c>
      <c r="KG35" s="15">
        <f t="shared" si="24"/>
        <v>9.524926992073425E-2</v>
      </c>
      <c r="KH35" s="15">
        <f t="shared" si="24"/>
        <v>5.1574066541934437E-2</v>
      </c>
      <c r="KI35" s="15">
        <f t="shared" si="24"/>
        <v>2.7748166812029591E-2</v>
      </c>
      <c r="KJ35" s="15">
        <f t="shared" si="24"/>
        <v>2.0347259902333152E-2</v>
      </c>
      <c r="KK35" s="15">
        <f t="shared" si="24"/>
        <v>2.1314387211367674E-2</v>
      </c>
      <c r="KL35" s="15">
        <f t="shared" si="24"/>
        <v>1.9083969465648856E-2</v>
      </c>
      <c r="KM35" s="15">
        <f t="shared" si="24"/>
        <v>9.2773827594471517E-2</v>
      </c>
      <c r="KN35" s="15">
        <f t="shared" si="24"/>
        <v>2.8624192059095107E-2</v>
      </c>
      <c r="KO35" s="15">
        <f t="shared" si="24"/>
        <v>7.3943661971830985E-2</v>
      </c>
      <c r="KP35" s="15">
        <f t="shared" si="24"/>
        <v>0.14815155416590031</v>
      </c>
      <c r="KQ35" s="15">
        <f t="shared" si="24"/>
        <v>0.13295275916273683</v>
      </c>
      <c r="KR35" s="15">
        <f t="shared" si="24"/>
        <v>7.3658466407711121E-2</v>
      </c>
      <c r="KS35" s="15">
        <f t="shared" si="24"/>
        <v>3.8216560509554139E-2</v>
      </c>
      <c r="KT35" s="15">
        <f t="shared" si="24"/>
        <v>2.1121495327102804E-2</v>
      </c>
      <c r="KU35" s="15">
        <f t="shared" si="24"/>
        <v>1.9417475728155338E-2</v>
      </c>
      <c r="KV35" s="15">
        <f t="shared" si="24"/>
        <v>2.0618556701030927E-2</v>
      </c>
      <c r="KW35" s="15">
        <f t="shared" si="24"/>
        <v>2.6666666666666668E-2</v>
      </c>
      <c r="KX35" s="15">
        <f t="shared" si="24"/>
        <v>0.11014996159112922</v>
      </c>
      <c r="KY35" s="15">
        <f t="shared" si="24"/>
        <v>3.0021443888491779E-2</v>
      </c>
      <c r="KZ35" s="15">
        <f t="shared" si="24"/>
        <v>7.2067594433399607E-2</v>
      </c>
      <c r="LA35" s="15">
        <f t="shared" si="24"/>
        <v>0.18396629277458293</v>
      </c>
      <c r="LB35" s="15">
        <f t="shared" si="24"/>
        <v>0.17638778921439255</v>
      </c>
      <c r="LC35" s="15">
        <f t="shared" si="24"/>
        <v>8.6639551837924947E-2</v>
      </c>
      <c r="LD35" s="15">
        <f t="shared" si="24"/>
        <v>4.0013563919972871E-2</v>
      </c>
      <c r="LE35" s="15">
        <f t="shared" si="24"/>
        <v>1.9060402684563757E-2</v>
      </c>
      <c r="LF35" s="15">
        <f t="shared" si="24"/>
        <v>1.5484922575387123E-2</v>
      </c>
      <c r="LG35" s="15">
        <f t="shared" si="24"/>
        <v>1.3054830287206266E-2</v>
      </c>
      <c r="LH35" s="15">
        <f t="shared" si="24"/>
        <v>1.2121212121212121E-2</v>
      </c>
      <c r="LI35" s="15">
        <f t="shared" si="24"/>
        <v>0.16789592891573263</v>
      </c>
      <c r="LJ35" s="15">
        <f t="shared" si="24"/>
        <v>4.3006081668114683E-2</v>
      </c>
      <c r="LK35" s="15">
        <f t="shared" ref="LK35:NV35" si="25">LK30/LK27</f>
        <v>9.5605987445678414E-2</v>
      </c>
      <c r="LL35" s="15">
        <f t="shared" si="25"/>
        <v>0.24858739326971371</v>
      </c>
      <c r="LM35" s="15">
        <f t="shared" si="25"/>
        <v>0.24182954394362452</v>
      </c>
      <c r="LN35" s="15">
        <f t="shared" si="25"/>
        <v>0.13596168017686072</v>
      </c>
      <c r="LO35" s="15">
        <f t="shared" si="25"/>
        <v>8.5063335679099225E-2</v>
      </c>
      <c r="LP35" s="15">
        <f t="shared" si="25"/>
        <v>4.9027720314439388E-2</v>
      </c>
      <c r="LQ35" s="15">
        <f t="shared" si="25"/>
        <v>3.7846930193439862E-2</v>
      </c>
      <c r="LR35" s="15">
        <f t="shared" si="25"/>
        <v>3.7828947368421052E-2</v>
      </c>
      <c r="LS35" s="15">
        <f t="shared" si="25"/>
        <v>3.7135278514588858E-2</v>
      </c>
      <c r="LT35" s="15">
        <f t="shared" si="25"/>
        <v>8.6989507436407626E-2</v>
      </c>
      <c r="LU35" s="15">
        <f t="shared" si="25"/>
        <v>4.1514041514041512E-2</v>
      </c>
      <c r="LV35" s="15">
        <f t="shared" si="25"/>
        <v>4.9851506151887992E-2</v>
      </c>
      <c r="LW35" s="15">
        <f t="shared" si="25"/>
        <v>0.13058273075287111</v>
      </c>
      <c r="LX35" s="15">
        <f t="shared" si="25"/>
        <v>0.13726221559119731</v>
      </c>
      <c r="LY35" s="15">
        <f t="shared" si="25"/>
        <v>9.8083761359146579E-2</v>
      </c>
      <c r="LZ35" s="15">
        <f t="shared" si="25"/>
        <v>5.8581560283687946E-2</v>
      </c>
      <c r="MA35" s="15">
        <f t="shared" si="25"/>
        <v>3.0994364660970733E-2</v>
      </c>
      <c r="MB35" s="15">
        <f t="shared" si="25"/>
        <v>2.2913256955810146E-2</v>
      </c>
      <c r="MC35" s="15">
        <f t="shared" si="25"/>
        <v>2.6246719160104987E-2</v>
      </c>
      <c r="MD35" s="15">
        <f t="shared" si="25"/>
        <v>1.8867924528301886E-2</v>
      </c>
      <c r="ME35" s="15">
        <f t="shared" si="25"/>
        <v>0.14124014176697852</v>
      </c>
      <c r="MF35" s="15">
        <f t="shared" si="25"/>
        <v>4.8316530340498383E-2</v>
      </c>
      <c r="MG35" s="15">
        <f t="shared" si="25"/>
        <v>7.4646246046279341E-2</v>
      </c>
      <c r="MH35" s="15">
        <f t="shared" si="25"/>
        <v>0.23037006691246756</v>
      </c>
      <c r="MI35" s="15">
        <f t="shared" si="25"/>
        <v>0.21729639144000618</v>
      </c>
      <c r="MJ35" s="15">
        <f t="shared" si="25"/>
        <v>0.15989722472732223</v>
      </c>
      <c r="MK35" s="15">
        <f t="shared" si="25"/>
        <v>0.11575594954485041</v>
      </c>
      <c r="ML35" s="15">
        <f t="shared" si="25"/>
        <v>5.7466999643239383E-2</v>
      </c>
      <c r="MM35" s="15">
        <f t="shared" si="25"/>
        <v>2.7414998705094527E-2</v>
      </c>
      <c r="MN35" s="15">
        <f t="shared" si="25"/>
        <v>2.436140018921476E-2</v>
      </c>
      <c r="MO35" s="15">
        <f t="shared" si="25"/>
        <v>2.2548505506030415E-2</v>
      </c>
      <c r="MP35" s="15">
        <f t="shared" si="25"/>
        <v>0.17535357095651408</v>
      </c>
      <c r="MQ35" s="15">
        <f t="shared" si="25"/>
        <v>4.467134652201659E-2</v>
      </c>
      <c r="MR35" s="15">
        <f t="shared" si="25"/>
        <v>0.12107466852756454</v>
      </c>
      <c r="MS35" s="15">
        <f t="shared" si="25"/>
        <v>0.26652754961594816</v>
      </c>
      <c r="MT35" s="15">
        <f t="shared" si="25"/>
        <v>0.24831801591838529</v>
      </c>
      <c r="MU35" s="15">
        <f t="shared" si="25"/>
        <v>0.13559024732503069</v>
      </c>
      <c r="MV35" s="15">
        <f t="shared" si="25"/>
        <v>7.648073605520414E-2</v>
      </c>
      <c r="MW35" s="15">
        <f t="shared" si="25"/>
        <v>3.7115945279210583E-2</v>
      </c>
      <c r="MX35" s="15">
        <f t="shared" si="25"/>
        <v>2.3833167825223437E-2</v>
      </c>
      <c r="MY35" s="15">
        <f t="shared" si="25"/>
        <v>2.0920502092050208E-2</v>
      </c>
      <c r="MZ35" s="15">
        <f t="shared" si="25"/>
        <v>3.0303030303030304E-2</v>
      </c>
      <c r="NA35" s="15">
        <f t="shared" si="25"/>
        <v>0.15511277544708174</v>
      </c>
      <c r="NB35" s="15">
        <f t="shared" si="25"/>
        <v>5.1200535430435873E-2</v>
      </c>
      <c r="NC35" s="15">
        <f t="shared" si="25"/>
        <v>9.021178435215782E-2</v>
      </c>
      <c r="ND35" s="15">
        <f t="shared" si="25"/>
        <v>0.2303419434194342</v>
      </c>
      <c r="NE35" s="15">
        <f t="shared" si="25"/>
        <v>0.2214756884772752</v>
      </c>
      <c r="NF35" s="15">
        <f t="shared" si="25"/>
        <v>0.16671549730146493</v>
      </c>
      <c r="NG35" s="15">
        <f t="shared" si="25"/>
        <v>0.1226018349068609</v>
      </c>
      <c r="NH35" s="15">
        <f t="shared" si="25"/>
        <v>6.6565577538856127E-2</v>
      </c>
      <c r="NI35" s="15">
        <f t="shared" si="25"/>
        <v>2.9199554500992687E-2</v>
      </c>
      <c r="NJ35" s="15">
        <f t="shared" si="25"/>
        <v>2.6717059820148572E-2</v>
      </c>
      <c r="NK35" s="15">
        <f t="shared" si="25"/>
        <v>2.55301626518427E-2</v>
      </c>
      <c r="NL35" s="15">
        <f t="shared" si="25"/>
        <v>0.16558359523566776</v>
      </c>
      <c r="NM35" s="15">
        <f t="shared" si="25"/>
        <v>4.4105173876166241E-2</v>
      </c>
      <c r="NN35" s="15">
        <f t="shared" si="25"/>
        <v>0.11847694407385258</v>
      </c>
      <c r="NO35" s="15">
        <f t="shared" si="25"/>
        <v>0.28913130314039526</v>
      </c>
      <c r="NP35" s="15">
        <f t="shared" si="25"/>
        <v>0.2304272835576735</v>
      </c>
      <c r="NQ35" s="15">
        <f t="shared" si="25"/>
        <v>0.11251300063085029</v>
      </c>
      <c r="NR35" s="15">
        <f t="shared" si="25"/>
        <v>5.4046000054181455E-2</v>
      </c>
      <c r="NS35" s="15">
        <f t="shared" si="25"/>
        <v>2.9454311661174959E-2</v>
      </c>
      <c r="NT35" s="15">
        <f t="shared" si="25"/>
        <v>2.0262637672973736E-2</v>
      </c>
      <c r="NU35" s="15">
        <f t="shared" si="25"/>
        <v>1.9129603060736491E-2</v>
      </c>
      <c r="NV35" s="15">
        <f t="shared" si="25"/>
        <v>1.9630484988452657E-2</v>
      </c>
      <c r="NW35" s="15">
        <f t="shared" ref="NW35:QH35" si="26">NW30/NW27</f>
        <v>9.2158604986949513E-2</v>
      </c>
      <c r="NX35" s="15">
        <f t="shared" si="26"/>
        <v>3.2478632478632481E-2</v>
      </c>
      <c r="NY35" s="15">
        <f t="shared" si="26"/>
        <v>7.4100211714890618E-2</v>
      </c>
      <c r="NZ35" s="15">
        <f t="shared" si="26"/>
        <v>0.1482544237207078</v>
      </c>
      <c r="OA35" s="15">
        <f t="shared" si="26"/>
        <v>0.14464364763169543</v>
      </c>
      <c r="OB35" s="15">
        <f t="shared" si="26"/>
        <v>8.7549001306701513E-2</v>
      </c>
      <c r="OC35" s="15">
        <f t="shared" si="26"/>
        <v>3.937007874015748E-2</v>
      </c>
      <c r="OD35" s="15">
        <f t="shared" si="26"/>
        <v>1.9521531100478468E-2</v>
      </c>
      <c r="OE35" s="15">
        <f t="shared" si="26"/>
        <v>1.6423357664233577E-2</v>
      </c>
      <c r="OF35" s="15">
        <f t="shared" si="26"/>
        <v>2.1739130434782608E-2</v>
      </c>
      <c r="OG35" s="15">
        <f t="shared" si="26"/>
        <v>0</v>
      </c>
      <c r="OH35" s="15">
        <f t="shared" si="26"/>
        <v>0.12791640796873374</v>
      </c>
      <c r="OI35" s="15">
        <f t="shared" si="26"/>
        <v>3.8461538461538464E-2</v>
      </c>
      <c r="OJ35" s="15">
        <f t="shared" si="26"/>
        <v>9.2978070392554818E-2</v>
      </c>
      <c r="OK35" s="15">
        <f t="shared" si="26"/>
        <v>0.22238069669105309</v>
      </c>
      <c r="OL35" s="15">
        <f t="shared" si="26"/>
        <v>0.17048667592870556</v>
      </c>
      <c r="OM35" s="15">
        <f t="shared" si="26"/>
        <v>9.7601079820847911E-2</v>
      </c>
      <c r="ON35" s="15">
        <f t="shared" si="26"/>
        <v>5.2150978080604232E-2</v>
      </c>
      <c r="OO35" s="15">
        <f t="shared" si="26"/>
        <v>2.8683159343425867E-2</v>
      </c>
      <c r="OP35" s="15">
        <f t="shared" si="26"/>
        <v>2.1132235493674465E-2</v>
      </c>
      <c r="OQ35" s="15">
        <f t="shared" si="26"/>
        <v>1.8426966292134833E-2</v>
      </c>
      <c r="OR35" s="15">
        <f t="shared" si="26"/>
        <v>1.8828451882845189E-2</v>
      </c>
      <c r="OS35" s="15">
        <f t="shared" si="26"/>
        <v>0.14667598767647022</v>
      </c>
      <c r="OT35" s="15">
        <f t="shared" si="26"/>
        <v>3.4649776453055142E-2</v>
      </c>
      <c r="OU35" s="15">
        <f t="shared" si="26"/>
        <v>0.11751353239043129</v>
      </c>
      <c r="OV35" s="15">
        <f t="shared" si="26"/>
        <v>0.24622364703325364</v>
      </c>
      <c r="OW35" s="15">
        <f t="shared" si="26"/>
        <v>0.2017392989510913</v>
      </c>
      <c r="OX35" s="15">
        <f t="shared" si="26"/>
        <v>0.10204450877510403</v>
      </c>
      <c r="OY35" s="15">
        <f t="shared" si="26"/>
        <v>5.2210283406648877E-2</v>
      </c>
      <c r="OZ35" s="15">
        <f t="shared" si="26"/>
        <v>2.6569480366799906E-2</v>
      </c>
      <c r="PA35" s="15">
        <f t="shared" si="26"/>
        <v>2.0720276270350273E-2</v>
      </c>
      <c r="PB35" s="15">
        <f t="shared" si="26"/>
        <v>1.8633540372670808E-2</v>
      </c>
      <c r="PC35" s="15">
        <f t="shared" si="26"/>
        <v>1.8115942028985508E-2</v>
      </c>
      <c r="PD35" s="15">
        <f t="shared" si="26"/>
        <v>0.10482579938492649</v>
      </c>
      <c r="PE35" s="15">
        <f t="shared" si="26"/>
        <v>3.4540576794097923E-2</v>
      </c>
      <c r="PF35" s="15">
        <f t="shared" si="26"/>
        <v>7.3440847176751145E-2</v>
      </c>
      <c r="PG35" s="15">
        <f t="shared" si="26"/>
        <v>0.16565568292808308</v>
      </c>
      <c r="PH35" s="15">
        <f t="shared" si="26"/>
        <v>0.15784300877997642</v>
      </c>
      <c r="PI35" s="15">
        <f t="shared" si="26"/>
        <v>8.9943553178847294E-2</v>
      </c>
      <c r="PJ35" s="15">
        <f t="shared" si="26"/>
        <v>5.3772428396300011E-2</v>
      </c>
      <c r="PK35" s="15">
        <f t="shared" si="26"/>
        <v>2.9961940238075958E-2</v>
      </c>
      <c r="PL35" s="15">
        <f t="shared" si="26"/>
        <v>2.4209411408685128E-2</v>
      </c>
      <c r="PM35" s="15">
        <f t="shared" si="26"/>
        <v>2.1691973969631236E-2</v>
      </c>
      <c r="PN35" s="15">
        <f t="shared" si="26"/>
        <v>2.3746701846965697E-2</v>
      </c>
      <c r="PO35" s="15">
        <f t="shared" si="26"/>
        <v>0.11639961995126585</v>
      </c>
      <c r="PP35" s="15">
        <f t="shared" si="26"/>
        <v>3.5916289592760178E-2</v>
      </c>
      <c r="PQ35" s="15">
        <f t="shared" si="26"/>
        <v>7.2771050065019507E-2</v>
      </c>
      <c r="PR35" s="15">
        <f t="shared" si="26"/>
        <v>0.19226712072760496</v>
      </c>
      <c r="PS35" s="15">
        <f t="shared" si="26"/>
        <v>0.17738085382344013</v>
      </c>
      <c r="PT35" s="15">
        <f t="shared" si="26"/>
        <v>0.10736730434381522</v>
      </c>
      <c r="PU35" s="15">
        <f t="shared" si="26"/>
        <v>6.1716067549576065E-2</v>
      </c>
      <c r="PV35" s="15">
        <f t="shared" si="26"/>
        <v>3.0389739790248203E-2</v>
      </c>
      <c r="PW35" s="15">
        <f t="shared" si="26"/>
        <v>2.1063989491461814E-2</v>
      </c>
      <c r="PX35" s="15">
        <f t="shared" si="26"/>
        <v>2.1046115753636643E-2</v>
      </c>
      <c r="PY35" s="15">
        <f t="shared" si="26"/>
        <v>2.1645021645021644E-2</v>
      </c>
      <c r="PZ35" s="15">
        <f t="shared" si="26"/>
        <v>0.12731875023612527</v>
      </c>
      <c r="QA35" s="15">
        <f t="shared" si="26"/>
        <v>4.0139616055846421E-2</v>
      </c>
      <c r="QB35" s="15">
        <f t="shared" si="26"/>
        <v>7.2308095362850405E-2</v>
      </c>
      <c r="QC35" s="15">
        <f t="shared" si="26"/>
        <v>0.20497737556561085</v>
      </c>
      <c r="QD35" s="15">
        <f t="shared" si="26"/>
        <v>0.18842315369261478</v>
      </c>
      <c r="QE35" s="15">
        <f t="shared" si="26"/>
        <v>0.11982747000943524</v>
      </c>
      <c r="QF35" s="15">
        <f t="shared" si="26"/>
        <v>7.6775840068056142E-2</v>
      </c>
      <c r="QG35" s="15">
        <f t="shared" si="26"/>
        <v>3.4825154698517775E-2</v>
      </c>
      <c r="QH35" s="15">
        <f t="shared" si="26"/>
        <v>2.1839080459770115E-2</v>
      </c>
      <c r="QI35" s="15">
        <f t="shared" ref="QI35:ST35" si="27">QI30/QI27</f>
        <v>2.4691358024691357E-2</v>
      </c>
      <c r="QJ35" s="15">
        <f t="shared" si="27"/>
        <v>1.9607843137254902E-2</v>
      </c>
      <c r="QK35" s="15">
        <f t="shared" si="27"/>
        <v>0.17352143096986142</v>
      </c>
      <c r="QL35" s="15">
        <f t="shared" si="27"/>
        <v>3.9665970772442591E-2</v>
      </c>
      <c r="QM35" s="15">
        <f t="shared" si="27"/>
        <v>0.11910341000184992</v>
      </c>
      <c r="QN35" s="15">
        <f t="shared" si="27"/>
        <v>0.296875</v>
      </c>
      <c r="QO35" s="15">
        <f t="shared" si="27"/>
        <v>0.23908459664812592</v>
      </c>
      <c r="QP35" s="15">
        <f t="shared" si="27"/>
        <v>0.12114183764495985</v>
      </c>
      <c r="QQ35" s="15">
        <f t="shared" si="27"/>
        <v>5.6879801174875733E-2</v>
      </c>
      <c r="QR35" s="15">
        <f t="shared" si="27"/>
        <v>2.6079904387911901E-2</v>
      </c>
      <c r="QS35" s="15">
        <f t="shared" si="27"/>
        <v>1.7188037126160193E-2</v>
      </c>
      <c r="QT35" s="15">
        <f t="shared" si="27"/>
        <v>1.4874141876430207E-2</v>
      </c>
      <c r="QU35" s="15">
        <f t="shared" si="27"/>
        <v>1.804123711340206E-2</v>
      </c>
      <c r="QV35" s="15">
        <f t="shared" si="27"/>
        <v>0.10152211027484551</v>
      </c>
      <c r="QW35" s="15">
        <f t="shared" si="27"/>
        <v>2.7707808564231738E-2</v>
      </c>
      <c r="QX35" s="15">
        <f t="shared" si="27"/>
        <v>7.4313141343925859E-2</v>
      </c>
      <c r="QY35" s="15">
        <f t="shared" si="27"/>
        <v>0.1707070707070707</v>
      </c>
      <c r="QZ35" s="15">
        <f t="shared" si="27"/>
        <v>0.16305062458908612</v>
      </c>
      <c r="RA35" s="15">
        <f t="shared" si="27"/>
        <v>7.5329881409721064E-2</v>
      </c>
      <c r="RB35" s="15">
        <f t="shared" si="27"/>
        <v>2.8640192539109505E-2</v>
      </c>
      <c r="RC35" s="15">
        <f t="shared" si="27"/>
        <v>1.5391192817443352E-2</v>
      </c>
      <c r="RD35" s="15">
        <f t="shared" si="27"/>
        <v>1.5769944341372914E-2</v>
      </c>
      <c r="RE35" s="15">
        <f t="shared" si="27"/>
        <v>2.0408163265306121E-2</v>
      </c>
      <c r="RF35" s="15">
        <f t="shared" si="27"/>
        <v>0</v>
      </c>
      <c r="RG35" s="15">
        <f t="shared" si="27"/>
        <v>0.15526677387324439</v>
      </c>
      <c r="RH35" s="15">
        <f t="shared" si="27"/>
        <v>3.686868686868687E-2</v>
      </c>
      <c r="RI35" s="15">
        <f t="shared" si="27"/>
        <v>0.1110050022737608</v>
      </c>
      <c r="RJ35" s="15">
        <f t="shared" si="27"/>
        <v>0.26385036725250527</v>
      </c>
      <c r="RK35" s="15">
        <f t="shared" si="27"/>
        <v>0.21053740502245222</v>
      </c>
      <c r="RL35" s="15">
        <f t="shared" si="27"/>
        <v>0.10596477080865863</v>
      </c>
      <c r="RM35" s="15">
        <f t="shared" si="27"/>
        <v>5.166280608868299E-2</v>
      </c>
      <c r="RN35" s="15">
        <f t="shared" si="27"/>
        <v>2.7991954408313778E-2</v>
      </c>
      <c r="RO35" s="15">
        <f t="shared" si="27"/>
        <v>2.1322502855692347E-2</v>
      </c>
      <c r="RP35" s="15">
        <f t="shared" si="27"/>
        <v>2.0769230769230769E-2</v>
      </c>
      <c r="RQ35" s="15">
        <f t="shared" si="27"/>
        <v>1.948051948051948E-2</v>
      </c>
      <c r="RR35" s="15">
        <f t="shared" si="27"/>
        <v>0.17016510747873742</v>
      </c>
      <c r="RS35" s="15">
        <f t="shared" si="27"/>
        <v>4.0853996185319631E-2</v>
      </c>
      <c r="RT35" s="15">
        <f t="shared" si="27"/>
        <v>0.10521107196299012</v>
      </c>
      <c r="RU35" s="15">
        <f t="shared" si="27"/>
        <v>0.28827732796353006</v>
      </c>
      <c r="RV35" s="15">
        <f t="shared" si="27"/>
        <v>0.23468257666308759</v>
      </c>
      <c r="RW35" s="15">
        <f t="shared" si="27"/>
        <v>0.13745470432525506</v>
      </c>
      <c r="RX35" s="15">
        <f t="shared" si="27"/>
        <v>8.0831288183384684E-2</v>
      </c>
      <c r="RY35" s="15">
        <f t="shared" si="27"/>
        <v>3.957627842121738E-2</v>
      </c>
      <c r="RZ35" s="15">
        <f t="shared" si="27"/>
        <v>2.2972167453803476E-2</v>
      </c>
      <c r="SA35" s="15">
        <f t="shared" si="27"/>
        <v>2.1432853717026377E-2</v>
      </c>
      <c r="SB35" s="15">
        <f t="shared" si="27"/>
        <v>1.9176359635334799E-2</v>
      </c>
      <c r="SC35" s="15">
        <f t="shared" si="27"/>
        <v>9.9459174251418023E-2</v>
      </c>
      <c r="SD35" s="15">
        <f t="shared" si="27"/>
        <v>3.5381750465549346E-2</v>
      </c>
      <c r="SE35" s="15">
        <f t="shared" si="27"/>
        <v>6.0161576806279725E-2</v>
      </c>
      <c r="SF35" s="15">
        <f t="shared" si="27"/>
        <v>0.16322955649335139</v>
      </c>
      <c r="SG35" s="15">
        <f t="shared" si="27"/>
        <v>0.1627157948982221</v>
      </c>
      <c r="SH35" s="15">
        <f t="shared" si="27"/>
        <v>8.2312541643175641E-2</v>
      </c>
      <c r="SI35" s="15">
        <f t="shared" si="27"/>
        <v>3.9633677081730032E-2</v>
      </c>
      <c r="SJ35" s="15">
        <f t="shared" si="27"/>
        <v>2.1762917933130697E-2</v>
      </c>
      <c r="SK35" s="15">
        <f t="shared" si="27"/>
        <v>1.740506329113924E-2</v>
      </c>
      <c r="SL35" s="15">
        <f t="shared" si="27"/>
        <v>1.4900662251655629E-2</v>
      </c>
      <c r="SM35" s="15">
        <f t="shared" si="27"/>
        <v>1.6835016835016835E-2</v>
      </c>
      <c r="SN35" s="15">
        <f t="shared" si="27"/>
        <v>8.5865095439759412E-2</v>
      </c>
      <c r="SO35" s="15">
        <f t="shared" si="27"/>
        <v>3.9316239316239315E-2</v>
      </c>
      <c r="SP35" s="15">
        <f t="shared" si="27"/>
        <v>5.2768338996602042E-2</v>
      </c>
      <c r="SQ35" s="15">
        <f t="shared" si="27"/>
        <v>0.13171999350332955</v>
      </c>
      <c r="SR35" s="15">
        <f t="shared" si="27"/>
        <v>0.12867335832627888</v>
      </c>
      <c r="SS35" s="15">
        <f t="shared" si="27"/>
        <v>8.4690553745928335E-2</v>
      </c>
      <c r="ST35" s="15">
        <f t="shared" si="27"/>
        <v>4.2468480424684804E-2</v>
      </c>
      <c r="SU35" s="15">
        <f t="shared" ref="SU35:VF35" si="28">SU30/SU27</f>
        <v>2.4516129032258065E-2</v>
      </c>
      <c r="SV35" s="15">
        <f t="shared" si="28"/>
        <v>2.2099447513812154E-2</v>
      </c>
      <c r="SW35" s="15">
        <f t="shared" si="28"/>
        <v>2.4793388429752067E-2</v>
      </c>
      <c r="SX35" s="15">
        <f t="shared" si="28"/>
        <v>1.9230769230769232E-2</v>
      </c>
      <c r="SY35" s="15">
        <f t="shared" si="28"/>
        <v>0.12649374627602308</v>
      </c>
      <c r="SZ35" s="15">
        <f t="shared" si="28"/>
        <v>4.0731312196250868E-2</v>
      </c>
      <c r="TA35" s="15">
        <f t="shared" si="28"/>
        <v>8.8652339827274551E-2</v>
      </c>
      <c r="TB35" s="15">
        <f t="shared" si="28"/>
        <v>0.22338868486880623</v>
      </c>
      <c r="TC35" s="15">
        <f t="shared" si="28"/>
        <v>0.19240933952291217</v>
      </c>
      <c r="TD35" s="15">
        <f t="shared" si="28"/>
        <v>0.11098544823946317</v>
      </c>
      <c r="TE35" s="15">
        <f t="shared" si="28"/>
        <v>7.1166344872596737E-2</v>
      </c>
      <c r="TF35" s="15">
        <f t="shared" si="28"/>
        <v>3.9359868691013544E-2</v>
      </c>
      <c r="TG35" s="15">
        <f t="shared" si="28"/>
        <v>1.8109626186325778E-2</v>
      </c>
      <c r="TH35" s="15">
        <f t="shared" si="28"/>
        <v>1.9157088122605363E-2</v>
      </c>
      <c r="TI35" s="15">
        <f t="shared" si="28"/>
        <v>1.998001998001998E-2</v>
      </c>
      <c r="TJ35" s="15">
        <f t="shared" si="28"/>
        <v>0.10824629988421017</v>
      </c>
      <c r="TK35" s="15">
        <f t="shared" si="28"/>
        <v>3.9224137931034485E-2</v>
      </c>
      <c r="TL35" s="15">
        <f t="shared" si="28"/>
        <v>7.2669427330572675E-2</v>
      </c>
      <c r="TM35" s="15">
        <f t="shared" si="28"/>
        <v>0.1721686550089884</v>
      </c>
      <c r="TN35" s="15">
        <f t="shared" si="28"/>
        <v>0.17216121680418275</v>
      </c>
      <c r="TO35" s="15">
        <f t="shared" si="28"/>
        <v>0.10599275729138273</v>
      </c>
      <c r="TP35" s="15">
        <f t="shared" si="28"/>
        <v>6.4619667102198491E-2</v>
      </c>
      <c r="TQ35" s="15">
        <f t="shared" si="28"/>
        <v>3.403227577121528E-2</v>
      </c>
      <c r="TR35" s="15">
        <f t="shared" si="28"/>
        <v>2.3061796078898755E-2</v>
      </c>
      <c r="TS35" s="15">
        <f t="shared" si="28"/>
        <v>2.4565861922914021E-2</v>
      </c>
      <c r="TT35" s="15">
        <f t="shared" si="28"/>
        <v>2.358490566037736E-2</v>
      </c>
      <c r="TU35" s="15">
        <f t="shared" si="28"/>
        <v>0.12111015468085662</v>
      </c>
      <c r="TV35" s="15">
        <f t="shared" si="28"/>
        <v>4.61361014994233E-2</v>
      </c>
      <c r="TW35" s="15">
        <f t="shared" si="28"/>
        <v>0.10995970063327576</v>
      </c>
      <c r="TX35" s="15">
        <f t="shared" si="28"/>
        <v>0.19356207243994272</v>
      </c>
      <c r="TY35" s="15">
        <f t="shared" si="28"/>
        <v>0.15334021851388813</v>
      </c>
      <c r="TZ35" s="15">
        <f t="shared" si="28"/>
        <v>8.5839716047076409E-2</v>
      </c>
      <c r="UA35" s="15">
        <f t="shared" si="28"/>
        <v>4.5018450184501846E-2</v>
      </c>
      <c r="UB35" s="15">
        <f t="shared" si="28"/>
        <v>2.4622500340089785E-2</v>
      </c>
      <c r="UC35" s="15">
        <f t="shared" si="28"/>
        <v>2.0454545454545454E-2</v>
      </c>
      <c r="UD35" s="15">
        <f t="shared" si="28"/>
        <v>2.6737967914438502E-2</v>
      </c>
      <c r="UE35" s="15">
        <f t="shared" si="28"/>
        <v>0</v>
      </c>
      <c r="UF35" s="15">
        <f t="shared" si="28"/>
        <v>9.9880750952409433E-2</v>
      </c>
      <c r="UG35" s="15">
        <f t="shared" si="28"/>
        <v>3.8388238497141298E-2</v>
      </c>
      <c r="UH35" s="15">
        <f t="shared" si="28"/>
        <v>6.4106571765215087E-2</v>
      </c>
      <c r="UI35" s="15">
        <f t="shared" si="28"/>
        <v>0.16935054442628669</v>
      </c>
      <c r="UJ35" s="15">
        <f t="shared" si="28"/>
        <v>0.15389857047583147</v>
      </c>
      <c r="UK35" s="15">
        <f t="shared" si="28"/>
        <v>8.6208958079250067E-2</v>
      </c>
      <c r="UL35" s="15">
        <f t="shared" si="28"/>
        <v>4.1678321678321681E-2</v>
      </c>
      <c r="UM35" s="15">
        <f t="shared" si="28"/>
        <v>2.1465808034345293E-2</v>
      </c>
      <c r="UN35" s="15">
        <f t="shared" si="28"/>
        <v>1.9610441234927785E-2</v>
      </c>
      <c r="UO35" s="15">
        <f t="shared" si="28"/>
        <v>2.0764119601328904E-2</v>
      </c>
      <c r="UP35" s="15">
        <f t="shared" si="28"/>
        <v>2.0146520146520148E-2</v>
      </c>
      <c r="UQ35" s="15">
        <f t="shared" si="28"/>
        <v>9.9743865770815551E-2</v>
      </c>
      <c r="UR35" s="15">
        <f t="shared" si="28"/>
        <v>2.8571428571428571E-2</v>
      </c>
      <c r="US35" s="15">
        <f t="shared" si="28"/>
        <v>8.0783016266887234E-2</v>
      </c>
      <c r="UT35" s="15">
        <f t="shared" si="28"/>
        <v>0.16371945161931253</v>
      </c>
      <c r="UU35" s="15">
        <f t="shared" si="28"/>
        <v>0.1540983606557377</v>
      </c>
      <c r="UV35" s="15">
        <f t="shared" si="28"/>
        <v>8.9784813257482068E-2</v>
      </c>
      <c r="UW35" s="15">
        <f t="shared" si="28"/>
        <v>4.9880423641954219E-2</v>
      </c>
      <c r="UX35" s="15">
        <f t="shared" si="28"/>
        <v>2.3028057173107463E-2</v>
      </c>
      <c r="UY35" s="15">
        <f t="shared" si="28"/>
        <v>1.9830028328611898E-2</v>
      </c>
      <c r="UZ35" s="15">
        <f t="shared" si="28"/>
        <v>2.4193548387096774E-2</v>
      </c>
      <c r="VA35" s="15">
        <f t="shared" si="28"/>
        <v>1.2987012987012988E-2</v>
      </c>
      <c r="VB35" s="15">
        <f t="shared" si="28"/>
        <v>6.34204399801198E-2</v>
      </c>
      <c r="VC35" s="15">
        <f t="shared" si="28"/>
        <v>3.7119972439927658E-2</v>
      </c>
      <c r="VD35" s="15">
        <f t="shared" si="28"/>
        <v>4.0903656157573472E-2</v>
      </c>
      <c r="VE35" s="15">
        <f t="shared" si="28"/>
        <v>6.2648821742343375E-2</v>
      </c>
      <c r="VF35" s="15">
        <f t="shared" si="28"/>
        <v>8.0037664783427498E-2</v>
      </c>
      <c r="VG35" s="15">
        <f t="shared" ref="VG35:VL35" si="29">VG30/VG27</f>
        <v>9.1241369974279132E-2</v>
      </c>
      <c r="VH35" s="15">
        <f t="shared" si="29"/>
        <v>7.7077300066830029E-2</v>
      </c>
      <c r="VI35" s="15">
        <f t="shared" si="29"/>
        <v>6.9889973655664031E-2</v>
      </c>
      <c r="VJ35" s="15">
        <f t="shared" si="29"/>
        <v>8.5659287776708379E-2</v>
      </c>
      <c r="VK35" s="15">
        <f t="shared" si="29"/>
        <v>0.10626398210290827</v>
      </c>
      <c r="VL35" s="15">
        <f t="shared" si="29"/>
        <v>0.10952380952380952</v>
      </c>
    </row>
    <row r="36" spans="1:592 16384:16384" x14ac:dyDescent="0.25">
      <c r="A36" s="28"/>
      <c r="B36" s="14" t="s">
        <v>66</v>
      </c>
      <c r="C36" s="33" t="s">
        <v>89</v>
      </c>
      <c r="D36" s="33" t="s">
        <v>90</v>
      </c>
      <c r="E36" s="33" t="s">
        <v>91</v>
      </c>
      <c r="F36" s="33" t="s">
        <v>92</v>
      </c>
      <c r="G36" s="33" t="s">
        <v>93</v>
      </c>
      <c r="H36" s="33" t="s">
        <v>94</v>
      </c>
      <c r="I36" s="33" t="s">
        <v>95</v>
      </c>
      <c r="J36" s="33" t="s">
        <v>96</v>
      </c>
      <c r="K36" s="33" t="s">
        <v>97</v>
      </c>
      <c r="L36" s="33" t="s">
        <v>98</v>
      </c>
      <c r="M36" s="14" t="s">
        <v>66</v>
      </c>
      <c r="N36" s="33" t="s">
        <v>89</v>
      </c>
      <c r="O36" s="33" t="s">
        <v>90</v>
      </c>
      <c r="P36" s="33" t="s">
        <v>91</v>
      </c>
      <c r="Q36" s="33" t="s">
        <v>92</v>
      </c>
      <c r="R36" s="33" t="s">
        <v>93</v>
      </c>
      <c r="S36" s="33" t="s">
        <v>94</v>
      </c>
      <c r="T36" s="33" t="s">
        <v>95</v>
      </c>
      <c r="U36" s="33" t="s">
        <v>96</v>
      </c>
      <c r="V36" s="33" t="s">
        <v>97</v>
      </c>
      <c r="W36" s="33" t="s">
        <v>98</v>
      </c>
      <c r="X36" s="14" t="s">
        <v>66</v>
      </c>
      <c r="Y36" s="33" t="s">
        <v>89</v>
      </c>
      <c r="Z36" s="33" t="s">
        <v>90</v>
      </c>
      <c r="AA36" s="33" t="s">
        <v>91</v>
      </c>
      <c r="AB36" s="33" t="s">
        <v>92</v>
      </c>
      <c r="AC36" s="33" t="s">
        <v>93</v>
      </c>
      <c r="AD36" s="33" t="s">
        <v>94</v>
      </c>
      <c r="AE36" s="33" t="s">
        <v>95</v>
      </c>
      <c r="AF36" s="33" t="s">
        <v>96</v>
      </c>
      <c r="AG36" s="33" t="s">
        <v>97</v>
      </c>
      <c r="AH36" s="33" t="s">
        <v>98</v>
      </c>
      <c r="AI36" s="14" t="s">
        <v>66</v>
      </c>
      <c r="AJ36" s="33" t="s">
        <v>89</v>
      </c>
      <c r="AK36" s="33" t="s">
        <v>90</v>
      </c>
      <c r="AL36" s="33" t="s">
        <v>91</v>
      </c>
      <c r="AM36" s="33" t="s">
        <v>92</v>
      </c>
      <c r="AN36" s="33" t="s">
        <v>93</v>
      </c>
      <c r="AO36" s="33" t="s">
        <v>94</v>
      </c>
      <c r="AP36" s="33" t="s">
        <v>95</v>
      </c>
      <c r="AQ36" s="33" t="s">
        <v>96</v>
      </c>
      <c r="AR36" s="33" t="s">
        <v>97</v>
      </c>
      <c r="AS36" s="33" t="s">
        <v>98</v>
      </c>
      <c r="AT36" s="14" t="s">
        <v>66</v>
      </c>
      <c r="AU36" s="33" t="s">
        <v>89</v>
      </c>
      <c r="AV36" s="33" t="s">
        <v>90</v>
      </c>
      <c r="AW36" s="33" t="s">
        <v>91</v>
      </c>
      <c r="AX36" s="33" t="s">
        <v>92</v>
      </c>
      <c r="AY36" s="33" t="s">
        <v>93</v>
      </c>
      <c r="AZ36" s="33" t="s">
        <v>94</v>
      </c>
      <c r="BA36" s="33" t="s">
        <v>95</v>
      </c>
      <c r="BB36" s="33" t="s">
        <v>96</v>
      </c>
      <c r="BC36" s="33" t="s">
        <v>97</v>
      </c>
      <c r="BD36" s="33" t="s">
        <v>98</v>
      </c>
      <c r="BE36" s="14" t="s">
        <v>66</v>
      </c>
      <c r="BF36" s="33" t="s">
        <v>89</v>
      </c>
      <c r="BG36" s="33" t="s">
        <v>90</v>
      </c>
      <c r="BH36" s="33" t="s">
        <v>91</v>
      </c>
      <c r="BI36" s="33" t="s">
        <v>92</v>
      </c>
      <c r="BJ36" s="33" t="s">
        <v>93</v>
      </c>
      <c r="BK36" s="33" t="s">
        <v>94</v>
      </c>
      <c r="BL36" s="33" t="s">
        <v>95</v>
      </c>
      <c r="BM36" s="33" t="s">
        <v>96</v>
      </c>
      <c r="BN36" s="33" t="s">
        <v>97</v>
      </c>
      <c r="BO36" s="33" t="s">
        <v>98</v>
      </c>
      <c r="BP36" s="14" t="s">
        <v>66</v>
      </c>
      <c r="BQ36" s="33" t="s">
        <v>89</v>
      </c>
      <c r="BR36" s="33" t="s">
        <v>90</v>
      </c>
      <c r="BS36" s="33" t="s">
        <v>91</v>
      </c>
      <c r="BT36" s="33" t="s">
        <v>92</v>
      </c>
      <c r="BU36" s="33" t="s">
        <v>93</v>
      </c>
      <c r="BV36" s="33" t="s">
        <v>94</v>
      </c>
      <c r="BW36" s="33" t="s">
        <v>95</v>
      </c>
      <c r="BX36" s="33" t="s">
        <v>96</v>
      </c>
      <c r="BY36" s="33" t="s">
        <v>97</v>
      </c>
      <c r="BZ36" s="33" t="s">
        <v>98</v>
      </c>
      <c r="CA36" s="14" t="s">
        <v>66</v>
      </c>
      <c r="CB36" s="33" t="s">
        <v>89</v>
      </c>
      <c r="CC36" s="33" t="s">
        <v>90</v>
      </c>
      <c r="CD36" s="33" t="s">
        <v>91</v>
      </c>
      <c r="CE36" s="33" t="s">
        <v>92</v>
      </c>
      <c r="CF36" s="33" t="s">
        <v>93</v>
      </c>
      <c r="CG36" s="33" t="s">
        <v>94</v>
      </c>
      <c r="CH36" s="33" t="s">
        <v>95</v>
      </c>
      <c r="CI36" s="33" t="s">
        <v>96</v>
      </c>
      <c r="CJ36" s="33" t="s">
        <v>97</v>
      </c>
      <c r="CK36" s="33" t="s">
        <v>98</v>
      </c>
      <c r="CL36" s="14" t="s">
        <v>66</v>
      </c>
      <c r="CM36" s="33" t="s">
        <v>89</v>
      </c>
      <c r="CN36" s="33" t="s">
        <v>90</v>
      </c>
      <c r="CO36" s="33" t="s">
        <v>91</v>
      </c>
      <c r="CP36" s="33" t="s">
        <v>92</v>
      </c>
      <c r="CQ36" s="33" t="s">
        <v>93</v>
      </c>
      <c r="CR36" s="33" t="s">
        <v>94</v>
      </c>
      <c r="CS36" s="33" t="s">
        <v>95</v>
      </c>
      <c r="CT36" s="33" t="s">
        <v>96</v>
      </c>
      <c r="CU36" s="33" t="s">
        <v>97</v>
      </c>
      <c r="CV36" s="33" t="s">
        <v>98</v>
      </c>
      <c r="CW36" s="14" t="s">
        <v>66</v>
      </c>
      <c r="CX36" s="33" t="s">
        <v>89</v>
      </c>
      <c r="CY36" s="33" t="s">
        <v>90</v>
      </c>
      <c r="CZ36" s="33" t="s">
        <v>91</v>
      </c>
      <c r="DA36" s="33" t="s">
        <v>92</v>
      </c>
      <c r="DB36" s="33" t="s">
        <v>93</v>
      </c>
      <c r="DC36" s="33" t="s">
        <v>94</v>
      </c>
      <c r="DD36" s="33" t="s">
        <v>95</v>
      </c>
      <c r="DE36" s="33" t="s">
        <v>96</v>
      </c>
      <c r="DF36" s="33" t="s">
        <v>97</v>
      </c>
      <c r="DG36" s="33" t="s">
        <v>98</v>
      </c>
      <c r="DH36" s="14" t="s">
        <v>66</v>
      </c>
      <c r="DI36" s="33" t="s">
        <v>89</v>
      </c>
      <c r="DJ36" s="33" t="s">
        <v>90</v>
      </c>
      <c r="DK36" s="33" t="s">
        <v>91</v>
      </c>
      <c r="DL36" s="33" t="s">
        <v>92</v>
      </c>
      <c r="DM36" s="33" t="s">
        <v>93</v>
      </c>
      <c r="DN36" s="33" t="s">
        <v>94</v>
      </c>
      <c r="DO36" s="33" t="s">
        <v>95</v>
      </c>
      <c r="DP36" s="33" t="s">
        <v>96</v>
      </c>
      <c r="DQ36" s="33" t="s">
        <v>97</v>
      </c>
      <c r="DR36" s="33" t="s">
        <v>98</v>
      </c>
      <c r="DS36" s="14" t="s">
        <v>66</v>
      </c>
      <c r="DT36" s="33" t="s">
        <v>89</v>
      </c>
      <c r="DU36" s="33" t="s">
        <v>90</v>
      </c>
      <c r="DV36" s="33" t="s">
        <v>91</v>
      </c>
      <c r="DW36" s="33" t="s">
        <v>92</v>
      </c>
      <c r="DX36" s="33" t="s">
        <v>93</v>
      </c>
      <c r="DY36" s="33" t="s">
        <v>94</v>
      </c>
      <c r="DZ36" s="33" t="s">
        <v>95</v>
      </c>
      <c r="EA36" s="33" t="s">
        <v>96</v>
      </c>
      <c r="EB36" s="33" t="s">
        <v>97</v>
      </c>
      <c r="EC36" s="33" t="s">
        <v>98</v>
      </c>
      <c r="ED36" s="14" t="s">
        <v>66</v>
      </c>
      <c r="EE36" s="33" t="s">
        <v>89</v>
      </c>
      <c r="EF36" s="33" t="s">
        <v>90</v>
      </c>
      <c r="EG36" s="33" t="s">
        <v>91</v>
      </c>
      <c r="EH36" s="33" t="s">
        <v>92</v>
      </c>
      <c r="EI36" s="33" t="s">
        <v>93</v>
      </c>
      <c r="EJ36" s="33" t="s">
        <v>94</v>
      </c>
      <c r="EK36" s="33" t="s">
        <v>95</v>
      </c>
      <c r="EL36" s="33" t="s">
        <v>96</v>
      </c>
      <c r="EM36" s="33" t="s">
        <v>97</v>
      </c>
      <c r="EN36" s="33" t="s">
        <v>98</v>
      </c>
      <c r="EO36" s="14" t="s">
        <v>66</v>
      </c>
      <c r="EP36" s="33" t="s">
        <v>89</v>
      </c>
      <c r="EQ36" s="33" t="s">
        <v>90</v>
      </c>
      <c r="ER36" s="33" t="s">
        <v>91</v>
      </c>
      <c r="ES36" s="33" t="s">
        <v>92</v>
      </c>
      <c r="ET36" s="33" t="s">
        <v>93</v>
      </c>
      <c r="EU36" s="33" t="s">
        <v>94</v>
      </c>
      <c r="EV36" s="33" t="s">
        <v>95</v>
      </c>
      <c r="EW36" s="33" t="s">
        <v>96</v>
      </c>
      <c r="EX36" s="33" t="s">
        <v>97</v>
      </c>
      <c r="EY36" s="33" t="s">
        <v>98</v>
      </c>
      <c r="EZ36" s="14" t="s">
        <v>66</v>
      </c>
      <c r="FA36" s="33" t="s">
        <v>89</v>
      </c>
      <c r="FB36" s="33" t="s">
        <v>90</v>
      </c>
      <c r="FC36" s="33" t="s">
        <v>91</v>
      </c>
      <c r="FD36" s="33" t="s">
        <v>92</v>
      </c>
      <c r="FE36" s="33" t="s">
        <v>93</v>
      </c>
      <c r="FF36" s="33" t="s">
        <v>94</v>
      </c>
      <c r="FG36" s="33" t="s">
        <v>95</v>
      </c>
      <c r="FH36" s="33" t="s">
        <v>96</v>
      </c>
      <c r="FI36" s="33" t="s">
        <v>97</v>
      </c>
      <c r="FJ36" s="33" t="s">
        <v>98</v>
      </c>
      <c r="FK36" s="14" t="s">
        <v>66</v>
      </c>
      <c r="FL36" s="33" t="s">
        <v>89</v>
      </c>
      <c r="FM36" s="33" t="s">
        <v>90</v>
      </c>
      <c r="FN36" s="33" t="s">
        <v>91</v>
      </c>
      <c r="FO36" s="33" t="s">
        <v>92</v>
      </c>
      <c r="FP36" s="33" t="s">
        <v>93</v>
      </c>
      <c r="FQ36" s="33" t="s">
        <v>94</v>
      </c>
      <c r="FR36" s="33" t="s">
        <v>95</v>
      </c>
      <c r="FS36" s="33" t="s">
        <v>96</v>
      </c>
      <c r="FT36" s="33" t="s">
        <v>97</v>
      </c>
      <c r="FU36" s="33" t="s">
        <v>98</v>
      </c>
      <c r="FV36" s="14" t="s">
        <v>66</v>
      </c>
      <c r="FW36" s="33" t="s">
        <v>89</v>
      </c>
      <c r="FX36" s="33" t="s">
        <v>90</v>
      </c>
      <c r="FY36" s="33" t="s">
        <v>91</v>
      </c>
      <c r="FZ36" s="33" t="s">
        <v>92</v>
      </c>
      <c r="GA36" s="33" t="s">
        <v>93</v>
      </c>
      <c r="GB36" s="33" t="s">
        <v>94</v>
      </c>
      <c r="GC36" s="33" t="s">
        <v>95</v>
      </c>
      <c r="GD36" s="33" t="s">
        <v>96</v>
      </c>
      <c r="GE36" s="33" t="s">
        <v>97</v>
      </c>
      <c r="GF36" s="33" t="s">
        <v>98</v>
      </c>
      <c r="GG36" s="14" t="s">
        <v>66</v>
      </c>
      <c r="GH36" s="33" t="s">
        <v>89</v>
      </c>
      <c r="GI36" s="33" t="s">
        <v>90</v>
      </c>
      <c r="GJ36" s="33" t="s">
        <v>91</v>
      </c>
      <c r="GK36" s="33" t="s">
        <v>92</v>
      </c>
      <c r="GL36" s="33" t="s">
        <v>93</v>
      </c>
      <c r="GM36" s="33" t="s">
        <v>94</v>
      </c>
      <c r="GN36" s="33" t="s">
        <v>95</v>
      </c>
      <c r="GO36" s="33" t="s">
        <v>96</v>
      </c>
      <c r="GP36" s="33" t="s">
        <v>97</v>
      </c>
      <c r="GQ36" s="33" t="s">
        <v>98</v>
      </c>
      <c r="GR36" s="14" t="s">
        <v>66</v>
      </c>
      <c r="GS36" s="33" t="s">
        <v>89</v>
      </c>
      <c r="GT36" s="33" t="s">
        <v>90</v>
      </c>
      <c r="GU36" s="33" t="s">
        <v>91</v>
      </c>
      <c r="GV36" s="33" t="s">
        <v>92</v>
      </c>
      <c r="GW36" s="33" t="s">
        <v>93</v>
      </c>
      <c r="GX36" s="33" t="s">
        <v>94</v>
      </c>
      <c r="GY36" s="33" t="s">
        <v>95</v>
      </c>
      <c r="GZ36" s="33" t="s">
        <v>96</v>
      </c>
      <c r="HA36" s="33" t="s">
        <v>97</v>
      </c>
      <c r="HB36" s="33" t="s">
        <v>98</v>
      </c>
      <c r="HC36" s="14" t="s">
        <v>66</v>
      </c>
      <c r="HD36" s="33" t="s">
        <v>89</v>
      </c>
      <c r="HE36" s="33" t="s">
        <v>90</v>
      </c>
      <c r="HF36" s="33" t="s">
        <v>91</v>
      </c>
      <c r="HG36" s="33" t="s">
        <v>92</v>
      </c>
      <c r="HH36" s="33" t="s">
        <v>93</v>
      </c>
      <c r="HI36" s="33" t="s">
        <v>94</v>
      </c>
      <c r="HJ36" s="33" t="s">
        <v>95</v>
      </c>
      <c r="HK36" s="33" t="s">
        <v>96</v>
      </c>
      <c r="HL36" s="33" t="s">
        <v>97</v>
      </c>
      <c r="HM36" s="33" t="s">
        <v>98</v>
      </c>
      <c r="HN36" s="14" t="s">
        <v>66</v>
      </c>
      <c r="HO36" s="33" t="s">
        <v>89</v>
      </c>
      <c r="HP36" s="33" t="s">
        <v>90</v>
      </c>
      <c r="HQ36" s="33" t="s">
        <v>91</v>
      </c>
      <c r="HR36" s="33" t="s">
        <v>92</v>
      </c>
      <c r="HS36" s="33" t="s">
        <v>93</v>
      </c>
      <c r="HT36" s="33" t="s">
        <v>94</v>
      </c>
      <c r="HU36" s="33" t="s">
        <v>95</v>
      </c>
      <c r="HV36" s="33" t="s">
        <v>96</v>
      </c>
      <c r="HW36" s="33" t="s">
        <v>97</v>
      </c>
      <c r="HX36" s="33" t="s">
        <v>98</v>
      </c>
      <c r="HY36" s="14" t="s">
        <v>66</v>
      </c>
      <c r="HZ36" s="33" t="s">
        <v>89</v>
      </c>
      <c r="IA36" s="33" t="s">
        <v>90</v>
      </c>
      <c r="IB36" s="33" t="s">
        <v>91</v>
      </c>
      <c r="IC36" s="33" t="s">
        <v>92</v>
      </c>
      <c r="ID36" s="33" t="s">
        <v>93</v>
      </c>
      <c r="IE36" s="33" t="s">
        <v>94</v>
      </c>
      <c r="IF36" s="33" t="s">
        <v>95</v>
      </c>
      <c r="IG36" s="33" t="s">
        <v>96</v>
      </c>
      <c r="IH36" s="33" t="s">
        <v>97</v>
      </c>
      <c r="II36" s="33" t="s">
        <v>98</v>
      </c>
      <c r="IJ36" s="14" t="s">
        <v>66</v>
      </c>
      <c r="IK36" s="33" t="s">
        <v>89</v>
      </c>
      <c r="IL36" s="33" t="s">
        <v>90</v>
      </c>
      <c r="IM36" s="33" t="s">
        <v>91</v>
      </c>
      <c r="IN36" s="33" t="s">
        <v>92</v>
      </c>
      <c r="IO36" s="33" t="s">
        <v>93</v>
      </c>
      <c r="IP36" s="33" t="s">
        <v>94</v>
      </c>
      <c r="IQ36" s="33" t="s">
        <v>95</v>
      </c>
      <c r="IR36" s="33" t="s">
        <v>96</v>
      </c>
      <c r="IS36" s="33" t="s">
        <v>97</v>
      </c>
      <c r="IT36" s="33" t="s">
        <v>98</v>
      </c>
      <c r="IU36" s="14" t="s">
        <v>66</v>
      </c>
      <c r="IV36" s="33" t="s">
        <v>89</v>
      </c>
      <c r="IW36" s="33" t="s">
        <v>90</v>
      </c>
      <c r="IX36" s="33" t="s">
        <v>91</v>
      </c>
      <c r="IY36" s="33" t="s">
        <v>92</v>
      </c>
      <c r="IZ36" s="33" t="s">
        <v>93</v>
      </c>
      <c r="JA36" s="33" t="s">
        <v>94</v>
      </c>
      <c r="JB36" s="33" t="s">
        <v>95</v>
      </c>
      <c r="JC36" s="33" t="s">
        <v>96</v>
      </c>
      <c r="JD36" s="33" t="s">
        <v>97</v>
      </c>
      <c r="JE36" s="33" t="s">
        <v>98</v>
      </c>
      <c r="JF36" s="14" t="s">
        <v>66</v>
      </c>
      <c r="JG36" s="33" t="s">
        <v>89</v>
      </c>
      <c r="JH36" s="33" t="s">
        <v>90</v>
      </c>
      <c r="JI36" s="33" t="s">
        <v>91</v>
      </c>
      <c r="JJ36" s="33" t="s">
        <v>92</v>
      </c>
      <c r="JK36" s="33" t="s">
        <v>93</v>
      </c>
      <c r="JL36" s="33" t="s">
        <v>94</v>
      </c>
      <c r="JM36" s="33" t="s">
        <v>95</v>
      </c>
      <c r="JN36" s="33" t="s">
        <v>96</v>
      </c>
      <c r="JO36" s="33" t="s">
        <v>97</v>
      </c>
      <c r="JP36" s="33" t="s">
        <v>98</v>
      </c>
      <c r="JQ36" s="14" t="s">
        <v>66</v>
      </c>
      <c r="JR36" s="33" t="s">
        <v>89</v>
      </c>
      <c r="JS36" s="33" t="s">
        <v>90</v>
      </c>
      <c r="JT36" s="33" t="s">
        <v>91</v>
      </c>
      <c r="JU36" s="33" t="s">
        <v>92</v>
      </c>
      <c r="JV36" s="33" t="s">
        <v>93</v>
      </c>
      <c r="JW36" s="33" t="s">
        <v>94</v>
      </c>
      <c r="JX36" s="33" t="s">
        <v>95</v>
      </c>
      <c r="JY36" s="33" t="s">
        <v>96</v>
      </c>
      <c r="JZ36" s="33" t="s">
        <v>97</v>
      </c>
      <c r="KA36" s="33" t="s">
        <v>98</v>
      </c>
      <c r="KB36" s="14" t="s">
        <v>66</v>
      </c>
      <c r="KC36" s="33" t="s">
        <v>89</v>
      </c>
      <c r="KD36" s="33" t="s">
        <v>90</v>
      </c>
      <c r="KE36" s="33" t="s">
        <v>91</v>
      </c>
      <c r="KF36" s="33" t="s">
        <v>92</v>
      </c>
      <c r="KG36" s="33" t="s">
        <v>93</v>
      </c>
      <c r="KH36" s="33" t="s">
        <v>94</v>
      </c>
      <c r="KI36" s="33" t="s">
        <v>95</v>
      </c>
      <c r="KJ36" s="33" t="s">
        <v>96</v>
      </c>
      <c r="KK36" s="33" t="s">
        <v>97</v>
      </c>
      <c r="KL36" s="33" t="s">
        <v>98</v>
      </c>
      <c r="KM36" s="14" t="s">
        <v>66</v>
      </c>
      <c r="KN36" s="33" t="s">
        <v>89</v>
      </c>
      <c r="KO36" s="33" t="s">
        <v>90</v>
      </c>
      <c r="KP36" s="33" t="s">
        <v>91</v>
      </c>
      <c r="KQ36" s="33" t="s">
        <v>92</v>
      </c>
      <c r="KR36" s="33" t="s">
        <v>93</v>
      </c>
      <c r="KS36" s="33" t="s">
        <v>94</v>
      </c>
      <c r="KT36" s="33" t="s">
        <v>95</v>
      </c>
      <c r="KU36" s="33" t="s">
        <v>96</v>
      </c>
      <c r="KV36" s="33" t="s">
        <v>97</v>
      </c>
      <c r="KW36" s="33" t="s">
        <v>98</v>
      </c>
      <c r="KX36" s="14" t="s">
        <v>66</v>
      </c>
      <c r="KY36" s="33" t="s">
        <v>89</v>
      </c>
      <c r="KZ36" s="33" t="s">
        <v>90</v>
      </c>
      <c r="LA36" s="33" t="s">
        <v>91</v>
      </c>
      <c r="LB36" s="33" t="s">
        <v>92</v>
      </c>
      <c r="LC36" s="33" t="s">
        <v>93</v>
      </c>
      <c r="LD36" s="33" t="s">
        <v>94</v>
      </c>
      <c r="LE36" s="33" t="s">
        <v>95</v>
      </c>
      <c r="LF36" s="33" t="s">
        <v>96</v>
      </c>
      <c r="LG36" s="33" t="s">
        <v>97</v>
      </c>
      <c r="LH36" s="33" t="s">
        <v>98</v>
      </c>
      <c r="LI36" s="14" t="s">
        <v>66</v>
      </c>
      <c r="LJ36" s="33" t="s">
        <v>89</v>
      </c>
      <c r="LK36" s="33" t="s">
        <v>90</v>
      </c>
      <c r="LL36" s="33" t="s">
        <v>91</v>
      </c>
      <c r="LM36" s="33" t="s">
        <v>92</v>
      </c>
      <c r="LN36" s="33" t="s">
        <v>93</v>
      </c>
      <c r="LO36" s="33" t="s">
        <v>94</v>
      </c>
      <c r="LP36" s="33" t="s">
        <v>95</v>
      </c>
      <c r="LQ36" s="33" t="s">
        <v>96</v>
      </c>
      <c r="LR36" s="33" t="s">
        <v>97</v>
      </c>
      <c r="LS36" s="33" t="s">
        <v>98</v>
      </c>
      <c r="LT36" s="14" t="s">
        <v>66</v>
      </c>
      <c r="LU36" s="33" t="s">
        <v>89</v>
      </c>
      <c r="LV36" s="33" t="s">
        <v>90</v>
      </c>
      <c r="LW36" s="33" t="s">
        <v>91</v>
      </c>
      <c r="LX36" s="33" t="s">
        <v>92</v>
      </c>
      <c r="LY36" s="33" t="s">
        <v>93</v>
      </c>
      <c r="LZ36" s="33" t="s">
        <v>94</v>
      </c>
      <c r="MA36" s="33" t="s">
        <v>95</v>
      </c>
      <c r="MB36" s="33" t="s">
        <v>96</v>
      </c>
      <c r="MC36" s="33" t="s">
        <v>97</v>
      </c>
      <c r="MD36" s="33" t="s">
        <v>98</v>
      </c>
      <c r="ME36" s="14" t="s">
        <v>66</v>
      </c>
      <c r="MF36" s="33" t="s">
        <v>89</v>
      </c>
      <c r="MG36" s="33" t="s">
        <v>90</v>
      </c>
      <c r="MH36" s="33" t="s">
        <v>91</v>
      </c>
      <c r="MI36" s="33" t="s">
        <v>92</v>
      </c>
      <c r="MJ36" s="33" t="s">
        <v>93</v>
      </c>
      <c r="MK36" s="33" t="s">
        <v>94</v>
      </c>
      <c r="ML36" s="33" t="s">
        <v>95</v>
      </c>
      <c r="MM36" s="33" t="s">
        <v>96</v>
      </c>
      <c r="MN36" s="33" t="s">
        <v>97</v>
      </c>
      <c r="MO36" s="33" t="s">
        <v>98</v>
      </c>
      <c r="MP36" s="14" t="s">
        <v>66</v>
      </c>
      <c r="MQ36" s="33" t="s">
        <v>89</v>
      </c>
      <c r="MR36" s="33" t="s">
        <v>90</v>
      </c>
      <c r="MS36" s="33" t="s">
        <v>91</v>
      </c>
      <c r="MT36" s="33" t="s">
        <v>92</v>
      </c>
      <c r="MU36" s="33" t="s">
        <v>93</v>
      </c>
      <c r="MV36" s="33" t="s">
        <v>94</v>
      </c>
      <c r="MW36" s="33" t="s">
        <v>95</v>
      </c>
      <c r="MX36" s="33" t="s">
        <v>96</v>
      </c>
      <c r="MY36" s="33" t="s">
        <v>97</v>
      </c>
      <c r="MZ36" s="33" t="s">
        <v>98</v>
      </c>
      <c r="NA36" s="14" t="s">
        <v>66</v>
      </c>
      <c r="NB36" s="33" t="s">
        <v>89</v>
      </c>
      <c r="NC36" s="33" t="s">
        <v>90</v>
      </c>
      <c r="ND36" s="33" t="s">
        <v>91</v>
      </c>
      <c r="NE36" s="33" t="s">
        <v>92</v>
      </c>
      <c r="NF36" s="33" t="s">
        <v>93</v>
      </c>
      <c r="NG36" s="33" t="s">
        <v>94</v>
      </c>
      <c r="NH36" s="33" t="s">
        <v>95</v>
      </c>
      <c r="NI36" s="33" t="s">
        <v>96</v>
      </c>
      <c r="NJ36" s="33" t="s">
        <v>97</v>
      </c>
      <c r="NK36" s="33" t="s">
        <v>98</v>
      </c>
      <c r="NL36" s="14" t="s">
        <v>66</v>
      </c>
      <c r="NM36" s="33" t="s">
        <v>89</v>
      </c>
      <c r="NN36" s="33" t="s">
        <v>90</v>
      </c>
      <c r="NO36" s="33" t="s">
        <v>91</v>
      </c>
      <c r="NP36" s="33" t="s">
        <v>92</v>
      </c>
      <c r="NQ36" s="33" t="s">
        <v>93</v>
      </c>
      <c r="NR36" s="33" t="s">
        <v>94</v>
      </c>
      <c r="NS36" s="33" t="s">
        <v>95</v>
      </c>
      <c r="NT36" s="33" t="s">
        <v>96</v>
      </c>
      <c r="NU36" s="33" t="s">
        <v>97</v>
      </c>
      <c r="NV36" s="33" t="s">
        <v>98</v>
      </c>
      <c r="NW36" s="14" t="s">
        <v>66</v>
      </c>
      <c r="NX36" s="33" t="s">
        <v>89</v>
      </c>
      <c r="NY36" s="33" t="s">
        <v>90</v>
      </c>
      <c r="NZ36" s="33" t="s">
        <v>91</v>
      </c>
      <c r="OA36" s="33" t="s">
        <v>92</v>
      </c>
      <c r="OB36" s="33" t="s">
        <v>93</v>
      </c>
      <c r="OC36" s="33" t="s">
        <v>94</v>
      </c>
      <c r="OD36" s="33" t="s">
        <v>95</v>
      </c>
      <c r="OE36" s="33" t="s">
        <v>96</v>
      </c>
      <c r="OF36" s="33" t="s">
        <v>97</v>
      </c>
      <c r="OG36" s="33" t="s">
        <v>98</v>
      </c>
      <c r="OH36" s="14" t="s">
        <v>66</v>
      </c>
      <c r="OI36" s="33" t="s">
        <v>89</v>
      </c>
      <c r="OJ36" s="33" t="s">
        <v>90</v>
      </c>
      <c r="OK36" s="33" t="s">
        <v>91</v>
      </c>
      <c r="OL36" s="33" t="s">
        <v>92</v>
      </c>
      <c r="OM36" s="33" t="s">
        <v>93</v>
      </c>
      <c r="ON36" s="33" t="s">
        <v>94</v>
      </c>
      <c r="OO36" s="33" t="s">
        <v>95</v>
      </c>
      <c r="OP36" s="33" t="s">
        <v>96</v>
      </c>
      <c r="OQ36" s="33" t="s">
        <v>97</v>
      </c>
      <c r="OR36" s="33" t="s">
        <v>98</v>
      </c>
      <c r="OS36" s="14" t="s">
        <v>66</v>
      </c>
      <c r="OT36" s="33" t="s">
        <v>89</v>
      </c>
      <c r="OU36" s="33" t="s">
        <v>90</v>
      </c>
      <c r="OV36" s="33" t="s">
        <v>91</v>
      </c>
      <c r="OW36" s="33" t="s">
        <v>92</v>
      </c>
      <c r="OX36" s="33" t="s">
        <v>93</v>
      </c>
      <c r="OY36" s="33" t="s">
        <v>94</v>
      </c>
      <c r="OZ36" s="33" t="s">
        <v>95</v>
      </c>
      <c r="PA36" s="33" t="s">
        <v>96</v>
      </c>
      <c r="PB36" s="33" t="s">
        <v>97</v>
      </c>
      <c r="PC36" s="33" t="s">
        <v>98</v>
      </c>
      <c r="PD36" s="14" t="s">
        <v>66</v>
      </c>
      <c r="PE36" s="33" t="s">
        <v>89</v>
      </c>
      <c r="PF36" s="33" t="s">
        <v>90</v>
      </c>
      <c r="PG36" s="33" t="s">
        <v>91</v>
      </c>
      <c r="PH36" s="33" t="s">
        <v>92</v>
      </c>
      <c r="PI36" s="33" t="s">
        <v>93</v>
      </c>
      <c r="PJ36" s="33" t="s">
        <v>94</v>
      </c>
      <c r="PK36" s="33" t="s">
        <v>95</v>
      </c>
      <c r="PL36" s="33" t="s">
        <v>96</v>
      </c>
      <c r="PM36" s="33" t="s">
        <v>97</v>
      </c>
      <c r="PN36" s="33" t="s">
        <v>98</v>
      </c>
      <c r="PO36" s="14" t="s">
        <v>66</v>
      </c>
      <c r="PP36" s="33" t="s">
        <v>89</v>
      </c>
      <c r="PQ36" s="33" t="s">
        <v>90</v>
      </c>
      <c r="PR36" s="33" t="s">
        <v>91</v>
      </c>
      <c r="PS36" s="33" t="s">
        <v>92</v>
      </c>
      <c r="PT36" s="33" t="s">
        <v>93</v>
      </c>
      <c r="PU36" s="33" t="s">
        <v>94</v>
      </c>
      <c r="PV36" s="33" t="s">
        <v>95</v>
      </c>
      <c r="PW36" s="33" t="s">
        <v>96</v>
      </c>
      <c r="PX36" s="33" t="s">
        <v>97</v>
      </c>
      <c r="PY36" s="33" t="s">
        <v>98</v>
      </c>
      <c r="PZ36" s="14" t="s">
        <v>66</v>
      </c>
      <c r="QA36" s="33" t="s">
        <v>89</v>
      </c>
      <c r="QB36" s="33" t="s">
        <v>90</v>
      </c>
      <c r="QC36" s="33" t="s">
        <v>91</v>
      </c>
      <c r="QD36" s="33" t="s">
        <v>92</v>
      </c>
      <c r="QE36" s="33" t="s">
        <v>93</v>
      </c>
      <c r="QF36" s="33" t="s">
        <v>94</v>
      </c>
      <c r="QG36" s="33" t="s">
        <v>95</v>
      </c>
      <c r="QH36" s="33" t="s">
        <v>96</v>
      </c>
      <c r="QI36" s="33" t="s">
        <v>97</v>
      </c>
      <c r="QJ36" s="33" t="s">
        <v>98</v>
      </c>
      <c r="QK36" s="14" t="s">
        <v>66</v>
      </c>
      <c r="QL36" s="33" t="s">
        <v>89</v>
      </c>
      <c r="QM36" s="33" t="s">
        <v>90</v>
      </c>
      <c r="QN36" s="33" t="s">
        <v>91</v>
      </c>
      <c r="QO36" s="33" t="s">
        <v>92</v>
      </c>
      <c r="QP36" s="33" t="s">
        <v>93</v>
      </c>
      <c r="QQ36" s="33" t="s">
        <v>94</v>
      </c>
      <c r="QR36" s="33" t="s">
        <v>95</v>
      </c>
      <c r="QS36" s="33" t="s">
        <v>96</v>
      </c>
      <c r="QT36" s="33" t="s">
        <v>97</v>
      </c>
      <c r="QU36" s="33" t="s">
        <v>98</v>
      </c>
      <c r="QV36" s="14" t="s">
        <v>66</v>
      </c>
      <c r="QW36" s="33" t="s">
        <v>89</v>
      </c>
      <c r="QX36" s="33" t="s">
        <v>90</v>
      </c>
      <c r="QY36" s="33" t="s">
        <v>91</v>
      </c>
      <c r="QZ36" s="33" t="s">
        <v>92</v>
      </c>
      <c r="RA36" s="33" t="s">
        <v>93</v>
      </c>
      <c r="RB36" s="33" t="s">
        <v>94</v>
      </c>
      <c r="RC36" s="33" t="s">
        <v>95</v>
      </c>
      <c r="RD36" s="33" t="s">
        <v>96</v>
      </c>
      <c r="RE36" s="33" t="s">
        <v>97</v>
      </c>
      <c r="RF36" s="33" t="s">
        <v>98</v>
      </c>
      <c r="RG36" s="14" t="s">
        <v>66</v>
      </c>
      <c r="RH36" s="33" t="s">
        <v>89</v>
      </c>
      <c r="RI36" s="33" t="s">
        <v>90</v>
      </c>
      <c r="RJ36" s="33" t="s">
        <v>91</v>
      </c>
      <c r="RK36" s="33" t="s">
        <v>92</v>
      </c>
      <c r="RL36" s="33" t="s">
        <v>93</v>
      </c>
      <c r="RM36" s="33" t="s">
        <v>94</v>
      </c>
      <c r="RN36" s="33" t="s">
        <v>95</v>
      </c>
      <c r="RO36" s="33" t="s">
        <v>96</v>
      </c>
      <c r="RP36" s="33" t="s">
        <v>97</v>
      </c>
      <c r="RQ36" s="33" t="s">
        <v>98</v>
      </c>
      <c r="RR36" s="14" t="s">
        <v>66</v>
      </c>
      <c r="RS36" s="33" t="s">
        <v>89</v>
      </c>
      <c r="RT36" s="33" t="s">
        <v>90</v>
      </c>
      <c r="RU36" s="33" t="s">
        <v>91</v>
      </c>
      <c r="RV36" s="33" t="s">
        <v>92</v>
      </c>
      <c r="RW36" s="33" t="s">
        <v>93</v>
      </c>
      <c r="RX36" s="33" t="s">
        <v>94</v>
      </c>
      <c r="RY36" s="33" t="s">
        <v>95</v>
      </c>
      <c r="RZ36" s="33" t="s">
        <v>96</v>
      </c>
      <c r="SA36" s="33" t="s">
        <v>97</v>
      </c>
      <c r="SB36" s="33" t="s">
        <v>98</v>
      </c>
      <c r="SC36" s="14" t="s">
        <v>66</v>
      </c>
      <c r="SD36" s="33" t="s">
        <v>89</v>
      </c>
      <c r="SE36" s="33" t="s">
        <v>90</v>
      </c>
      <c r="SF36" s="33" t="s">
        <v>91</v>
      </c>
      <c r="SG36" s="33" t="s">
        <v>92</v>
      </c>
      <c r="SH36" s="33" t="s">
        <v>93</v>
      </c>
      <c r="SI36" s="33" t="s">
        <v>94</v>
      </c>
      <c r="SJ36" s="33" t="s">
        <v>95</v>
      </c>
      <c r="SK36" s="33" t="s">
        <v>96</v>
      </c>
      <c r="SL36" s="33" t="s">
        <v>97</v>
      </c>
      <c r="SM36" s="33" t="s">
        <v>98</v>
      </c>
      <c r="SN36" s="14" t="s">
        <v>66</v>
      </c>
      <c r="SO36" s="33" t="s">
        <v>89</v>
      </c>
      <c r="SP36" s="33" t="s">
        <v>90</v>
      </c>
      <c r="SQ36" s="33" t="s">
        <v>91</v>
      </c>
      <c r="SR36" s="33" t="s">
        <v>92</v>
      </c>
      <c r="SS36" s="33" t="s">
        <v>93</v>
      </c>
      <c r="ST36" s="33" t="s">
        <v>94</v>
      </c>
      <c r="SU36" s="33" t="s">
        <v>95</v>
      </c>
      <c r="SV36" s="33" t="s">
        <v>96</v>
      </c>
      <c r="SW36" s="33" t="s">
        <v>97</v>
      </c>
      <c r="SX36" s="33" t="s">
        <v>98</v>
      </c>
      <c r="SY36" s="14" t="s">
        <v>66</v>
      </c>
      <c r="SZ36" s="33" t="s">
        <v>89</v>
      </c>
      <c r="TA36" s="33" t="s">
        <v>90</v>
      </c>
      <c r="TB36" s="33" t="s">
        <v>91</v>
      </c>
      <c r="TC36" s="33" t="s">
        <v>92</v>
      </c>
      <c r="TD36" s="33" t="s">
        <v>93</v>
      </c>
      <c r="TE36" s="33" t="s">
        <v>94</v>
      </c>
      <c r="TF36" s="33" t="s">
        <v>95</v>
      </c>
      <c r="TG36" s="33" t="s">
        <v>96</v>
      </c>
      <c r="TH36" s="33" t="s">
        <v>97</v>
      </c>
      <c r="TI36" s="33" t="s">
        <v>98</v>
      </c>
      <c r="TJ36" s="14" t="s">
        <v>66</v>
      </c>
      <c r="TK36" s="33" t="s">
        <v>89</v>
      </c>
      <c r="TL36" s="33" t="s">
        <v>90</v>
      </c>
      <c r="TM36" s="33" t="s">
        <v>91</v>
      </c>
      <c r="TN36" s="33" t="s">
        <v>92</v>
      </c>
      <c r="TO36" s="33" t="s">
        <v>93</v>
      </c>
      <c r="TP36" s="33" t="s">
        <v>94</v>
      </c>
      <c r="TQ36" s="33" t="s">
        <v>95</v>
      </c>
      <c r="TR36" s="33" t="s">
        <v>96</v>
      </c>
      <c r="TS36" s="33" t="s">
        <v>97</v>
      </c>
      <c r="TT36" s="33" t="s">
        <v>98</v>
      </c>
      <c r="TU36" s="14" t="s">
        <v>66</v>
      </c>
      <c r="TV36" s="33" t="s">
        <v>89</v>
      </c>
      <c r="TW36" s="33" t="s">
        <v>90</v>
      </c>
      <c r="TX36" s="33" t="s">
        <v>91</v>
      </c>
      <c r="TY36" s="33" t="s">
        <v>92</v>
      </c>
      <c r="TZ36" s="33" t="s">
        <v>93</v>
      </c>
      <c r="UA36" s="33" t="s">
        <v>94</v>
      </c>
      <c r="UB36" s="33" t="s">
        <v>95</v>
      </c>
      <c r="UC36" s="33" t="s">
        <v>96</v>
      </c>
      <c r="UD36" s="33" t="s">
        <v>97</v>
      </c>
      <c r="UE36" s="33" t="s">
        <v>98</v>
      </c>
      <c r="UF36" s="14" t="s">
        <v>66</v>
      </c>
      <c r="UG36" s="33" t="s">
        <v>89</v>
      </c>
      <c r="UH36" s="33" t="s">
        <v>90</v>
      </c>
      <c r="UI36" s="33" t="s">
        <v>91</v>
      </c>
      <c r="UJ36" s="33" t="s">
        <v>92</v>
      </c>
      <c r="UK36" s="33" t="s">
        <v>93</v>
      </c>
      <c r="UL36" s="33" t="s">
        <v>94</v>
      </c>
      <c r="UM36" s="33" t="s">
        <v>95</v>
      </c>
      <c r="UN36" s="33" t="s">
        <v>96</v>
      </c>
      <c r="UO36" s="33" t="s">
        <v>97</v>
      </c>
      <c r="UP36" s="33" t="s">
        <v>98</v>
      </c>
      <c r="UQ36" s="14" t="s">
        <v>66</v>
      </c>
      <c r="UR36" s="33" t="s">
        <v>89</v>
      </c>
      <c r="US36" s="33" t="s">
        <v>90</v>
      </c>
      <c r="UT36" s="33" t="s">
        <v>91</v>
      </c>
      <c r="UU36" s="33" t="s">
        <v>92</v>
      </c>
      <c r="UV36" s="33" t="s">
        <v>93</v>
      </c>
      <c r="UW36" s="33" t="s">
        <v>94</v>
      </c>
      <c r="UX36" s="33" t="s">
        <v>95</v>
      </c>
      <c r="UY36" s="33" t="s">
        <v>96</v>
      </c>
      <c r="UZ36" s="33" t="s">
        <v>97</v>
      </c>
      <c r="VA36" s="33" t="s">
        <v>98</v>
      </c>
      <c r="VB36" s="14" t="s">
        <v>66</v>
      </c>
      <c r="VC36" s="33" t="s">
        <v>89</v>
      </c>
      <c r="VD36" s="33" t="s">
        <v>90</v>
      </c>
      <c r="VE36" s="33" t="s">
        <v>91</v>
      </c>
      <c r="VF36" s="33" t="s">
        <v>92</v>
      </c>
      <c r="VG36" s="33" t="s">
        <v>93</v>
      </c>
      <c r="VH36" s="33" t="s">
        <v>94</v>
      </c>
      <c r="VI36" s="33" t="s">
        <v>95</v>
      </c>
      <c r="VJ36" s="33" t="s">
        <v>96</v>
      </c>
      <c r="VK36" s="33" t="s">
        <v>97</v>
      </c>
      <c r="VL36" s="33" t="s">
        <v>98</v>
      </c>
    </row>
    <row r="37" spans="1:592 16384:16384" x14ac:dyDescent="0.25">
      <c r="A37" s="28" t="s">
        <v>85</v>
      </c>
      <c r="B37" s="14" t="s">
        <v>86</v>
      </c>
      <c r="C37" s="15" t="str" cm="1">
        <f t="array" ref="C37">_xlfn.IFS(C33&gt;B33, "above average", C33&lt;B33, "below average", C33=B33, "average")</f>
        <v>above average</v>
      </c>
      <c r="D37" s="15" t="str" cm="1">
        <f t="array" ref="D37">_xlfn.IFS(D33&gt;C33, "above average", D33&lt;C33, "below average", D33=C33, "average")</f>
        <v>above average</v>
      </c>
      <c r="E37" s="15" t="str" cm="1">
        <f t="array" ref="E37">_xlfn.IFS(E33&gt;D33, "above average", E33&lt;D33, "below average", E33=D33, "average")</f>
        <v>below average</v>
      </c>
      <c r="F37" s="15" t="str" cm="1">
        <f t="array" ref="F37">_xlfn.IFS(F33&gt;E33, "above average", F33&lt;E33, "below average", F33=E33, "average")</f>
        <v>below average</v>
      </c>
      <c r="G37" s="15" t="str" cm="1">
        <f t="array" ref="G37">_xlfn.IFS(G33&gt;F33, "above average", G33&lt;F33, "below average", G33=F33, "average")</f>
        <v>below average</v>
      </c>
      <c r="H37" s="15" t="str" cm="1">
        <f t="array" ref="H37">_xlfn.IFS(H33&gt;G33, "above average", H33&lt;G33, "below average", H33=G33, "average")</f>
        <v>below average</v>
      </c>
      <c r="I37" s="15" t="str" cm="1">
        <f t="array" ref="I37">_xlfn.IFS(I33&gt;H33, "above average", I33&lt;H33, "below average", I33=H33, "average")</f>
        <v>below average</v>
      </c>
      <c r="J37" s="15" t="str" cm="1">
        <f t="array" ref="J37">_xlfn.IFS(J33&gt;I33, "above average", J33&lt;I33, "below average", J33=I33, "average")</f>
        <v>below average</v>
      </c>
      <c r="K37" s="15" t="str" cm="1">
        <f t="array" ref="K37">_xlfn.IFS(K33&gt;J33, "above average", K33&lt;J33, "below average", K33=J33, "average")</f>
        <v>below average</v>
      </c>
      <c r="L37" s="15" t="str" cm="1">
        <f t="array" ref="L37">_xlfn.IFS(L33&gt;K33, "above average", L33&lt;K33, "below average", L33=K33, "average")</f>
        <v>above average</v>
      </c>
      <c r="M37" s="15" t="str" cm="1">
        <f t="array" ref="M37">_xlfn.IFS(M33&gt;L33, "above average", M33&lt;L33, "below average", M33=L33, "average")</f>
        <v>above average</v>
      </c>
      <c r="N37" s="15" t="str" cm="1">
        <f t="array" ref="N37">_xlfn.IFS(N33&gt;M33, "above average", N33&lt;M33, "below average", N33=M33, "average")</f>
        <v>above average</v>
      </c>
      <c r="O37" s="15" t="str" cm="1">
        <f t="array" ref="O37">_xlfn.IFS(O33&gt;N33, "above average", O33&lt;N33, "below average", O33=N33, "average")</f>
        <v>above average</v>
      </c>
      <c r="P37" s="15" t="str" cm="1">
        <f t="array" ref="P37">_xlfn.IFS(P33&gt;O33, "above average", P33&lt;O33, "below average", P33=O33, "average")</f>
        <v>below average</v>
      </c>
      <c r="Q37" s="15" t="str" cm="1">
        <f t="array" ref="Q37">_xlfn.IFS(Q33&gt;P33, "above average", Q33&lt;P33, "below average", Q33=P33, "average")</f>
        <v>below average</v>
      </c>
      <c r="R37" s="15" t="str" cm="1">
        <f t="array" ref="R37">_xlfn.IFS(R33&gt;Q33, "above average", R33&lt;Q33, "below average", R33=Q33, "average")</f>
        <v>below average</v>
      </c>
      <c r="S37" s="15" t="str" cm="1">
        <f t="array" ref="S37">_xlfn.IFS(S33&gt;R33, "above average", S33&lt;R33, "below average", S33=R33, "average")</f>
        <v>below average</v>
      </c>
      <c r="T37" s="15" t="str" cm="1">
        <f t="array" ref="T37">_xlfn.IFS(T33&gt;S33, "above average", T33&lt;S33, "below average", T33=S33, "average")</f>
        <v>below average</v>
      </c>
      <c r="U37" s="15" t="str" cm="1">
        <f t="array" ref="U37">_xlfn.IFS(U33&gt;T33, "above average", U33&lt;T33, "below average", U33=T33, "average")</f>
        <v>below average</v>
      </c>
      <c r="V37" s="15" t="str" cm="1">
        <f t="array" ref="V37">_xlfn.IFS(V33&gt;U33, "above average", V33&lt;U33, "below average", V33=U33, "average")</f>
        <v>above average</v>
      </c>
      <c r="W37" s="15" t="str" cm="1">
        <f t="array" ref="W37">_xlfn.IFS(W33&gt;V33, "above average", W33&lt;V33, "below average", W33=V33, "average")</f>
        <v>above average</v>
      </c>
      <c r="X37" s="15" t="str" cm="1">
        <f t="array" ref="X37">_xlfn.IFS(X33&gt;W33, "above average", X33&lt;W33, "below average", X33=W33, "average")</f>
        <v>above average</v>
      </c>
      <c r="Y37" s="15" t="str" cm="1">
        <f t="array" ref="Y37">_xlfn.IFS(Y33&gt;X33, "above average", Y33&lt;X33, "below average", Y33=X33, "average")</f>
        <v>above average</v>
      </c>
      <c r="Z37" s="15" t="str" cm="1">
        <f t="array" ref="Z37">_xlfn.IFS(Z33&gt;Y33, "above average", Z33&lt;Y33, "below average", Z33=Y33, "average")</f>
        <v>above average</v>
      </c>
      <c r="AA37" s="15" t="str" cm="1">
        <f t="array" ref="AA37">_xlfn.IFS(AA33&gt;Z33, "above average", AA33&lt;Z33, "below average", AA33=Z33, "average")</f>
        <v>below average</v>
      </c>
      <c r="AB37" s="15" t="str" cm="1">
        <f t="array" ref="AB37">_xlfn.IFS(AB33&gt;AA33, "above average", AB33&lt;AA33, "below average", AB33=AA33, "average")</f>
        <v>below average</v>
      </c>
      <c r="AC37" s="15" t="str" cm="1">
        <f t="array" ref="AC37">_xlfn.IFS(AC33&gt;AB33, "above average", AC33&lt;AB33, "below average", AC33=AB33, "average")</f>
        <v>below average</v>
      </c>
      <c r="AD37" s="15" t="str" cm="1">
        <f t="array" ref="AD37">_xlfn.IFS(AD33&gt;AC33, "above average", AD33&lt;AC33, "below average", AD33=AC33, "average")</f>
        <v>below average</v>
      </c>
      <c r="AE37" s="15" t="str" cm="1">
        <f t="array" ref="AE37">_xlfn.IFS(AE33&gt;AD33, "above average", AE33&lt;AD33, "below average", AE33=AD33, "average")</f>
        <v>below average</v>
      </c>
      <c r="AF37" s="15" t="str" cm="1">
        <f t="array" ref="AF37">_xlfn.IFS(AF33&gt;AE33, "above average", AF33&lt;AE33, "below average", AF33=AE33, "average")</f>
        <v>below average</v>
      </c>
      <c r="AG37" s="15" t="str" cm="1">
        <f t="array" ref="AG37">_xlfn.IFS(AG33&gt;AF33, "above average", AG33&lt;AF33, "below average", AG33=AF33, "average")</f>
        <v>above average</v>
      </c>
      <c r="AH37" s="15" t="str" cm="1">
        <f t="array" ref="AH37">_xlfn.IFS(AH33&gt;AG33, "above average", AH33&lt;AG33, "below average", AH33=AG33, "average")</f>
        <v>below average</v>
      </c>
      <c r="AI37" s="15" t="str" cm="1">
        <f t="array" ref="AI37">_xlfn.IFS(AI33&gt;AH33, "above average", AI33&lt;AH33, "below average", AI33=AH33, "average")</f>
        <v>above average</v>
      </c>
      <c r="AJ37" s="15" t="str" cm="1">
        <f t="array" ref="AJ37">_xlfn.IFS(AJ33&gt;AI33, "above average", AJ33&lt;AI33, "below average", AJ33=AI33, "average")</f>
        <v>above average</v>
      </c>
      <c r="AK37" s="15" t="str" cm="1">
        <f t="array" ref="AK37">_xlfn.IFS(AK33&gt;AJ33, "above average", AK33&lt;AJ33, "below average", AK33=AJ33, "average")</f>
        <v>above average</v>
      </c>
      <c r="AL37" s="15" t="str" cm="1">
        <f t="array" ref="AL37">_xlfn.IFS(AL33&gt;AK33, "above average", AL33&lt;AK33, "below average", AL33=AK33, "average")</f>
        <v>below average</v>
      </c>
      <c r="AM37" s="15" t="str" cm="1">
        <f t="array" ref="AM37">_xlfn.IFS(AM33&gt;AL33, "above average", AM33&lt;AL33, "below average", AM33=AL33, "average")</f>
        <v>below average</v>
      </c>
      <c r="AN37" s="15" t="str" cm="1">
        <f t="array" ref="AN37">_xlfn.IFS(AN33&gt;AM33, "above average", AN33&lt;AM33, "below average", AN33=AM33, "average")</f>
        <v>below average</v>
      </c>
      <c r="AO37" s="15" t="str" cm="1">
        <f t="array" ref="AO37">_xlfn.IFS(AO33&gt;AN33, "above average", AO33&lt;AN33, "below average", AO33=AN33, "average")</f>
        <v>below average</v>
      </c>
      <c r="AP37" s="15" t="str" cm="1">
        <f t="array" ref="AP37">_xlfn.IFS(AP33&gt;AO33, "above average", AP33&lt;AO33, "below average", AP33=AO33, "average")</f>
        <v>below average</v>
      </c>
      <c r="AQ37" s="15" t="str" cm="1">
        <f t="array" ref="AQ37">_xlfn.IFS(AQ33&gt;AP33, "above average", AQ33&lt;AP33, "below average", AQ33=AP33, "average")</f>
        <v>below average</v>
      </c>
      <c r="AR37" s="15" t="str" cm="1">
        <f t="array" ref="AR37">_xlfn.IFS(AR33&gt;AQ33, "above average", AR33&lt;AQ33, "below average", AR33=AQ33, "average")</f>
        <v>above average</v>
      </c>
      <c r="AS37" s="15" t="str" cm="1">
        <f t="array" ref="AS37">_xlfn.IFS(AS33&gt;AR33, "above average", AS33&lt;AR33, "below average", AS33=AR33, "average")</f>
        <v>above average</v>
      </c>
      <c r="AT37" s="15" t="str" cm="1">
        <f t="array" ref="AT37">_xlfn.IFS(AT33&gt;AS33, "above average", AT33&lt;AS33, "below average", AT33=AS33, "average")</f>
        <v>above average</v>
      </c>
      <c r="AU37" s="15" t="str" cm="1">
        <f t="array" ref="AU37">_xlfn.IFS(AU33&gt;AT33, "above average", AU33&lt;AT33, "below average", AU33=AT33, "average")</f>
        <v>above average</v>
      </c>
      <c r="AV37" s="15" t="str" cm="1">
        <f t="array" ref="AV37">_xlfn.IFS(AV33&gt;AU33, "above average", AV33&lt;AU33, "below average", AV33=AU33, "average")</f>
        <v>above average</v>
      </c>
      <c r="AW37" s="15" t="str" cm="1">
        <f t="array" ref="AW37">_xlfn.IFS(AW33&gt;AV33, "above average", AW33&lt;AV33, "below average", AW33=AV33, "average")</f>
        <v>below average</v>
      </c>
      <c r="AX37" s="15" t="str" cm="1">
        <f t="array" ref="AX37">_xlfn.IFS(AX33&gt;AW33, "above average", AX33&lt;AW33, "below average", AX33=AW33, "average")</f>
        <v>below average</v>
      </c>
      <c r="AY37" s="15" t="str" cm="1">
        <f t="array" ref="AY37">_xlfn.IFS(AY33&gt;AX33, "above average", AY33&lt;AX33, "below average", AY33=AX33, "average")</f>
        <v>below average</v>
      </c>
      <c r="AZ37" s="15" t="str" cm="1">
        <f t="array" ref="AZ37">_xlfn.IFS(AZ33&gt;AY33, "above average", AZ33&lt;AY33, "below average", AZ33=AY33, "average")</f>
        <v>below average</v>
      </c>
      <c r="BA37" s="15" t="str" cm="1">
        <f t="array" ref="BA37">_xlfn.IFS(BA33&gt;AZ33, "above average", BA33&lt;AZ33, "below average", BA33=AZ33, "average")</f>
        <v>below average</v>
      </c>
      <c r="BB37" s="15" t="str" cm="1">
        <f t="array" ref="BB37">_xlfn.IFS(BB33&gt;BA33, "above average", BB33&lt;BA33, "below average", BB33=BA33, "average")</f>
        <v>below average</v>
      </c>
      <c r="BC37" s="15" t="str" cm="1">
        <f t="array" ref="BC37">_xlfn.IFS(BC33&gt;BB33, "above average", BC33&lt;BB33, "below average", BC33=BB33, "average")</f>
        <v>above average</v>
      </c>
      <c r="BD37" s="15" t="str" cm="1">
        <f t="array" ref="BD37">_xlfn.IFS(BD33&gt;BC33, "above average", BD33&lt;BC33, "below average", BD33=BC33, "average")</f>
        <v>above average</v>
      </c>
      <c r="BE37" s="15" t="str" cm="1">
        <f t="array" ref="BE37">_xlfn.IFS(BE33&gt;BD33, "above average", BE33&lt;BD33, "below average", BE33=BD33, "average")</f>
        <v>above average</v>
      </c>
      <c r="BF37" s="15" t="str" cm="1">
        <f t="array" ref="BF37">_xlfn.IFS(BF33&gt;BE33, "above average", BF33&lt;BE33, "below average", BF33=BE33, "average")</f>
        <v>above average</v>
      </c>
      <c r="BG37" s="15" t="str" cm="1">
        <f t="array" ref="BG37">_xlfn.IFS(BG33&gt;BF33, "above average", BG33&lt;BF33, "below average", BG33=BF33, "average")</f>
        <v>above average</v>
      </c>
      <c r="BH37" s="15" t="str" cm="1">
        <f t="array" ref="BH37">_xlfn.IFS(BH33&gt;BG33, "above average", BH33&lt;BG33, "below average", BH33=BG33, "average")</f>
        <v>below average</v>
      </c>
      <c r="BI37" s="15" t="str" cm="1">
        <f t="array" ref="BI37">_xlfn.IFS(BI33&gt;BH33, "above average", BI33&lt;BH33, "below average", BI33=BH33, "average")</f>
        <v>below average</v>
      </c>
      <c r="BJ37" s="15" t="str" cm="1">
        <f t="array" ref="BJ37">_xlfn.IFS(BJ33&gt;BI33, "above average", BJ33&lt;BI33, "below average", BJ33=BI33, "average")</f>
        <v>below average</v>
      </c>
      <c r="BK37" s="15" t="str" cm="1">
        <f t="array" ref="BK37">_xlfn.IFS(BK33&gt;BJ33, "above average", BK33&lt;BJ33, "below average", BK33=BJ33, "average")</f>
        <v>below average</v>
      </c>
      <c r="BL37" s="15" t="str" cm="1">
        <f t="array" ref="BL37">_xlfn.IFS(BL33&gt;BK33, "above average", BL33&lt;BK33, "below average", BL33=BK33, "average")</f>
        <v>below average</v>
      </c>
      <c r="BM37" s="15" t="str" cm="1">
        <f t="array" ref="BM37">_xlfn.IFS(BM33&gt;BL33, "above average", BM33&lt;BL33, "below average", BM33=BL33, "average")</f>
        <v>below average</v>
      </c>
      <c r="BN37" s="15" t="str" cm="1">
        <f t="array" ref="BN37">_xlfn.IFS(BN33&gt;BM33, "above average", BN33&lt;BM33, "below average", BN33=BM33, "average")</f>
        <v>below average</v>
      </c>
      <c r="BO37" s="15" t="str" cm="1">
        <f t="array" ref="BO37">_xlfn.IFS(BO33&gt;BN33, "above average", BO33&lt;BN33, "below average", BO33=BN33, "average")</f>
        <v>above average</v>
      </c>
      <c r="BP37" s="15" t="str" cm="1">
        <f t="array" ref="BP37">_xlfn.IFS(BP33&gt;BO33, "above average", BP33&lt;BO33, "below average", BP33=BO33, "average")</f>
        <v>above average</v>
      </c>
      <c r="BQ37" s="15" t="str" cm="1">
        <f t="array" ref="BQ37">_xlfn.IFS(BQ33&gt;BP33, "above average", BQ33&lt;BP33, "below average", BQ33=BP33, "average")</f>
        <v>above average</v>
      </c>
      <c r="BR37" s="15" t="str" cm="1">
        <f t="array" ref="BR37">_xlfn.IFS(BR33&gt;BQ33, "above average", BR33&lt;BQ33, "below average", BR33=BQ33, "average")</f>
        <v>above average</v>
      </c>
      <c r="BS37" s="15" t="str" cm="1">
        <f t="array" ref="BS37">_xlfn.IFS(BS33&gt;BR33, "above average", BS33&lt;BR33, "below average", BS33=BR33, "average")</f>
        <v>below average</v>
      </c>
      <c r="BT37" s="15" t="str" cm="1">
        <f t="array" ref="BT37">_xlfn.IFS(BT33&gt;BS33, "above average", BT33&lt;BS33, "below average", BT33=BS33, "average")</f>
        <v>below average</v>
      </c>
      <c r="BU37" s="15" t="str" cm="1">
        <f t="array" ref="BU37">_xlfn.IFS(BU33&gt;BT33, "above average", BU33&lt;BT33, "below average", BU33=BT33, "average")</f>
        <v>below average</v>
      </c>
      <c r="BV37" s="15" t="str" cm="1">
        <f t="array" ref="BV37">_xlfn.IFS(BV33&gt;BU33, "above average", BV33&lt;BU33, "below average", BV33=BU33, "average")</f>
        <v>below average</v>
      </c>
      <c r="BW37" s="15" t="str" cm="1">
        <f t="array" ref="BW37">_xlfn.IFS(BW33&gt;BV33, "above average", BW33&lt;BV33, "below average", BW33=BV33, "average")</f>
        <v>below average</v>
      </c>
      <c r="BX37" s="15" t="str" cm="1">
        <f t="array" ref="BX37">_xlfn.IFS(BX33&gt;BW33, "above average", BX33&lt;BW33, "below average", BX33=BW33, "average")</f>
        <v>below average</v>
      </c>
      <c r="BY37" s="15" t="str" cm="1">
        <f t="array" ref="BY37">_xlfn.IFS(BY33&gt;BX33, "above average", BY33&lt;BX33, "below average", BY33=BX33, "average")</f>
        <v>above average</v>
      </c>
      <c r="BZ37" s="15" t="str" cm="1">
        <f t="array" ref="BZ37">_xlfn.IFS(BZ33&gt;BY33, "above average", BZ33&lt;BY33, "below average", BZ33=BY33, "average")</f>
        <v>above average</v>
      </c>
      <c r="CA37" s="15" t="str" cm="1">
        <f t="array" ref="CA37">_xlfn.IFS(CA33&gt;BZ33, "above average", CA33&lt;BZ33, "below average", CA33=BZ33, "average")</f>
        <v>above average</v>
      </c>
      <c r="CB37" s="15" t="str" cm="1">
        <f t="array" ref="CB37">_xlfn.IFS(CB33&gt;CA33, "above average", CB33&lt;CA33, "below average", CB33=CA33, "average")</f>
        <v>above average</v>
      </c>
      <c r="CC37" s="15" t="str" cm="1">
        <f t="array" ref="CC37">_xlfn.IFS(CC33&gt;CB33, "above average", CC33&lt;CB33, "below average", CC33=CB33, "average")</f>
        <v>above average</v>
      </c>
      <c r="CD37" s="15" t="str" cm="1">
        <f t="array" ref="CD37">_xlfn.IFS(CD33&gt;CC33, "above average", CD33&lt;CC33, "below average", CD33=CC33, "average")</f>
        <v>below average</v>
      </c>
      <c r="CE37" s="15" t="str" cm="1">
        <f t="array" ref="CE37">_xlfn.IFS(CE33&gt;CD33, "above average", CE33&lt;CD33, "below average", CE33=CD33, "average")</f>
        <v>below average</v>
      </c>
      <c r="CF37" s="15" t="str" cm="1">
        <f t="array" ref="CF37">_xlfn.IFS(CF33&gt;CE33, "above average", CF33&lt;CE33, "below average", CF33=CE33, "average")</f>
        <v>below average</v>
      </c>
      <c r="CG37" s="15" t="str" cm="1">
        <f t="array" ref="CG37">_xlfn.IFS(CG33&gt;CF33, "above average", CG33&lt;CF33, "below average", CG33=CF33, "average")</f>
        <v>below average</v>
      </c>
      <c r="CH37" s="15" t="str" cm="1">
        <f t="array" ref="CH37">_xlfn.IFS(CH33&gt;CG33, "above average", CH33&lt;CG33, "below average", CH33=CG33, "average")</f>
        <v>below average</v>
      </c>
      <c r="CI37" s="15" t="str" cm="1">
        <f t="array" ref="CI37">_xlfn.IFS(CI33&gt;CH33, "above average", CI33&lt;CH33, "below average", CI33=CH33, "average")</f>
        <v>below average</v>
      </c>
      <c r="CJ37" s="15" t="str" cm="1">
        <f t="array" ref="CJ37">_xlfn.IFS(CJ33&gt;CI33, "above average", CJ33&lt;CI33, "below average", CJ33=CI33, "average")</f>
        <v>below average</v>
      </c>
      <c r="CK37" s="15" t="str" cm="1">
        <f t="array" ref="CK37">_xlfn.IFS(CK33&gt;CJ33, "above average", CK33&lt;CJ33, "below average", CK33=CJ33, "average")</f>
        <v>below average</v>
      </c>
      <c r="CL37" s="15" t="str" cm="1">
        <f t="array" ref="CL37">_xlfn.IFS(CL33&gt;CK33, "above average", CL33&lt;CK33, "below average", CL33=CK33, "average")</f>
        <v>above average</v>
      </c>
      <c r="CM37" s="15" t="str" cm="1">
        <f t="array" ref="CM37">_xlfn.IFS(CM33&gt;CL33, "above average", CM33&lt;CL33, "below average", CM33=CL33, "average")</f>
        <v>above average</v>
      </c>
      <c r="CN37" s="15" t="str" cm="1">
        <f t="array" ref="CN37">_xlfn.IFS(CN33&gt;CM33, "above average", CN33&lt;CM33, "below average", CN33=CM33, "average")</f>
        <v>above average</v>
      </c>
      <c r="CO37" s="15" t="str" cm="1">
        <f t="array" ref="CO37">_xlfn.IFS(CO33&gt;CN33, "above average", CO33&lt;CN33, "below average", CO33=CN33, "average")</f>
        <v>below average</v>
      </c>
      <c r="CP37" s="15" t="str" cm="1">
        <f t="array" ref="CP37">_xlfn.IFS(CP33&gt;CO33, "above average", CP33&lt;CO33, "below average", CP33=CO33, "average")</f>
        <v>below average</v>
      </c>
      <c r="CQ37" s="15" t="str" cm="1">
        <f t="array" ref="CQ37">_xlfn.IFS(CQ33&gt;CP33, "above average", CQ33&lt;CP33, "below average", CQ33=CP33, "average")</f>
        <v>below average</v>
      </c>
      <c r="CR37" s="15" t="str" cm="1">
        <f t="array" ref="CR37">_xlfn.IFS(CR33&gt;CQ33, "above average", CR33&lt;CQ33, "below average", CR33=CQ33, "average")</f>
        <v>below average</v>
      </c>
      <c r="CS37" s="15" t="str" cm="1">
        <f t="array" ref="CS37">_xlfn.IFS(CS33&gt;CR33, "above average", CS33&lt;CR33, "below average", CS33=CR33, "average")</f>
        <v>below average</v>
      </c>
      <c r="CT37" s="15" t="str" cm="1">
        <f t="array" ref="CT37">_xlfn.IFS(CT33&gt;CS33, "above average", CT33&lt;CS33, "below average", CT33=CS33, "average")</f>
        <v>below average</v>
      </c>
      <c r="CU37" s="15" t="str" cm="1">
        <f t="array" ref="CU37">_xlfn.IFS(CU33&gt;CT33, "above average", CU33&lt;CT33, "below average", CU33=CT33, "average")</f>
        <v>above average</v>
      </c>
      <c r="CV37" s="15" t="str" cm="1">
        <f t="array" ref="CV37">_xlfn.IFS(CV33&gt;CU33, "above average", CV33&lt;CU33, "below average", CV33=CU33, "average")</f>
        <v>above average</v>
      </c>
      <c r="CW37" s="15" t="str" cm="1">
        <f t="array" ref="CW37">_xlfn.IFS(CW33&gt;CV33, "above average", CW33&lt;CV33, "below average", CW33=CV33, "average")</f>
        <v>above average</v>
      </c>
      <c r="CX37" s="15" t="str" cm="1">
        <f t="array" ref="CX37">_xlfn.IFS(CX33&gt;CW33, "above average", CX33&lt;CW33, "below average", CX33=CW33, "average")</f>
        <v>above average</v>
      </c>
      <c r="CY37" s="15" t="str" cm="1">
        <f t="array" ref="CY37">_xlfn.IFS(CY33&gt;CX33, "above average", CY33&lt;CX33, "below average", CY33=CX33, "average")</f>
        <v>above average</v>
      </c>
      <c r="CZ37" s="15" t="str" cm="1">
        <f t="array" ref="CZ37">_xlfn.IFS(CZ33&gt;CY33, "above average", CZ33&lt;CY33, "below average", CZ33=CY33, "average")</f>
        <v>below average</v>
      </c>
      <c r="DA37" s="15" t="str" cm="1">
        <f t="array" ref="DA37">_xlfn.IFS(DA33&gt;CZ33, "above average", DA33&lt;CZ33, "below average", DA33=CZ33, "average")</f>
        <v>above average</v>
      </c>
      <c r="DB37" s="15" t="str" cm="1">
        <f t="array" ref="DB37">_xlfn.IFS(DB33&gt;DA33, "above average", DB33&lt;DA33, "below average", DB33=DA33, "average")</f>
        <v>above average</v>
      </c>
      <c r="DC37" s="15" t="str" cm="1">
        <f t="array" ref="DC37">_xlfn.IFS(DC33&gt;DB33, "above average", DC33&lt;DB33, "below average", DC33=DB33, "average")</f>
        <v>below average</v>
      </c>
      <c r="DD37" s="15" t="str" cm="1">
        <f t="array" ref="DD37">_xlfn.IFS(DD33&gt;DC33, "above average", DD33&lt;DC33, "below average", DD33=DC33, "average")</f>
        <v>below average</v>
      </c>
      <c r="DE37" s="15" t="str" cm="1">
        <f t="array" ref="DE37">_xlfn.IFS(DE33&gt;DD33, "above average", DE33&lt;DD33, "below average", DE33=DD33, "average")</f>
        <v>below average</v>
      </c>
      <c r="DF37" s="15" t="str" cm="1">
        <f t="array" ref="DF37">_xlfn.IFS(DF33&gt;DE33, "above average", DF33&lt;DE33, "below average", DF33=DE33, "average")</f>
        <v>below average</v>
      </c>
      <c r="DG37" s="15" t="str" cm="1">
        <f t="array" ref="DG37">_xlfn.IFS(DG33&gt;DF33, "above average", DG33&lt;DF33, "below average", DG33=DF33, "average")</f>
        <v>below average</v>
      </c>
      <c r="DH37" s="15" t="str" cm="1">
        <f t="array" ref="DH37">_xlfn.IFS(DH33&gt;DG33, "above average", DH33&lt;DG33, "below average", DH33=DG33, "average")</f>
        <v>above average</v>
      </c>
      <c r="DI37" s="15" t="str" cm="1">
        <f t="array" ref="DI37">_xlfn.IFS(DI33&gt;DH33, "above average", DI33&lt;DH33, "below average", DI33=DH33, "average")</f>
        <v>above average</v>
      </c>
      <c r="DJ37" s="15" t="str" cm="1">
        <f t="array" ref="DJ37">_xlfn.IFS(DJ33&gt;DI33, "above average", DJ33&lt;DI33, "below average", DJ33=DI33, "average")</f>
        <v>above average</v>
      </c>
      <c r="DK37" s="15" t="str" cm="1">
        <f t="array" ref="DK37">_xlfn.IFS(DK33&gt;DJ33, "above average", DK33&lt;DJ33, "below average", DK33=DJ33, "average")</f>
        <v>below average</v>
      </c>
      <c r="DL37" s="15" t="str" cm="1">
        <f t="array" ref="DL37">_xlfn.IFS(DL33&gt;DK33, "above average", DL33&lt;DK33, "below average", DL33=DK33, "average")</f>
        <v>below average</v>
      </c>
      <c r="DM37" s="15" t="str" cm="1">
        <f t="array" ref="DM37">_xlfn.IFS(DM33&gt;DL33, "above average", DM33&lt;DL33, "below average", DM33=DL33, "average")</f>
        <v>below average</v>
      </c>
      <c r="DN37" s="15" t="str" cm="1">
        <f t="array" ref="DN37">_xlfn.IFS(DN33&gt;DM33, "above average", DN33&lt;DM33, "below average", DN33=DM33, "average")</f>
        <v>below average</v>
      </c>
      <c r="DO37" s="15" t="str" cm="1">
        <f t="array" ref="DO37">_xlfn.IFS(DO33&gt;DN33, "above average", DO33&lt;DN33, "below average", DO33=DN33, "average")</f>
        <v>below average</v>
      </c>
      <c r="DP37" s="15" t="str" cm="1">
        <f t="array" ref="DP37">_xlfn.IFS(DP33&gt;DO33, "above average", DP33&lt;DO33, "below average", DP33=DO33, "average")</f>
        <v>below average</v>
      </c>
      <c r="DQ37" s="15" t="str" cm="1">
        <f t="array" ref="DQ37">_xlfn.IFS(DQ33&gt;DP33, "above average", DQ33&lt;DP33, "below average", DQ33=DP33, "average")</f>
        <v>below average</v>
      </c>
      <c r="DR37" s="15" t="str" cm="1">
        <f t="array" ref="DR37">_xlfn.IFS(DR33&gt;DQ33, "above average", DR33&lt;DQ33, "below average", DR33=DQ33, "average")</f>
        <v>above average</v>
      </c>
      <c r="DS37" s="15" t="str" cm="1">
        <f t="array" ref="DS37">_xlfn.IFS(DS33&gt;DR33, "above average", DS33&lt;DR33, "below average", DS33=DR33, "average")</f>
        <v>above average</v>
      </c>
      <c r="DT37" s="15" t="str" cm="1">
        <f t="array" ref="DT37">_xlfn.IFS(DT33&gt;DS33, "above average", DT33&lt;DS33, "below average", DT33=DS33, "average")</f>
        <v>above average</v>
      </c>
      <c r="DU37" s="15" t="str" cm="1">
        <f t="array" ref="DU37">_xlfn.IFS(DU33&gt;DT33, "above average", DU33&lt;DT33, "below average", DU33=DT33, "average")</f>
        <v>above average</v>
      </c>
      <c r="DV37" s="15" t="str" cm="1">
        <f t="array" ref="DV37">_xlfn.IFS(DV33&gt;DU33, "above average", DV33&lt;DU33, "below average", DV33=DU33, "average")</f>
        <v>below average</v>
      </c>
      <c r="DW37" s="15" t="str" cm="1">
        <f t="array" ref="DW37">_xlfn.IFS(DW33&gt;DV33, "above average", DW33&lt;DV33, "below average", DW33=DV33, "average")</f>
        <v>below average</v>
      </c>
      <c r="DX37" s="15" t="str" cm="1">
        <f t="array" ref="DX37">_xlfn.IFS(DX33&gt;DW33, "above average", DX33&lt;DW33, "below average", DX33=DW33, "average")</f>
        <v>below average</v>
      </c>
      <c r="DY37" s="15" t="str" cm="1">
        <f t="array" ref="DY37">_xlfn.IFS(DY33&gt;DX33, "above average", DY33&lt;DX33, "below average", DY33=DX33, "average")</f>
        <v>below average</v>
      </c>
      <c r="DZ37" s="15" t="str" cm="1">
        <f t="array" ref="DZ37">_xlfn.IFS(DZ33&gt;DY33, "above average", DZ33&lt;DY33, "below average", DZ33=DY33, "average")</f>
        <v>below average</v>
      </c>
      <c r="EA37" s="15" t="str" cm="1">
        <f t="array" ref="EA37">_xlfn.IFS(EA33&gt;DZ33, "above average", EA33&lt;DZ33, "below average", EA33=DZ33, "average")</f>
        <v>below average</v>
      </c>
      <c r="EB37" s="15" t="str" cm="1">
        <f t="array" ref="EB37">_xlfn.IFS(EB33&gt;EA33, "above average", EB33&lt;EA33, "below average", EB33=EA33, "average")</f>
        <v>below average</v>
      </c>
      <c r="EC37" s="15" t="str" cm="1">
        <f t="array" ref="EC37">_xlfn.IFS(EC33&gt;EB33, "above average", EC33&lt;EB33, "below average", EC33=EB33, "average")</f>
        <v>above average</v>
      </c>
      <c r="ED37" s="15" t="str" cm="1">
        <f t="array" ref="ED37">_xlfn.IFS(ED33&gt;EC33, "above average", ED33&lt;EC33, "below average", ED33=EC33, "average")</f>
        <v>above average</v>
      </c>
      <c r="EE37" s="15" t="str" cm="1">
        <f t="array" ref="EE37">_xlfn.IFS(EE33&gt;ED33, "above average", EE33&lt;ED33, "below average", EE33=ED33, "average")</f>
        <v>above average</v>
      </c>
      <c r="EF37" s="15" t="str" cm="1">
        <f t="array" ref="EF37">_xlfn.IFS(EF33&gt;EE33, "above average", EF33&lt;EE33, "below average", EF33=EE33, "average")</f>
        <v>above average</v>
      </c>
      <c r="EG37" s="15" t="str" cm="1">
        <f t="array" ref="EG37">_xlfn.IFS(EG33&gt;EF33, "above average", EG33&lt;EF33, "below average", EG33=EF33, "average")</f>
        <v>below average</v>
      </c>
      <c r="EH37" s="15" t="str" cm="1">
        <f t="array" ref="EH37">_xlfn.IFS(EH33&gt;EG33, "above average", EH33&lt;EG33, "below average", EH33=EG33, "average")</f>
        <v>below average</v>
      </c>
      <c r="EI37" s="15" t="str" cm="1">
        <f t="array" ref="EI37">_xlfn.IFS(EI33&gt;EH33, "above average", EI33&lt;EH33, "below average", EI33=EH33, "average")</f>
        <v>below average</v>
      </c>
      <c r="EJ37" s="15" t="str" cm="1">
        <f t="array" ref="EJ37">_xlfn.IFS(EJ33&gt;EI33, "above average", EJ33&lt;EI33, "below average", EJ33=EI33, "average")</f>
        <v>below average</v>
      </c>
      <c r="EK37" s="15" t="str" cm="1">
        <f t="array" ref="EK37">_xlfn.IFS(EK33&gt;EJ33, "above average", EK33&lt;EJ33, "below average", EK33=EJ33, "average")</f>
        <v>below average</v>
      </c>
      <c r="EL37" s="15" t="str" cm="1">
        <f t="array" ref="EL37">_xlfn.IFS(EL33&gt;EK33, "above average", EL33&lt;EK33, "below average", EL33=EK33, "average")</f>
        <v>below average</v>
      </c>
      <c r="EM37" s="15" t="str" cm="1">
        <f t="array" ref="EM37">_xlfn.IFS(EM33&gt;EL33, "above average", EM33&lt;EL33, "below average", EM33=EL33, "average")</f>
        <v>above average</v>
      </c>
      <c r="EN37" s="15" t="str" cm="1">
        <f t="array" ref="EN37">_xlfn.IFS(EN33&gt;EM33, "above average", EN33&lt;EM33, "below average", EN33=EM33, "average")</f>
        <v>above average</v>
      </c>
      <c r="EO37" s="15" t="str" cm="1">
        <f t="array" ref="EO37">_xlfn.IFS(EO33&gt;EN33, "above average", EO33&lt;EN33, "below average", EO33=EN33, "average")</f>
        <v>above average</v>
      </c>
      <c r="EP37" s="15" t="str" cm="1">
        <f t="array" ref="EP37">_xlfn.IFS(EP33&gt;EO33, "above average", EP33&lt;EO33, "below average", EP33=EO33, "average")</f>
        <v>above average</v>
      </c>
      <c r="EQ37" s="15" t="str" cm="1">
        <f t="array" ref="EQ37">_xlfn.IFS(EQ33&gt;EP33, "above average", EQ33&lt;EP33, "below average", EQ33=EP33, "average")</f>
        <v>above average</v>
      </c>
      <c r="ER37" s="15" t="str" cm="1">
        <f t="array" ref="ER37">_xlfn.IFS(ER33&gt;EQ33, "above average", ER33&lt;EQ33, "below average", ER33=EQ33, "average")</f>
        <v>below average</v>
      </c>
      <c r="ES37" s="15" t="str" cm="1">
        <f t="array" ref="ES37">_xlfn.IFS(ES33&gt;ER33, "above average", ES33&lt;ER33, "below average", ES33=ER33, "average")</f>
        <v>below average</v>
      </c>
      <c r="ET37" s="15" t="str" cm="1">
        <f t="array" ref="ET37">_xlfn.IFS(ET33&gt;ES33, "above average", ET33&lt;ES33, "below average", ET33=ES33, "average")</f>
        <v>below average</v>
      </c>
      <c r="EU37" s="15" t="str" cm="1">
        <f t="array" ref="EU37">_xlfn.IFS(EU33&gt;ET33, "above average", EU33&lt;ET33, "below average", EU33=ET33, "average")</f>
        <v>below average</v>
      </c>
      <c r="EV37" s="15" t="str" cm="1">
        <f t="array" ref="EV37">_xlfn.IFS(EV33&gt;EU33, "above average", EV33&lt;EU33, "below average", EV33=EU33, "average")</f>
        <v>below average</v>
      </c>
      <c r="EW37" s="15" t="str" cm="1">
        <f t="array" ref="EW37">_xlfn.IFS(EW33&gt;EV33, "above average", EW33&lt;EV33, "below average", EW33=EV33, "average")</f>
        <v>below average</v>
      </c>
      <c r="EX37" s="15" t="str" cm="1">
        <f t="array" ref="EX37">_xlfn.IFS(EX33&gt;EW33, "above average", EX33&lt;EW33, "below average", EX33=EW33, "average")</f>
        <v>below average</v>
      </c>
      <c r="EY37" s="15" t="str" cm="1">
        <f t="array" ref="EY37">_xlfn.IFS(EY33&gt;EX33, "above average", EY33&lt;EX33, "below average", EY33=EX33, "average")</f>
        <v>above average</v>
      </c>
      <c r="EZ37" s="15" t="str" cm="1">
        <f t="array" ref="EZ37">_xlfn.IFS(EZ33&gt;EY33, "above average", EZ33&lt;EY33, "below average", EZ33=EY33, "average")</f>
        <v>above average</v>
      </c>
      <c r="FA37" s="15" t="str" cm="1">
        <f t="array" ref="FA37">_xlfn.IFS(FA33&gt;EZ33, "above average", FA33&lt;EZ33, "below average", FA33=EZ33, "average")</f>
        <v>above average</v>
      </c>
      <c r="FB37" s="15" t="str" cm="1">
        <f t="array" ref="FB37">_xlfn.IFS(FB33&gt;FA33, "above average", FB33&lt;FA33, "below average", FB33=FA33, "average")</f>
        <v>above average</v>
      </c>
      <c r="FC37" s="15" t="str" cm="1">
        <f t="array" ref="FC37">_xlfn.IFS(FC33&gt;FB33, "above average", FC33&lt;FB33, "below average", FC33=FB33, "average")</f>
        <v>below average</v>
      </c>
      <c r="FD37" s="15" t="str" cm="1">
        <f t="array" ref="FD37">_xlfn.IFS(FD33&gt;FC33, "above average", FD33&lt;FC33, "below average", FD33=FC33, "average")</f>
        <v>below average</v>
      </c>
      <c r="FE37" s="15" t="str" cm="1">
        <f t="array" ref="FE37">_xlfn.IFS(FE33&gt;FD33, "above average", FE33&lt;FD33, "below average", FE33=FD33, "average")</f>
        <v>below average</v>
      </c>
      <c r="FF37" s="15" t="str" cm="1">
        <f t="array" ref="FF37">_xlfn.IFS(FF33&gt;FE33, "above average", FF33&lt;FE33, "below average", FF33=FE33, "average")</f>
        <v>below average</v>
      </c>
      <c r="FG37" s="15" t="str" cm="1">
        <f t="array" ref="FG37">_xlfn.IFS(FG33&gt;FF33, "above average", FG33&lt;FF33, "below average", FG33=FF33, "average")</f>
        <v>below average</v>
      </c>
      <c r="FH37" s="15" t="str" cm="1">
        <f t="array" ref="FH37">_xlfn.IFS(FH33&gt;FG33, "above average", FH33&lt;FG33, "below average", FH33=FG33, "average")</f>
        <v>below average</v>
      </c>
      <c r="FI37" s="15" t="str" cm="1">
        <f t="array" ref="FI37">_xlfn.IFS(FI33&gt;FH33, "above average", FI33&lt;FH33, "below average", FI33=FH33, "average")</f>
        <v>below average</v>
      </c>
      <c r="FJ37" s="15" t="str" cm="1">
        <f t="array" ref="FJ37">_xlfn.IFS(FJ33&gt;FI33, "above average", FJ33&lt;FI33, "below average", FJ33=FI33, "average")</f>
        <v>above average</v>
      </c>
      <c r="FK37" s="15" t="str" cm="1">
        <f t="array" ref="FK37">_xlfn.IFS(FK33&gt;FJ33, "above average", FK33&lt;FJ33, "below average", FK33=FJ33, "average")</f>
        <v>above average</v>
      </c>
      <c r="FL37" s="15" t="str" cm="1">
        <f t="array" ref="FL37">_xlfn.IFS(FL33&gt;FK33, "above average", FL33&lt;FK33, "below average", FL33=FK33, "average")</f>
        <v>above average</v>
      </c>
      <c r="FM37" s="15" t="str" cm="1">
        <f t="array" ref="FM37">_xlfn.IFS(FM33&gt;FL33, "above average", FM33&lt;FL33, "below average", FM33=FL33, "average")</f>
        <v>above average</v>
      </c>
      <c r="FN37" s="15" t="str" cm="1">
        <f t="array" ref="FN37">_xlfn.IFS(FN33&gt;FM33, "above average", FN33&lt;FM33, "below average", FN33=FM33, "average")</f>
        <v>below average</v>
      </c>
      <c r="FO37" s="15" t="str" cm="1">
        <f t="array" ref="FO37">_xlfn.IFS(FO33&gt;FN33, "above average", FO33&lt;FN33, "below average", FO33=FN33, "average")</f>
        <v>below average</v>
      </c>
      <c r="FP37" s="15" t="str" cm="1">
        <f t="array" ref="FP37">_xlfn.IFS(FP33&gt;FO33, "above average", FP33&lt;FO33, "below average", FP33=FO33, "average")</f>
        <v>below average</v>
      </c>
      <c r="FQ37" s="15" t="str" cm="1">
        <f t="array" ref="FQ37">_xlfn.IFS(FQ33&gt;FP33, "above average", FQ33&lt;FP33, "below average", FQ33=FP33, "average")</f>
        <v>below average</v>
      </c>
      <c r="FR37" s="15" t="str" cm="1">
        <f t="array" ref="FR37">_xlfn.IFS(FR33&gt;FQ33, "above average", FR33&lt;FQ33, "below average", FR33=FQ33, "average")</f>
        <v>below average</v>
      </c>
      <c r="FS37" s="15" t="str" cm="1">
        <f t="array" ref="FS37">_xlfn.IFS(FS33&gt;FR33, "above average", FS33&lt;FR33, "below average", FS33=FR33, "average")</f>
        <v>below average</v>
      </c>
      <c r="FT37" s="15" t="str" cm="1">
        <f t="array" ref="FT37">_xlfn.IFS(FT33&gt;FS33, "above average", FT33&lt;FS33, "below average", FT33=FS33, "average")</f>
        <v>above average</v>
      </c>
      <c r="FU37" s="15" t="str" cm="1">
        <f t="array" ref="FU37">_xlfn.IFS(FU33&gt;FT33, "above average", FU33&lt;FT33, "below average", FU33=FT33, "average")</f>
        <v>above average</v>
      </c>
      <c r="FV37" s="15" t="str" cm="1">
        <f t="array" ref="FV37">_xlfn.IFS(FV33&gt;FU33, "above average", FV33&lt;FU33, "below average", FV33=FU33, "average")</f>
        <v>above average</v>
      </c>
      <c r="FW37" s="15" t="str" cm="1">
        <f t="array" ref="FW37">_xlfn.IFS(FW33&gt;FV33, "above average", FW33&lt;FV33, "below average", FW33=FV33, "average")</f>
        <v>above average</v>
      </c>
      <c r="FX37" s="15" t="str" cm="1">
        <f t="array" ref="FX37">_xlfn.IFS(FX33&gt;FW33, "above average", FX33&lt;FW33, "below average", FX33=FW33, "average")</f>
        <v>above average</v>
      </c>
      <c r="FY37" s="15" t="str" cm="1">
        <f t="array" ref="FY37">_xlfn.IFS(FY33&gt;FX33, "above average", FY33&lt;FX33, "below average", FY33=FX33, "average")</f>
        <v>below average</v>
      </c>
      <c r="FZ37" s="15" t="str" cm="1">
        <f t="array" ref="FZ37">_xlfn.IFS(FZ33&gt;FY33, "above average", FZ33&lt;FY33, "below average", FZ33=FY33, "average")</f>
        <v>below average</v>
      </c>
      <c r="GA37" s="15" t="str" cm="1">
        <f t="array" ref="GA37">_xlfn.IFS(GA33&gt;FZ33, "above average", GA33&lt;FZ33, "below average", GA33=FZ33, "average")</f>
        <v>below average</v>
      </c>
      <c r="GB37" s="15" t="str" cm="1">
        <f t="array" ref="GB37">_xlfn.IFS(GB33&gt;GA33, "above average", GB33&lt;GA33, "below average", GB33=GA33, "average")</f>
        <v>below average</v>
      </c>
      <c r="GC37" s="15" t="str" cm="1">
        <f t="array" ref="GC37">_xlfn.IFS(GC33&gt;GB33, "above average", GC33&lt;GB33, "below average", GC33=GB33, "average")</f>
        <v>below average</v>
      </c>
      <c r="GD37" s="15" t="str" cm="1">
        <f t="array" ref="GD37">_xlfn.IFS(GD33&gt;GC33, "above average", GD33&lt;GC33, "below average", GD33=GC33, "average")</f>
        <v>below average</v>
      </c>
      <c r="GE37" s="15" t="str" cm="1">
        <f t="array" ref="GE37">_xlfn.IFS(GE33&gt;GD33, "above average", GE33&lt;GD33, "below average", GE33=GD33, "average")</f>
        <v>above average</v>
      </c>
      <c r="GF37" s="15" t="str" cm="1">
        <f t="array" ref="GF37">_xlfn.IFS(GF33&gt;GE33, "above average", GF33&lt;GE33, "below average", GF33=GE33, "average")</f>
        <v>above average</v>
      </c>
      <c r="GG37" s="15" t="str" cm="1">
        <f t="array" ref="GG37">_xlfn.IFS(GG33&gt;GF33, "above average", GG33&lt;GF33, "below average", GG33=GF33, "average")</f>
        <v>above average</v>
      </c>
      <c r="GH37" s="15" t="str" cm="1">
        <f t="array" ref="GH37">_xlfn.IFS(GH33&gt;GG33, "above average", GH33&lt;GG33, "below average", GH33=GG33, "average")</f>
        <v>above average</v>
      </c>
      <c r="GI37" s="15" t="str" cm="1">
        <f t="array" ref="GI37">_xlfn.IFS(GI33&gt;GH33, "above average", GI33&lt;GH33, "below average", GI33=GH33, "average")</f>
        <v>above average</v>
      </c>
      <c r="GJ37" s="15" t="str" cm="1">
        <f t="array" ref="GJ37">_xlfn.IFS(GJ33&gt;GI33, "above average", GJ33&lt;GI33, "below average", GJ33=GI33, "average")</f>
        <v>below average</v>
      </c>
      <c r="GK37" s="15" t="str" cm="1">
        <f t="array" ref="GK37">_xlfn.IFS(GK33&gt;GJ33, "above average", GK33&lt;GJ33, "below average", GK33=GJ33, "average")</f>
        <v>below average</v>
      </c>
      <c r="GL37" s="15" t="str" cm="1">
        <f t="array" ref="GL37">_xlfn.IFS(GL33&gt;GK33, "above average", GL33&lt;GK33, "below average", GL33=GK33, "average")</f>
        <v>below average</v>
      </c>
      <c r="GM37" s="15" t="str" cm="1">
        <f t="array" ref="GM37">_xlfn.IFS(GM33&gt;GL33, "above average", GM33&lt;GL33, "below average", GM33=GL33, "average")</f>
        <v>below average</v>
      </c>
      <c r="GN37" s="15" t="str" cm="1">
        <f t="array" ref="GN37">_xlfn.IFS(GN33&gt;GM33, "above average", GN33&lt;GM33, "below average", GN33=GM33, "average")</f>
        <v>below average</v>
      </c>
      <c r="GO37" s="15" t="str" cm="1">
        <f t="array" ref="GO37">_xlfn.IFS(GO33&gt;GN33, "above average", GO33&lt;GN33, "below average", GO33=GN33, "average")</f>
        <v>below average</v>
      </c>
      <c r="GP37" s="15" t="str" cm="1">
        <f t="array" ref="GP37">_xlfn.IFS(GP33&gt;GO33, "above average", GP33&lt;GO33, "below average", GP33=GO33, "average")</f>
        <v>above average</v>
      </c>
      <c r="GQ37" s="15" t="str" cm="1">
        <f t="array" ref="GQ37">_xlfn.IFS(GQ33&gt;GP33, "above average", GQ33&lt;GP33, "below average", GQ33=GP33, "average")</f>
        <v>above average</v>
      </c>
      <c r="GR37" s="15" t="str" cm="1">
        <f t="array" ref="GR37">_xlfn.IFS(GR33&gt;GQ33, "above average", GR33&lt;GQ33, "below average", GR33=GQ33, "average")</f>
        <v>above average</v>
      </c>
      <c r="GS37" s="15" t="str" cm="1">
        <f t="array" ref="GS37">_xlfn.IFS(GS33&gt;GR33, "above average", GS33&lt;GR33, "below average", GS33=GR33, "average")</f>
        <v>above average</v>
      </c>
      <c r="GT37" s="15" t="str" cm="1">
        <f t="array" ref="GT37">_xlfn.IFS(GT33&gt;GS33, "above average", GT33&lt;GS33, "below average", GT33=GS33, "average")</f>
        <v>above average</v>
      </c>
      <c r="GU37" s="15" t="str" cm="1">
        <f t="array" ref="GU37">_xlfn.IFS(GU33&gt;GT33, "above average", GU33&lt;GT33, "below average", GU33=GT33, "average")</f>
        <v>below average</v>
      </c>
      <c r="GV37" s="15" t="str" cm="1">
        <f t="array" ref="GV37">_xlfn.IFS(GV33&gt;GU33, "above average", GV33&lt;GU33, "below average", GV33=GU33, "average")</f>
        <v>below average</v>
      </c>
      <c r="GW37" s="15" t="str" cm="1">
        <f t="array" ref="GW37">_xlfn.IFS(GW33&gt;GV33, "above average", GW33&lt;GV33, "below average", GW33=GV33, "average")</f>
        <v>below average</v>
      </c>
      <c r="GX37" s="15" t="str" cm="1">
        <f t="array" ref="GX37">_xlfn.IFS(GX33&gt;GW33, "above average", GX33&lt;GW33, "below average", GX33=GW33, "average")</f>
        <v>below average</v>
      </c>
      <c r="GY37" s="15" t="str" cm="1">
        <f t="array" ref="GY37">_xlfn.IFS(GY33&gt;GX33, "above average", GY33&lt;GX33, "below average", GY33=GX33, "average")</f>
        <v>below average</v>
      </c>
      <c r="GZ37" s="15" t="str" cm="1">
        <f t="array" ref="GZ37">_xlfn.IFS(GZ33&gt;GY33, "above average", GZ33&lt;GY33, "below average", GZ33=GY33, "average")</f>
        <v>below average</v>
      </c>
      <c r="HA37" s="15" t="str" cm="1">
        <f t="array" ref="HA37">_xlfn.IFS(HA33&gt;GZ33, "above average", HA33&lt;GZ33, "below average", HA33=GZ33, "average")</f>
        <v>above average</v>
      </c>
      <c r="HB37" s="15" t="str" cm="1">
        <f t="array" ref="HB37">_xlfn.IFS(HB33&gt;HA33, "above average", HB33&lt;HA33, "below average", HB33=HA33, "average")</f>
        <v>above average</v>
      </c>
      <c r="HC37" s="15" t="str" cm="1">
        <f t="array" ref="HC37">_xlfn.IFS(HC33&gt;HB33, "above average", HC33&lt;HB33, "below average", HC33=HB33, "average")</f>
        <v>above average</v>
      </c>
      <c r="HD37" s="15" t="str" cm="1">
        <f t="array" ref="HD37">_xlfn.IFS(HD33&gt;HC33, "above average", HD33&lt;HC33, "below average", HD33=HC33, "average")</f>
        <v>above average</v>
      </c>
      <c r="HE37" s="15" t="str" cm="1">
        <f t="array" ref="HE37">_xlfn.IFS(HE33&gt;HD33, "above average", HE33&lt;HD33, "below average", HE33=HD33, "average")</f>
        <v>above average</v>
      </c>
      <c r="HF37" s="15" t="str" cm="1">
        <f t="array" ref="HF37">_xlfn.IFS(HF33&gt;HE33, "above average", HF33&lt;HE33, "below average", HF33=HE33, "average")</f>
        <v>below average</v>
      </c>
      <c r="HG37" s="15" t="str" cm="1">
        <f t="array" ref="HG37">_xlfn.IFS(HG33&gt;HF33, "above average", HG33&lt;HF33, "below average", HG33=HF33, "average")</f>
        <v>below average</v>
      </c>
      <c r="HH37" s="15" t="str" cm="1">
        <f t="array" ref="HH37">_xlfn.IFS(HH33&gt;HG33, "above average", HH33&lt;HG33, "below average", HH33=HG33, "average")</f>
        <v>below average</v>
      </c>
      <c r="HI37" s="15" t="str" cm="1">
        <f t="array" ref="HI37">_xlfn.IFS(HI33&gt;HH33, "above average", HI33&lt;HH33, "below average", HI33=HH33, "average")</f>
        <v>below average</v>
      </c>
      <c r="HJ37" s="15" t="str" cm="1">
        <f t="array" ref="HJ37">_xlfn.IFS(HJ33&gt;HI33, "above average", HJ33&lt;HI33, "below average", HJ33=HI33, "average")</f>
        <v>below average</v>
      </c>
      <c r="HK37" s="15" t="str" cm="1">
        <f t="array" ref="HK37">_xlfn.IFS(HK33&gt;HJ33, "above average", HK33&lt;HJ33, "below average", HK33=HJ33, "average")</f>
        <v>below average</v>
      </c>
      <c r="HL37" s="15" t="str" cm="1">
        <f t="array" ref="HL37">_xlfn.IFS(HL33&gt;HK33, "above average", HL33&lt;HK33, "below average", HL33=HK33, "average")</f>
        <v>above average</v>
      </c>
      <c r="HM37" s="15" t="str" cm="1">
        <f t="array" ref="HM37">_xlfn.IFS(HM33&gt;HL33, "above average", HM33&lt;HL33, "below average", HM33=HL33, "average")</f>
        <v>above average</v>
      </c>
      <c r="HN37" s="15" t="str" cm="1">
        <f t="array" ref="HN37">_xlfn.IFS(HN33&gt;HM33, "above average", HN33&lt;HM33, "below average", HN33=HM33, "average")</f>
        <v>above average</v>
      </c>
      <c r="HO37" s="15" t="str" cm="1">
        <f t="array" ref="HO37">_xlfn.IFS(HO33&gt;HN33, "above average", HO33&lt;HN33, "below average", HO33=HN33, "average")</f>
        <v>above average</v>
      </c>
      <c r="HP37" s="15" t="str" cm="1">
        <f t="array" ref="HP37">_xlfn.IFS(HP33&gt;HO33, "above average", HP33&lt;HO33, "below average", HP33=HO33, "average")</f>
        <v>above average</v>
      </c>
      <c r="HQ37" s="15" t="str" cm="1">
        <f t="array" ref="HQ37">_xlfn.IFS(HQ33&gt;HP33, "above average", HQ33&lt;HP33, "below average", HQ33=HP33, "average")</f>
        <v>below average</v>
      </c>
      <c r="HR37" s="15" t="str" cm="1">
        <f t="array" ref="HR37">_xlfn.IFS(HR33&gt;HQ33, "above average", HR33&lt;HQ33, "below average", HR33=HQ33, "average")</f>
        <v>below average</v>
      </c>
      <c r="HS37" s="15" t="str" cm="1">
        <f t="array" ref="HS37">_xlfn.IFS(HS33&gt;HR33, "above average", HS33&lt;HR33, "below average", HS33=HR33, "average")</f>
        <v>below average</v>
      </c>
      <c r="HT37" s="15" t="str" cm="1">
        <f t="array" ref="HT37">_xlfn.IFS(HT33&gt;HS33, "above average", HT33&lt;HS33, "below average", HT33=HS33, "average")</f>
        <v>below average</v>
      </c>
      <c r="HU37" s="15" t="str" cm="1">
        <f t="array" ref="HU37">_xlfn.IFS(HU33&gt;HT33, "above average", HU33&lt;HT33, "below average", HU33=HT33, "average")</f>
        <v>below average</v>
      </c>
      <c r="HV37" s="15" t="str" cm="1">
        <f t="array" ref="HV37">_xlfn.IFS(HV33&gt;HU33, "above average", HV33&lt;HU33, "below average", HV33=HU33, "average")</f>
        <v>below average</v>
      </c>
      <c r="HW37" s="15" t="str" cm="1">
        <f t="array" ref="HW37">_xlfn.IFS(HW33&gt;HV33, "above average", HW33&lt;HV33, "below average", HW33=HV33, "average")</f>
        <v>above average</v>
      </c>
      <c r="HX37" s="15" t="str" cm="1">
        <f t="array" ref="HX37">_xlfn.IFS(HX33&gt;HW33, "above average", HX33&lt;HW33, "below average", HX33=HW33, "average")</f>
        <v>above average</v>
      </c>
      <c r="HY37" s="15" t="str" cm="1">
        <f t="array" ref="HY37">_xlfn.IFS(HY33&gt;HX33, "above average", HY33&lt;HX33, "below average", HY33=HX33, "average")</f>
        <v>above average</v>
      </c>
      <c r="HZ37" s="15" t="str" cm="1">
        <f t="array" ref="HZ37">_xlfn.IFS(HZ33&gt;HY33, "above average", HZ33&lt;HY33, "below average", HZ33=HY33, "average")</f>
        <v>above average</v>
      </c>
      <c r="IA37" s="15" t="str" cm="1">
        <f t="array" ref="IA37">_xlfn.IFS(IA33&gt;HZ33, "above average", IA33&lt;HZ33, "below average", IA33=HZ33, "average")</f>
        <v>above average</v>
      </c>
      <c r="IB37" s="15" t="str" cm="1">
        <f t="array" ref="IB37">_xlfn.IFS(IB33&gt;IA33, "above average", IB33&lt;IA33, "below average", IB33=IA33, "average")</f>
        <v>below average</v>
      </c>
      <c r="IC37" s="15" t="str" cm="1">
        <f t="array" ref="IC37">_xlfn.IFS(IC33&gt;IB33, "above average", IC33&lt;IB33, "below average", IC33=IB33, "average")</f>
        <v>below average</v>
      </c>
      <c r="ID37" s="15" t="str" cm="1">
        <f t="array" ref="ID37">_xlfn.IFS(ID33&gt;IC33, "above average", ID33&lt;IC33, "below average", ID33=IC33, "average")</f>
        <v>below average</v>
      </c>
      <c r="IE37" s="15" t="str" cm="1">
        <f t="array" ref="IE37">_xlfn.IFS(IE33&gt;ID33, "above average", IE33&lt;ID33, "below average", IE33=ID33, "average")</f>
        <v>below average</v>
      </c>
      <c r="IF37" s="15" t="str" cm="1">
        <f t="array" ref="IF37">_xlfn.IFS(IF33&gt;IE33, "above average", IF33&lt;IE33, "below average", IF33=IE33, "average")</f>
        <v>below average</v>
      </c>
      <c r="IG37" s="15" t="str" cm="1">
        <f t="array" ref="IG37">_xlfn.IFS(IG33&gt;IF33, "above average", IG33&lt;IF33, "below average", IG33=IF33, "average")</f>
        <v>below average</v>
      </c>
      <c r="IH37" s="15" t="str" cm="1">
        <f t="array" ref="IH37">_xlfn.IFS(IH33&gt;IG33, "above average", IH33&lt;IG33, "below average", IH33=IG33, "average")</f>
        <v>above average</v>
      </c>
      <c r="II37" s="15" t="str" cm="1">
        <f t="array" ref="II37">_xlfn.IFS(II33&gt;IH33, "above average", II33&lt;IH33, "below average", II33=IH33, "average")</f>
        <v>above average</v>
      </c>
      <c r="IJ37" s="15" t="str" cm="1">
        <f t="array" ref="IJ37">_xlfn.IFS(IJ33&gt;II33, "above average", IJ33&lt;II33, "below average", IJ33=II33, "average")</f>
        <v>above average</v>
      </c>
      <c r="IK37" s="15" t="str" cm="1">
        <f t="array" ref="IK37">_xlfn.IFS(IK33&gt;IJ33, "above average", IK33&lt;IJ33, "below average", IK33=IJ33, "average")</f>
        <v>above average</v>
      </c>
      <c r="IL37" s="15" t="str" cm="1">
        <f t="array" ref="IL37">_xlfn.IFS(IL33&gt;IK33, "above average", IL33&lt;IK33, "below average", IL33=IK33, "average")</f>
        <v>above average</v>
      </c>
      <c r="IM37" s="15" t="str" cm="1">
        <f t="array" ref="IM37">_xlfn.IFS(IM33&gt;IL33, "above average", IM33&lt;IL33, "below average", IM33=IL33, "average")</f>
        <v>below average</v>
      </c>
      <c r="IN37" s="15" t="str" cm="1">
        <f t="array" ref="IN37">_xlfn.IFS(IN33&gt;IM33, "above average", IN33&lt;IM33, "below average", IN33=IM33, "average")</f>
        <v>below average</v>
      </c>
      <c r="IO37" s="15" t="str" cm="1">
        <f t="array" ref="IO37">_xlfn.IFS(IO33&gt;IN33, "above average", IO33&lt;IN33, "below average", IO33=IN33, "average")</f>
        <v>below average</v>
      </c>
      <c r="IP37" s="15" t="str" cm="1">
        <f t="array" ref="IP37">_xlfn.IFS(IP33&gt;IO33, "above average", IP33&lt;IO33, "below average", IP33=IO33, "average")</f>
        <v>below average</v>
      </c>
      <c r="IQ37" s="15" t="str" cm="1">
        <f t="array" ref="IQ37">_xlfn.IFS(IQ33&gt;IP33, "above average", IQ33&lt;IP33, "below average", IQ33=IP33, "average")</f>
        <v>below average</v>
      </c>
      <c r="IR37" s="15" t="str" cm="1">
        <f t="array" ref="IR37">_xlfn.IFS(IR33&gt;IQ33, "above average", IR33&lt;IQ33, "below average", IR33=IQ33, "average")</f>
        <v>below average</v>
      </c>
      <c r="IS37" s="15" t="str" cm="1">
        <f t="array" ref="IS37">_xlfn.IFS(IS33&gt;IR33, "above average", IS33&lt;IR33, "below average", IS33=IR33, "average")</f>
        <v>below average</v>
      </c>
      <c r="IT37" s="15" t="str" cm="1">
        <f t="array" ref="IT37">_xlfn.IFS(IT33&gt;IS33, "above average", IT33&lt;IS33, "below average", IT33=IS33, "average")</f>
        <v>above average</v>
      </c>
      <c r="IU37" s="15" t="str" cm="1">
        <f t="array" ref="IU37">_xlfn.IFS(IU33&gt;IT33, "above average", IU33&lt;IT33, "below average", IU33=IT33, "average")</f>
        <v>above average</v>
      </c>
      <c r="IV37" s="15" t="str" cm="1">
        <f t="array" ref="IV37">_xlfn.IFS(IV33&gt;IU33, "above average", IV33&lt;IU33, "below average", IV33=IU33, "average")</f>
        <v>above average</v>
      </c>
      <c r="IW37" s="15" t="str" cm="1">
        <f t="array" ref="IW37">_xlfn.IFS(IW33&gt;IV33, "above average", IW33&lt;IV33, "below average", IW33=IV33, "average")</f>
        <v>above average</v>
      </c>
      <c r="IX37" s="15" t="str" cm="1">
        <f t="array" ref="IX37">_xlfn.IFS(IX33&gt;IW33, "above average", IX33&lt;IW33, "below average", IX33=IW33, "average")</f>
        <v>below average</v>
      </c>
      <c r="IY37" s="15" t="str" cm="1">
        <f t="array" ref="IY37">_xlfn.IFS(IY33&gt;IX33, "above average", IY33&lt;IX33, "below average", IY33=IX33, "average")</f>
        <v>below average</v>
      </c>
      <c r="IZ37" s="15" t="str" cm="1">
        <f t="array" ref="IZ37">_xlfn.IFS(IZ33&gt;IY33, "above average", IZ33&lt;IY33, "below average", IZ33=IY33, "average")</f>
        <v>below average</v>
      </c>
      <c r="JA37" s="15" t="str" cm="1">
        <f t="array" ref="JA37">_xlfn.IFS(JA33&gt;IZ33, "above average", JA33&lt;IZ33, "below average", JA33=IZ33, "average")</f>
        <v>below average</v>
      </c>
      <c r="JB37" s="15" t="str" cm="1">
        <f t="array" ref="JB37">_xlfn.IFS(JB33&gt;JA33, "above average", JB33&lt;JA33, "below average", JB33=JA33, "average")</f>
        <v>below average</v>
      </c>
      <c r="JC37" s="15" t="str" cm="1">
        <f t="array" ref="JC37">_xlfn.IFS(JC33&gt;JB33, "above average", JC33&lt;JB33, "below average", JC33=JB33, "average")</f>
        <v>below average</v>
      </c>
      <c r="JD37" s="15" t="str" cm="1">
        <f t="array" ref="JD37">_xlfn.IFS(JD33&gt;JC33, "above average", JD33&lt;JC33, "below average", JD33=JC33, "average")</f>
        <v>below average</v>
      </c>
      <c r="JE37" s="15" t="str" cm="1">
        <f t="array" ref="JE37">_xlfn.IFS(JE33&gt;JD33, "above average", JE33&lt;JD33, "below average", JE33=JD33, "average")</f>
        <v>above average</v>
      </c>
      <c r="JF37" s="15" t="str" cm="1">
        <f t="array" ref="JF37">_xlfn.IFS(JF33&gt;JE33, "above average", JF33&lt;JE33, "below average", JF33=JE33, "average")</f>
        <v>above average</v>
      </c>
      <c r="JG37" s="15" t="str" cm="1">
        <f t="array" ref="JG37">_xlfn.IFS(JG33&gt;JF33, "above average", JG33&lt;JF33, "below average", JG33=JF33, "average")</f>
        <v>above average</v>
      </c>
      <c r="JH37" s="15" t="str" cm="1">
        <f t="array" ref="JH37">_xlfn.IFS(JH33&gt;JG33, "above average", JH33&lt;JG33, "below average", JH33=JG33, "average")</f>
        <v>above average</v>
      </c>
      <c r="JI37" s="15" t="str" cm="1">
        <f t="array" ref="JI37">_xlfn.IFS(JI33&gt;JH33, "above average", JI33&lt;JH33, "below average", JI33=JH33, "average")</f>
        <v>below average</v>
      </c>
      <c r="JJ37" s="15" t="str" cm="1">
        <f t="array" ref="JJ37">_xlfn.IFS(JJ33&gt;JI33, "above average", JJ33&lt;JI33, "below average", JJ33=JI33, "average")</f>
        <v>below average</v>
      </c>
      <c r="JK37" s="15" t="str" cm="1">
        <f t="array" ref="JK37">_xlfn.IFS(JK33&gt;JJ33, "above average", JK33&lt;JJ33, "below average", JK33=JJ33, "average")</f>
        <v>below average</v>
      </c>
      <c r="JL37" s="15" t="str" cm="1">
        <f t="array" ref="JL37">_xlfn.IFS(JL33&gt;JK33, "above average", JL33&lt;JK33, "below average", JL33=JK33, "average")</f>
        <v>below average</v>
      </c>
      <c r="JM37" s="15" t="str" cm="1">
        <f t="array" ref="JM37">_xlfn.IFS(JM33&gt;JL33, "above average", JM33&lt;JL33, "below average", JM33=JL33, "average")</f>
        <v>below average</v>
      </c>
      <c r="JN37" s="15" t="str" cm="1">
        <f t="array" ref="JN37">_xlfn.IFS(JN33&gt;JM33, "above average", JN33&lt;JM33, "below average", JN33=JM33, "average")</f>
        <v>below average</v>
      </c>
      <c r="JO37" s="15" t="str" cm="1">
        <f t="array" ref="JO37">_xlfn.IFS(JO33&gt;JN33, "above average", JO33&lt;JN33, "below average", JO33=JN33, "average")</f>
        <v>above average</v>
      </c>
      <c r="JP37" s="15" t="str" cm="1">
        <f t="array" ref="JP37">_xlfn.IFS(JP33&gt;JO33, "above average", JP33&lt;JO33, "below average", JP33=JO33, "average")</f>
        <v>above average</v>
      </c>
      <c r="JQ37" s="15" t="str" cm="1">
        <f t="array" ref="JQ37">_xlfn.IFS(JQ33&gt;JP33, "above average", JQ33&lt;JP33, "below average", JQ33=JP33, "average")</f>
        <v>above average</v>
      </c>
      <c r="JR37" s="15" t="str" cm="1">
        <f t="array" ref="JR37">_xlfn.IFS(JR33&gt;JQ33, "above average", JR33&lt;JQ33, "below average", JR33=JQ33, "average")</f>
        <v>above average</v>
      </c>
      <c r="JS37" s="15" t="str" cm="1">
        <f t="array" ref="JS37">_xlfn.IFS(JS33&gt;JR33, "above average", JS33&lt;JR33, "below average", JS33=JR33, "average")</f>
        <v>above average</v>
      </c>
      <c r="JT37" s="15" t="str" cm="1">
        <f t="array" ref="JT37">_xlfn.IFS(JT33&gt;JS33, "above average", JT33&lt;JS33, "below average", JT33=JS33, "average")</f>
        <v>below average</v>
      </c>
      <c r="JU37" s="15" t="str" cm="1">
        <f t="array" ref="JU37">_xlfn.IFS(JU33&gt;JT33, "above average", JU33&lt;JT33, "below average", JU33=JT33, "average")</f>
        <v>below average</v>
      </c>
      <c r="JV37" s="15" t="str" cm="1">
        <f t="array" ref="JV37">_xlfn.IFS(JV33&gt;JU33, "above average", JV33&lt;JU33, "below average", JV33=JU33, "average")</f>
        <v>below average</v>
      </c>
      <c r="JW37" s="15" t="str" cm="1">
        <f t="array" ref="JW37">_xlfn.IFS(JW33&gt;JV33, "above average", JW33&lt;JV33, "below average", JW33=JV33, "average")</f>
        <v>below average</v>
      </c>
      <c r="JX37" s="15" t="str" cm="1">
        <f t="array" ref="JX37">_xlfn.IFS(JX33&gt;JW33, "above average", JX33&lt;JW33, "below average", JX33=JW33, "average")</f>
        <v>below average</v>
      </c>
      <c r="JY37" s="15" t="str" cm="1">
        <f t="array" ref="JY37">_xlfn.IFS(JY33&gt;JX33, "above average", JY33&lt;JX33, "below average", JY33=JX33, "average")</f>
        <v>below average</v>
      </c>
      <c r="JZ37" s="15" t="str" cm="1">
        <f t="array" ref="JZ37">_xlfn.IFS(JZ33&gt;JY33, "above average", JZ33&lt;JY33, "below average", JZ33=JY33, "average")</f>
        <v>above average</v>
      </c>
      <c r="KA37" s="15" t="str" cm="1">
        <f t="array" ref="KA37">_xlfn.IFS(KA33&gt;JZ33, "above average", KA33&lt;JZ33, "below average", KA33=JZ33, "average")</f>
        <v>above average</v>
      </c>
      <c r="KB37" s="15" t="str" cm="1">
        <f t="array" ref="KB37">_xlfn.IFS(KB33&gt;KA33, "above average", KB33&lt;KA33, "below average", KB33=KA33, "average")</f>
        <v>above average</v>
      </c>
      <c r="KC37" s="15" t="str" cm="1">
        <f t="array" ref="KC37">_xlfn.IFS(KC33&gt;KB33, "above average", KC33&lt;KB33, "below average", KC33=KB33, "average")</f>
        <v>above average</v>
      </c>
      <c r="KD37" s="15" t="str" cm="1">
        <f t="array" ref="KD37">_xlfn.IFS(KD33&gt;KC33, "above average", KD33&lt;KC33, "below average", KD33=KC33, "average")</f>
        <v>above average</v>
      </c>
      <c r="KE37" s="15" t="str" cm="1">
        <f t="array" ref="KE37">_xlfn.IFS(KE33&gt;KD33, "above average", KE33&lt;KD33, "below average", KE33=KD33, "average")</f>
        <v>below average</v>
      </c>
      <c r="KF37" s="15" t="str" cm="1">
        <f t="array" ref="KF37">_xlfn.IFS(KF33&gt;KE33, "above average", KF33&lt;KE33, "below average", KF33=KE33, "average")</f>
        <v>below average</v>
      </c>
      <c r="KG37" s="15" t="str" cm="1">
        <f t="array" ref="KG37">_xlfn.IFS(KG33&gt;KF33, "above average", KG33&lt;KF33, "below average", KG33=KF33, "average")</f>
        <v>below average</v>
      </c>
      <c r="KH37" s="15" t="str" cm="1">
        <f t="array" ref="KH37">_xlfn.IFS(KH33&gt;KG33, "above average", KH33&lt;KG33, "below average", KH33=KG33, "average")</f>
        <v>below average</v>
      </c>
      <c r="KI37" s="15" t="str" cm="1">
        <f t="array" ref="KI37">_xlfn.IFS(KI33&gt;KH33, "above average", KI33&lt;KH33, "below average", KI33=KH33, "average")</f>
        <v>below average</v>
      </c>
      <c r="KJ37" s="15" t="str" cm="1">
        <f t="array" ref="KJ37">_xlfn.IFS(KJ33&gt;KI33, "above average", KJ33&lt;KI33, "below average", KJ33=KI33, "average")</f>
        <v>below average</v>
      </c>
      <c r="KK37" s="15" t="str" cm="1">
        <f t="array" ref="KK37">_xlfn.IFS(KK33&gt;KJ33, "above average", KK33&lt;KJ33, "below average", KK33=KJ33, "average")</f>
        <v>below average</v>
      </c>
      <c r="KL37" s="15" t="str" cm="1">
        <f t="array" ref="KL37">_xlfn.IFS(KL33&gt;KK33, "above average", KL33&lt;KK33, "below average", KL33=KK33, "average")</f>
        <v>above average</v>
      </c>
      <c r="KM37" s="15" t="str" cm="1">
        <f t="array" ref="KM37">_xlfn.IFS(KM33&gt;KL33, "above average", KM33&lt;KL33, "below average", KM33=KL33, "average")</f>
        <v>above average</v>
      </c>
      <c r="KN37" s="15" t="str" cm="1">
        <f t="array" ref="KN37">_xlfn.IFS(KN33&gt;KM33, "above average", KN33&lt;KM33, "below average", KN33=KM33, "average")</f>
        <v>above average</v>
      </c>
      <c r="KO37" s="15" t="str" cm="1">
        <f t="array" ref="KO37">_xlfn.IFS(KO33&gt;KN33, "above average", KO33&lt;KN33, "below average", KO33=KN33, "average")</f>
        <v>above average</v>
      </c>
      <c r="KP37" s="15" t="str" cm="1">
        <f t="array" ref="KP37">_xlfn.IFS(KP33&gt;KO33, "above average", KP33&lt;KO33, "below average", KP33=KO33, "average")</f>
        <v>below average</v>
      </c>
      <c r="KQ37" s="15" t="str" cm="1">
        <f t="array" ref="KQ37">_xlfn.IFS(KQ33&gt;KP33, "above average", KQ33&lt;KP33, "below average", KQ33=KP33, "average")</f>
        <v>below average</v>
      </c>
      <c r="KR37" s="15" t="str" cm="1">
        <f t="array" ref="KR37">_xlfn.IFS(KR33&gt;KQ33, "above average", KR33&lt;KQ33, "below average", KR33=KQ33, "average")</f>
        <v>below average</v>
      </c>
      <c r="KS37" s="15" t="str" cm="1">
        <f t="array" ref="KS37">_xlfn.IFS(KS33&gt;KR33, "above average", KS33&lt;KR33, "below average", KS33=KR33, "average")</f>
        <v>below average</v>
      </c>
      <c r="KT37" s="15" t="str" cm="1">
        <f t="array" ref="KT37">_xlfn.IFS(KT33&gt;KS33, "above average", KT33&lt;KS33, "below average", KT33=KS33, "average")</f>
        <v>below average</v>
      </c>
      <c r="KU37" s="15" t="str" cm="1">
        <f t="array" ref="KU37">_xlfn.IFS(KU33&gt;KT33, "above average", KU33&lt;KT33, "below average", KU33=KT33, "average")</f>
        <v>below average</v>
      </c>
      <c r="KV37" s="15" t="str" cm="1">
        <f t="array" ref="KV37">_xlfn.IFS(KV33&gt;KU33, "above average", KV33&lt;KU33, "below average", KV33=KU33, "average")</f>
        <v>above average</v>
      </c>
      <c r="KW37" s="15" t="str" cm="1">
        <f t="array" ref="KW37">_xlfn.IFS(KW33&gt;KV33, "above average", KW33&lt;KV33, "below average", KW33=KV33, "average")</f>
        <v>above average</v>
      </c>
      <c r="KX37" s="15" t="str" cm="1">
        <f t="array" ref="KX37">_xlfn.IFS(KX33&gt;KW33, "above average", KX33&lt;KW33, "below average", KX33=KW33, "average")</f>
        <v>above average</v>
      </c>
      <c r="KY37" s="15" t="str" cm="1">
        <f t="array" ref="KY37">_xlfn.IFS(KY33&gt;KX33, "above average", KY33&lt;KX33, "below average", KY33=KX33, "average")</f>
        <v>above average</v>
      </c>
      <c r="KZ37" s="15" t="str" cm="1">
        <f t="array" ref="KZ37">_xlfn.IFS(KZ33&gt;KY33, "above average", KZ33&lt;KY33, "below average", KZ33=KY33, "average")</f>
        <v>above average</v>
      </c>
      <c r="LA37" s="15" t="str" cm="1">
        <f t="array" ref="LA37">_xlfn.IFS(LA33&gt;KZ33, "above average", LA33&lt;KZ33, "below average", LA33=KZ33, "average")</f>
        <v>below average</v>
      </c>
      <c r="LB37" s="15" t="str" cm="1">
        <f t="array" ref="LB37">_xlfn.IFS(LB33&gt;LA33, "above average", LB33&lt;LA33, "below average", LB33=LA33, "average")</f>
        <v>below average</v>
      </c>
      <c r="LC37" s="15" t="str" cm="1">
        <f t="array" ref="LC37">_xlfn.IFS(LC33&gt;LB33, "above average", LC33&lt;LB33, "below average", LC33=LB33, "average")</f>
        <v>below average</v>
      </c>
      <c r="LD37" s="15" t="str" cm="1">
        <f t="array" ref="LD37">_xlfn.IFS(LD33&gt;LC33, "above average", LD33&lt;LC33, "below average", LD33=LC33, "average")</f>
        <v>below average</v>
      </c>
      <c r="LE37" s="15" t="str" cm="1">
        <f t="array" ref="LE37">_xlfn.IFS(LE33&gt;LD33, "above average", LE33&lt;LD33, "below average", LE33=LD33, "average")</f>
        <v>below average</v>
      </c>
      <c r="LF37" s="15" t="str" cm="1">
        <f t="array" ref="LF37">_xlfn.IFS(LF33&gt;LE33, "above average", LF33&lt;LE33, "below average", LF33=LE33, "average")</f>
        <v>below average</v>
      </c>
      <c r="LG37" s="15" t="str" cm="1">
        <f t="array" ref="LG37">_xlfn.IFS(LG33&gt;LF33, "above average", LG33&lt;LF33, "below average", LG33=LF33, "average")</f>
        <v>above average</v>
      </c>
      <c r="LH37" s="15" t="str" cm="1">
        <f t="array" ref="LH37">_xlfn.IFS(LH33&gt;LG33, "above average", LH33&lt;LG33, "below average", LH33=LG33, "average")</f>
        <v>below average</v>
      </c>
      <c r="LI37" s="15" t="str" cm="1">
        <f t="array" ref="LI37">_xlfn.IFS(LI33&gt;LH33, "above average", LI33&lt;LH33, "below average", LI33=LH33, "average")</f>
        <v>above average</v>
      </c>
      <c r="LJ37" s="15" t="str" cm="1">
        <f t="array" ref="LJ37">_xlfn.IFS(LJ33&gt;LI33, "above average", LJ33&lt;LI33, "below average", LJ33=LI33, "average")</f>
        <v>above average</v>
      </c>
      <c r="LK37" s="15" t="str" cm="1">
        <f t="array" ref="LK37">_xlfn.IFS(LK33&gt;LJ33, "above average", LK33&lt;LJ33, "below average", LK33=LJ33, "average")</f>
        <v>above average</v>
      </c>
      <c r="LL37" s="15" t="str" cm="1">
        <f t="array" ref="LL37">_xlfn.IFS(LL33&gt;LK33, "above average", LL33&lt;LK33, "below average", LL33=LK33, "average")</f>
        <v>below average</v>
      </c>
      <c r="LM37" s="15" t="str" cm="1">
        <f t="array" ref="LM37">_xlfn.IFS(LM33&gt;LL33, "above average", LM33&lt;LL33, "below average", LM33=LL33, "average")</f>
        <v>below average</v>
      </c>
      <c r="LN37" s="15" t="str" cm="1">
        <f t="array" ref="LN37">_xlfn.IFS(LN33&gt;LM33, "above average", LN33&lt;LM33, "below average", LN33=LM33, "average")</f>
        <v>below average</v>
      </c>
      <c r="LO37" s="15" t="str" cm="1">
        <f t="array" ref="LO37">_xlfn.IFS(LO33&gt;LN33, "above average", LO33&lt;LN33, "below average", LO33=LN33, "average")</f>
        <v>below average</v>
      </c>
      <c r="LP37" s="15" t="str" cm="1">
        <f t="array" ref="LP37">_xlfn.IFS(LP33&gt;LO33, "above average", LP33&lt;LO33, "below average", LP33=LO33, "average")</f>
        <v>below average</v>
      </c>
      <c r="LQ37" s="15" t="str" cm="1">
        <f t="array" ref="LQ37">_xlfn.IFS(LQ33&gt;LP33, "above average", LQ33&lt;LP33, "below average", LQ33=LP33, "average")</f>
        <v>below average</v>
      </c>
      <c r="LR37" s="15" t="str" cm="1">
        <f t="array" ref="LR37">_xlfn.IFS(LR33&gt;LQ33, "above average", LR33&lt;LQ33, "below average", LR33=LQ33, "average")</f>
        <v>above average</v>
      </c>
      <c r="LS37" s="15" t="str" cm="1">
        <f t="array" ref="LS37">_xlfn.IFS(LS33&gt;LR33, "above average", LS33&lt;LR33, "below average", LS33=LR33, "average")</f>
        <v>above average</v>
      </c>
      <c r="LT37" s="15" t="str" cm="1">
        <f t="array" ref="LT37">_xlfn.IFS(LT33&gt;LS33, "above average", LT33&lt;LS33, "below average", LT33=LS33, "average")</f>
        <v>above average</v>
      </c>
      <c r="LU37" s="15" t="str" cm="1">
        <f t="array" ref="LU37">_xlfn.IFS(LU33&gt;LT33, "above average", LU33&lt;LT33, "below average", LU33=LT33, "average")</f>
        <v>above average</v>
      </c>
      <c r="LV37" s="15" t="str" cm="1">
        <f t="array" ref="LV37">_xlfn.IFS(LV33&gt;LU33, "above average", LV33&lt;LU33, "below average", LV33=LU33, "average")</f>
        <v>above average</v>
      </c>
      <c r="LW37" s="15" t="str" cm="1">
        <f t="array" ref="LW37">_xlfn.IFS(LW33&gt;LV33, "above average", LW33&lt;LV33, "below average", LW33=LV33, "average")</f>
        <v>below average</v>
      </c>
      <c r="LX37" s="15" t="str" cm="1">
        <f t="array" ref="LX37">_xlfn.IFS(LX33&gt;LW33, "above average", LX33&lt;LW33, "below average", LX33=LW33, "average")</f>
        <v>below average</v>
      </c>
      <c r="LY37" s="15" t="str" cm="1">
        <f t="array" ref="LY37">_xlfn.IFS(LY33&gt;LX33, "above average", LY33&lt;LX33, "below average", LY33=LX33, "average")</f>
        <v>below average</v>
      </c>
      <c r="LZ37" s="15" t="str" cm="1">
        <f t="array" ref="LZ37">_xlfn.IFS(LZ33&gt;LY33, "above average", LZ33&lt;LY33, "below average", LZ33=LY33, "average")</f>
        <v>below average</v>
      </c>
      <c r="MA37" s="15" t="str" cm="1">
        <f t="array" ref="MA37">_xlfn.IFS(MA33&gt;LZ33, "above average", MA33&lt;LZ33, "below average", MA33=LZ33, "average")</f>
        <v>below average</v>
      </c>
      <c r="MB37" s="15" t="str" cm="1">
        <f t="array" ref="MB37">_xlfn.IFS(MB33&gt;MA33, "above average", MB33&lt;MA33, "below average", MB33=MA33, "average")</f>
        <v>below average</v>
      </c>
      <c r="MC37" s="15" t="str" cm="1">
        <f t="array" ref="MC37">_xlfn.IFS(MC33&gt;MB33, "above average", MC33&lt;MB33, "below average", MC33=MB33, "average")</f>
        <v>above average</v>
      </c>
      <c r="MD37" s="15" t="str" cm="1">
        <f t="array" ref="MD37">_xlfn.IFS(MD33&gt;MC33, "above average", MD33&lt;MC33, "below average", MD33=MC33, "average")</f>
        <v>above average</v>
      </c>
      <c r="ME37" s="15" t="str" cm="1">
        <f t="array" ref="ME37">_xlfn.IFS(ME33&gt;MD33, "above average", ME33&lt;MD33, "below average", ME33=MD33, "average")</f>
        <v>above average</v>
      </c>
      <c r="MF37" s="15" t="str" cm="1">
        <f t="array" ref="MF37">_xlfn.IFS(MF33&gt;ME33, "above average", MF33&lt;ME33, "below average", MF33=ME33, "average")</f>
        <v>above average</v>
      </c>
      <c r="MG37" s="15" t="str" cm="1">
        <f t="array" ref="MG37">_xlfn.IFS(MG33&gt;MF33, "above average", MG33&lt;MF33, "below average", MG33=MF33, "average")</f>
        <v>above average</v>
      </c>
      <c r="MH37" s="15" t="str" cm="1">
        <f t="array" ref="MH37">_xlfn.IFS(MH33&gt;MG33, "above average", MH33&lt;MG33, "below average", MH33=MG33, "average")</f>
        <v>below average</v>
      </c>
      <c r="MI37" s="15" t="str" cm="1">
        <f t="array" ref="MI37">_xlfn.IFS(MI33&gt;MH33, "above average", MI33&lt;MH33, "below average", MI33=MH33, "average")</f>
        <v>below average</v>
      </c>
      <c r="MJ37" s="15" t="str" cm="1">
        <f t="array" ref="MJ37">_xlfn.IFS(MJ33&gt;MI33, "above average", MJ33&lt;MI33, "below average", MJ33=MI33, "average")</f>
        <v>below average</v>
      </c>
      <c r="MK37" s="15" t="str" cm="1">
        <f t="array" ref="MK37">_xlfn.IFS(MK33&gt;MJ33, "above average", MK33&lt;MJ33, "below average", MK33=MJ33, "average")</f>
        <v>below average</v>
      </c>
      <c r="ML37" s="15" t="str" cm="1">
        <f t="array" ref="ML37">_xlfn.IFS(ML33&gt;MK33, "above average", ML33&lt;MK33, "below average", ML33=MK33, "average")</f>
        <v>below average</v>
      </c>
      <c r="MM37" s="15" t="str" cm="1">
        <f t="array" ref="MM37">_xlfn.IFS(MM33&gt;ML33, "above average", MM33&lt;ML33, "below average", MM33=ML33, "average")</f>
        <v>below average</v>
      </c>
      <c r="MN37" s="15" t="str" cm="1">
        <f t="array" ref="MN37">_xlfn.IFS(MN33&gt;MM33, "above average", MN33&lt;MM33, "below average", MN33=MM33, "average")</f>
        <v>below average</v>
      </c>
      <c r="MO37" s="15" t="str" cm="1">
        <f t="array" ref="MO37">_xlfn.IFS(MO33&gt;MN33, "above average", MO33&lt;MN33, "below average", MO33=MN33, "average")</f>
        <v>above average</v>
      </c>
      <c r="MP37" s="15" t="str" cm="1">
        <f t="array" ref="MP37">_xlfn.IFS(MP33&gt;MO33, "above average", MP33&lt;MO33, "below average", MP33=MO33, "average")</f>
        <v>above average</v>
      </c>
      <c r="MQ37" s="15" t="str" cm="1">
        <f t="array" ref="MQ37">_xlfn.IFS(MQ33&gt;MP33, "above average", MQ33&lt;MP33, "below average", MQ33=MP33, "average")</f>
        <v>above average</v>
      </c>
      <c r="MR37" s="15" t="str" cm="1">
        <f t="array" ref="MR37">_xlfn.IFS(MR33&gt;MQ33, "above average", MR33&lt;MQ33, "below average", MR33=MQ33, "average")</f>
        <v>above average</v>
      </c>
      <c r="MS37" s="15" t="str" cm="1">
        <f t="array" ref="MS37">_xlfn.IFS(MS33&gt;MR33, "above average", MS33&lt;MR33, "below average", MS33=MR33, "average")</f>
        <v>below average</v>
      </c>
      <c r="MT37" s="15" t="str" cm="1">
        <f t="array" ref="MT37">_xlfn.IFS(MT33&gt;MS33, "above average", MT33&lt;MS33, "below average", MT33=MS33, "average")</f>
        <v>below average</v>
      </c>
      <c r="MU37" s="15" t="str" cm="1">
        <f t="array" ref="MU37">_xlfn.IFS(MU33&gt;MT33, "above average", MU33&lt;MT33, "below average", MU33=MT33, "average")</f>
        <v>below average</v>
      </c>
      <c r="MV37" s="15" t="str" cm="1">
        <f t="array" ref="MV37">_xlfn.IFS(MV33&gt;MU33, "above average", MV33&lt;MU33, "below average", MV33=MU33, "average")</f>
        <v>below average</v>
      </c>
      <c r="MW37" s="15" t="str" cm="1">
        <f t="array" ref="MW37">_xlfn.IFS(MW33&gt;MV33, "above average", MW33&lt;MV33, "below average", MW33=MV33, "average")</f>
        <v>below average</v>
      </c>
      <c r="MX37" s="15" t="str" cm="1">
        <f t="array" ref="MX37">_xlfn.IFS(MX33&gt;MW33, "above average", MX33&lt;MW33, "below average", MX33=MW33, "average")</f>
        <v>below average</v>
      </c>
      <c r="MY37" s="15" t="str" cm="1">
        <f t="array" ref="MY37">_xlfn.IFS(MY33&gt;MX33, "above average", MY33&lt;MX33, "below average", MY33=MX33, "average")</f>
        <v>above average</v>
      </c>
      <c r="MZ37" s="15" t="str" cm="1">
        <f t="array" ref="MZ37">_xlfn.IFS(MZ33&gt;MY33, "above average", MZ33&lt;MY33, "below average", MZ33=MY33, "average")</f>
        <v>below average</v>
      </c>
      <c r="NA37" s="15" t="str" cm="1">
        <f t="array" ref="NA37">_xlfn.IFS(NA33&gt;MZ33, "above average", NA33&lt;MZ33, "below average", NA33=MZ33, "average")</f>
        <v>above average</v>
      </c>
      <c r="NB37" s="15" t="str" cm="1">
        <f t="array" ref="NB37">_xlfn.IFS(NB33&gt;NA33, "above average", NB33&lt;NA33, "below average", NB33=NA33, "average")</f>
        <v>above average</v>
      </c>
      <c r="NC37" s="15" t="str" cm="1">
        <f t="array" ref="NC37">_xlfn.IFS(NC33&gt;NB33, "above average", NC33&lt;NB33, "below average", NC33=NB33, "average")</f>
        <v>above average</v>
      </c>
      <c r="ND37" s="15" t="str" cm="1">
        <f t="array" ref="ND37">_xlfn.IFS(ND33&gt;NC33, "above average", ND33&lt;NC33, "below average", ND33=NC33, "average")</f>
        <v>below average</v>
      </c>
      <c r="NE37" s="15" t="str" cm="1">
        <f t="array" ref="NE37">_xlfn.IFS(NE33&gt;ND33, "above average", NE33&lt;ND33, "below average", NE33=ND33, "average")</f>
        <v>below average</v>
      </c>
      <c r="NF37" s="15" t="str" cm="1">
        <f t="array" ref="NF37">_xlfn.IFS(NF33&gt;NE33, "above average", NF33&lt;NE33, "below average", NF33=NE33, "average")</f>
        <v>below average</v>
      </c>
      <c r="NG37" s="15" t="str" cm="1">
        <f t="array" ref="NG37">_xlfn.IFS(NG33&gt;NF33, "above average", NG33&lt;NF33, "below average", NG33=NF33, "average")</f>
        <v>below average</v>
      </c>
      <c r="NH37" s="15" t="str" cm="1">
        <f t="array" ref="NH37">_xlfn.IFS(NH33&gt;NG33, "above average", NH33&lt;NG33, "below average", NH33=NG33, "average")</f>
        <v>below average</v>
      </c>
      <c r="NI37" s="15" t="str" cm="1">
        <f t="array" ref="NI37">_xlfn.IFS(NI33&gt;NH33, "above average", NI33&lt;NH33, "below average", NI33=NH33, "average")</f>
        <v>below average</v>
      </c>
      <c r="NJ37" s="15" t="str" cm="1">
        <f t="array" ref="NJ37">_xlfn.IFS(NJ33&gt;NI33, "above average", NJ33&lt;NI33, "below average", NJ33=NI33, "average")</f>
        <v>below average</v>
      </c>
      <c r="NK37" s="15" t="str" cm="1">
        <f t="array" ref="NK37">_xlfn.IFS(NK33&gt;NJ33, "above average", NK33&lt;NJ33, "below average", NK33=NJ33, "average")</f>
        <v>below average</v>
      </c>
      <c r="NL37" s="15" t="str" cm="1">
        <f t="array" ref="NL37">_xlfn.IFS(NL33&gt;NK33, "above average", NL33&lt;NK33, "below average", NL33=NK33, "average")</f>
        <v>above average</v>
      </c>
      <c r="NM37" s="15" t="str" cm="1">
        <f t="array" ref="NM37">_xlfn.IFS(NM33&gt;NL33, "above average", NM33&lt;NL33, "below average", NM33=NL33, "average")</f>
        <v>above average</v>
      </c>
      <c r="NN37" s="15" t="str" cm="1">
        <f t="array" ref="NN37">_xlfn.IFS(NN33&gt;NM33, "above average", NN33&lt;NM33, "below average", NN33=NM33, "average")</f>
        <v>above average</v>
      </c>
      <c r="NO37" s="15" t="str" cm="1">
        <f t="array" ref="NO37">_xlfn.IFS(NO33&gt;NN33, "above average", NO33&lt;NN33, "below average", NO33=NN33, "average")</f>
        <v>below average</v>
      </c>
      <c r="NP37" s="15" t="str" cm="1">
        <f t="array" ref="NP37">_xlfn.IFS(NP33&gt;NO33, "above average", NP33&lt;NO33, "below average", NP33=NO33, "average")</f>
        <v>below average</v>
      </c>
      <c r="NQ37" s="15" t="str" cm="1">
        <f t="array" ref="NQ37">_xlfn.IFS(NQ33&gt;NP33, "above average", NQ33&lt;NP33, "below average", NQ33=NP33, "average")</f>
        <v>below average</v>
      </c>
      <c r="NR37" s="15" t="str" cm="1">
        <f t="array" ref="NR37">_xlfn.IFS(NR33&gt;NQ33, "above average", NR33&lt;NQ33, "below average", NR33=NQ33, "average")</f>
        <v>below average</v>
      </c>
      <c r="NS37" s="15" t="str" cm="1">
        <f t="array" ref="NS37">_xlfn.IFS(NS33&gt;NR33, "above average", NS33&lt;NR33, "below average", NS33=NR33, "average")</f>
        <v>below average</v>
      </c>
      <c r="NT37" s="15" t="str" cm="1">
        <f t="array" ref="NT37">_xlfn.IFS(NT33&gt;NS33, "above average", NT33&lt;NS33, "below average", NT33=NS33, "average")</f>
        <v>below average</v>
      </c>
      <c r="NU37" s="15" t="str" cm="1">
        <f t="array" ref="NU37">_xlfn.IFS(NU33&gt;NT33, "above average", NU33&lt;NT33, "below average", NU33=NT33, "average")</f>
        <v>below average</v>
      </c>
      <c r="NV37" s="15" t="str" cm="1">
        <f t="array" ref="NV37">_xlfn.IFS(NV33&gt;NU33, "above average", NV33&lt;NU33, "below average", NV33=NU33, "average")</f>
        <v>above average</v>
      </c>
      <c r="NW37" s="15" t="str" cm="1">
        <f t="array" ref="NW37">_xlfn.IFS(NW33&gt;NV33, "above average", NW33&lt;NV33, "below average", NW33=NV33, "average")</f>
        <v>above average</v>
      </c>
      <c r="NX37" s="15" t="str" cm="1">
        <f t="array" ref="NX37">_xlfn.IFS(NX33&gt;NW33, "above average", NX33&lt;NW33, "below average", NX33=NW33, "average")</f>
        <v>above average</v>
      </c>
      <c r="NY37" s="15" t="str" cm="1">
        <f t="array" ref="NY37">_xlfn.IFS(NY33&gt;NX33, "above average", NY33&lt;NX33, "below average", NY33=NX33, "average")</f>
        <v>above average</v>
      </c>
      <c r="NZ37" s="15" t="str" cm="1">
        <f t="array" ref="NZ37">_xlfn.IFS(NZ33&gt;NY33, "above average", NZ33&lt;NY33, "below average", NZ33=NY33, "average")</f>
        <v>below average</v>
      </c>
      <c r="OA37" s="15" t="str" cm="1">
        <f t="array" ref="OA37">_xlfn.IFS(OA33&gt;NZ33, "above average", OA33&lt;NZ33, "below average", OA33=NZ33, "average")</f>
        <v>below average</v>
      </c>
      <c r="OB37" s="15" t="str" cm="1">
        <f t="array" ref="OB37">_xlfn.IFS(OB33&gt;OA33, "above average", OB33&lt;OA33, "below average", OB33=OA33, "average")</f>
        <v>below average</v>
      </c>
      <c r="OC37" s="15" t="str" cm="1">
        <f t="array" ref="OC37">_xlfn.IFS(OC33&gt;OB33, "above average", OC33&lt;OB33, "below average", OC33=OB33, "average")</f>
        <v>below average</v>
      </c>
      <c r="OD37" s="15" t="str" cm="1">
        <f t="array" ref="OD37">_xlfn.IFS(OD33&gt;OC33, "above average", OD33&lt;OC33, "below average", OD33=OC33, "average")</f>
        <v>below average</v>
      </c>
      <c r="OE37" s="15" t="str" cm="1">
        <f t="array" ref="OE37">_xlfn.IFS(OE33&gt;OD33, "above average", OE33&lt;OD33, "below average", OE33=OD33, "average")</f>
        <v>below average</v>
      </c>
      <c r="OF37" s="15" t="str" cm="1">
        <f t="array" ref="OF37">_xlfn.IFS(OF33&gt;OE33, "above average", OF33&lt;OE33, "below average", OF33=OE33, "average")</f>
        <v>above average</v>
      </c>
      <c r="OG37" s="15" t="str" cm="1">
        <f t="array" ref="OG37">_xlfn.IFS(OG33&gt;OF33, "above average", OG33&lt;OF33, "below average", OG33=OF33, "average")</f>
        <v>above average</v>
      </c>
      <c r="OH37" s="15" t="str" cm="1">
        <f t="array" ref="OH37">_xlfn.IFS(OH33&gt;OG33, "above average", OH33&lt;OG33, "below average", OH33=OG33, "average")</f>
        <v>above average</v>
      </c>
      <c r="OI37" s="15" t="str" cm="1">
        <f t="array" ref="OI37">_xlfn.IFS(OI33&gt;OH33, "above average", OI33&lt;OH33, "below average", OI33=OH33, "average")</f>
        <v>above average</v>
      </c>
      <c r="OJ37" s="15" t="str" cm="1">
        <f t="array" ref="OJ37">_xlfn.IFS(OJ33&gt;OI33, "above average", OJ33&lt;OI33, "below average", OJ33=OI33, "average")</f>
        <v>above average</v>
      </c>
      <c r="OK37" s="15" t="str" cm="1">
        <f t="array" ref="OK37">_xlfn.IFS(OK33&gt;OJ33, "above average", OK33&lt;OJ33, "below average", OK33=OJ33, "average")</f>
        <v>below average</v>
      </c>
      <c r="OL37" s="15" t="str" cm="1">
        <f t="array" ref="OL37">_xlfn.IFS(OL33&gt;OK33, "above average", OL33&lt;OK33, "below average", OL33=OK33, "average")</f>
        <v>below average</v>
      </c>
      <c r="OM37" s="15" t="str" cm="1">
        <f t="array" ref="OM37">_xlfn.IFS(OM33&gt;OL33, "above average", OM33&lt;OL33, "below average", OM33=OL33, "average")</f>
        <v>below average</v>
      </c>
      <c r="ON37" s="15" t="str" cm="1">
        <f t="array" ref="ON37">_xlfn.IFS(ON33&gt;OM33, "above average", ON33&lt;OM33, "below average", ON33=OM33, "average")</f>
        <v>below average</v>
      </c>
      <c r="OO37" s="15" t="str" cm="1">
        <f t="array" ref="OO37">_xlfn.IFS(OO33&gt;ON33, "above average", OO33&lt;ON33, "below average", OO33=ON33, "average")</f>
        <v>below average</v>
      </c>
      <c r="OP37" s="15" t="str" cm="1">
        <f t="array" ref="OP37">_xlfn.IFS(OP33&gt;OO33, "above average", OP33&lt;OO33, "below average", OP33=OO33, "average")</f>
        <v>below average</v>
      </c>
      <c r="OQ37" s="15" t="str" cm="1">
        <f t="array" ref="OQ37">_xlfn.IFS(OQ33&gt;OP33, "above average", OQ33&lt;OP33, "below average", OQ33=OP33, "average")</f>
        <v>below average</v>
      </c>
      <c r="OR37" s="15" t="str" cm="1">
        <f t="array" ref="OR37">_xlfn.IFS(OR33&gt;OQ33, "above average", OR33&lt;OQ33, "below average", OR33=OQ33, "average")</f>
        <v>above average</v>
      </c>
      <c r="OS37" s="15" t="str" cm="1">
        <f t="array" ref="OS37">_xlfn.IFS(OS33&gt;OR33, "above average", OS33&lt;OR33, "below average", OS33=OR33, "average")</f>
        <v>above average</v>
      </c>
      <c r="OT37" s="15" t="str" cm="1">
        <f t="array" ref="OT37">_xlfn.IFS(OT33&gt;OS33, "above average", OT33&lt;OS33, "below average", OT33=OS33, "average")</f>
        <v>above average</v>
      </c>
      <c r="OU37" s="15" t="str" cm="1">
        <f t="array" ref="OU37">_xlfn.IFS(OU33&gt;OT33, "above average", OU33&lt;OT33, "below average", OU33=OT33, "average")</f>
        <v>above average</v>
      </c>
      <c r="OV37" s="15" t="str" cm="1">
        <f t="array" ref="OV37">_xlfn.IFS(OV33&gt;OU33, "above average", OV33&lt;OU33, "below average", OV33=OU33, "average")</f>
        <v>below average</v>
      </c>
      <c r="OW37" s="15" t="str" cm="1">
        <f t="array" ref="OW37">_xlfn.IFS(OW33&gt;OV33, "above average", OW33&lt;OV33, "below average", OW33=OV33, "average")</f>
        <v>below average</v>
      </c>
      <c r="OX37" s="15" t="str" cm="1">
        <f t="array" ref="OX37">_xlfn.IFS(OX33&gt;OW33, "above average", OX33&lt;OW33, "below average", OX33=OW33, "average")</f>
        <v>below average</v>
      </c>
      <c r="OY37" s="15" t="str" cm="1">
        <f t="array" ref="OY37">_xlfn.IFS(OY33&gt;OX33, "above average", OY33&lt;OX33, "below average", OY33=OX33, "average")</f>
        <v>below average</v>
      </c>
      <c r="OZ37" s="15" t="str" cm="1">
        <f t="array" ref="OZ37">_xlfn.IFS(OZ33&gt;OY33, "above average", OZ33&lt;OY33, "below average", OZ33=OY33, "average")</f>
        <v>below average</v>
      </c>
      <c r="PA37" s="15" t="str" cm="1">
        <f t="array" ref="PA37">_xlfn.IFS(PA33&gt;OZ33, "above average", PA33&lt;OZ33, "below average", PA33=OZ33, "average")</f>
        <v>below average</v>
      </c>
      <c r="PB37" s="15" t="str" cm="1">
        <f t="array" ref="PB37">_xlfn.IFS(PB33&gt;PA33, "above average", PB33&lt;PA33, "below average", PB33=PA33, "average")</f>
        <v>above average</v>
      </c>
      <c r="PC37" s="15" t="str" cm="1">
        <f t="array" ref="PC37">_xlfn.IFS(PC33&gt;PB33, "above average", PC33&lt;PB33, "below average", PC33=PB33, "average")</f>
        <v>above average</v>
      </c>
      <c r="PD37" s="15" t="str" cm="1">
        <f t="array" ref="PD37">_xlfn.IFS(PD33&gt;PC33, "above average", PD33&lt;PC33, "below average", PD33=PC33, "average")</f>
        <v>above average</v>
      </c>
      <c r="PE37" s="15" t="str" cm="1">
        <f t="array" ref="PE37">_xlfn.IFS(PE33&gt;PD33, "above average", PE33&lt;PD33, "below average", PE33=PD33, "average")</f>
        <v>above average</v>
      </c>
      <c r="PF37" s="15" t="str" cm="1">
        <f t="array" ref="PF37">_xlfn.IFS(PF33&gt;PE33, "above average", PF33&lt;PE33, "below average", PF33=PE33, "average")</f>
        <v>above average</v>
      </c>
      <c r="PG37" s="15" t="str" cm="1">
        <f t="array" ref="PG37">_xlfn.IFS(PG33&gt;PF33, "above average", PG33&lt;PF33, "below average", PG33=PF33, "average")</f>
        <v>below average</v>
      </c>
      <c r="PH37" s="15" t="str" cm="1">
        <f t="array" ref="PH37">_xlfn.IFS(PH33&gt;PG33, "above average", PH33&lt;PG33, "below average", PH33=PG33, "average")</f>
        <v>below average</v>
      </c>
      <c r="PI37" s="15" t="str" cm="1">
        <f t="array" ref="PI37">_xlfn.IFS(PI33&gt;PH33, "above average", PI33&lt;PH33, "below average", PI33=PH33, "average")</f>
        <v>below average</v>
      </c>
      <c r="PJ37" s="15" t="str" cm="1">
        <f t="array" ref="PJ37">_xlfn.IFS(PJ33&gt;PI33, "above average", PJ33&lt;PI33, "below average", PJ33=PI33, "average")</f>
        <v>below average</v>
      </c>
      <c r="PK37" s="15" t="str" cm="1">
        <f t="array" ref="PK37">_xlfn.IFS(PK33&gt;PJ33, "above average", PK33&lt;PJ33, "below average", PK33=PJ33, "average")</f>
        <v>below average</v>
      </c>
      <c r="PL37" s="15" t="str" cm="1">
        <f t="array" ref="PL37">_xlfn.IFS(PL33&gt;PK33, "above average", PL33&lt;PK33, "below average", PL33=PK33, "average")</f>
        <v>below average</v>
      </c>
      <c r="PM37" s="15" t="str" cm="1">
        <f t="array" ref="PM37">_xlfn.IFS(PM33&gt;PL33, "above average", PM33&lt;PL33, "below average", PM33=PL33, "average")</f>
        <v>above average</v>
      </c>
      <c r="PN37" s="15" t="str" cm="1">
        <f t="array" ref="PN37">_xlfn.IFS(PN33&gt;PM33, "above average", PN33&lt;PM33, "below average", PN33=PM33, "average")</f>
        <v>above average</v>
      </c>
      <c r="PO37" s="15" t="str" cm="1">
        <f t="array" ref="PO37">_xlfn.IFS(PO33&gt;PN33, "above average", PO33&lt;PN33, "below average", PO33=PN33, "average")</f>
        <v>above average</v>
      </c>
      <c r="PP37" s="15" t="str" cm="1">
        <f t="array" ref="PP37">_xlfn.IFS(PP33&gt;PO33, "above average", PP33&lt;PO33, "below average", PP33=PO33, "average")</f>
        <v>above average</v>
      </c>
      <c r="PQ37" s="15" t="str" cm="1">
        <f t="array" ref="PQ37">_xlfn.IFS(PQ33&gt;PP33, "above average", PQ33&lt;PP33, "below average", PQ33=PP33, "average")</f>
        <v>above average</v>
      </c>
      <c r="PR37" s="15" t="str" cm="1">
        <f t="array" ref="PR37">_xlfn.IFS(PR33&gt;PQ33, "above average", PR33&lt;PQ33, "below average", PR33=PQ33, "average")</f>
        <v>below average</v>
      </c>
      <c r="PS37" s="15" t="str" cm="1">
        <f t="array" ref="PS37">_xlfn.IFS(PS33&gt;PR33, "above average", PS33&lt;PR33, "below average", PS33=PR33, "average")</f>
        <v>below average</v>
      </c>
      <c r="PT37" s="15" t="str" cm="1">
        <f t="array" ref="PT37">_xlfn.IFS(PT33&gt;PS33, "above average", PT33&lt;PS33, "below average", PT33=PS33, "average")</f>
        <v>below average</v>
      </c>
      <c r="PU37" s="15" t="str" cm="1">
        <f t="array" ref="PU37">_xlfn.IFS(PU33&gt;PT33, "above average", PU33&lt;PT33, "below average", PU33=PT33, "average")</f>
        <v>below average</v>
      </c>
      <c r="PV37" s="15" t="str" cm="1">
        <f t="array" ref="PV37">_xlfn.IFS(PV33&gt;PU33, "above average", PV33&lt;PU33, "below average", PV33=PU33, "average")</f>
        <v>below average</v>
      </c>
      <c r="PW37" s="15" t="str" cm="1">
        <f t="array" ref="PW37">_xlfn.IFS(PW33&gt;PV33, "above average", PW33&lt;PV33, "below average", PW33=PV33, "average")</f>
        <v>below average</v>
      </c>
      <c r="PX37" s="15" t="str" cm="1">
        <f t="array" ref="PX37">_xlfn.IFS(PX33&gt;PW33, "above average", PX33&lt;PW33, "below average", PX33=PW33, "average")</f>
        <v>below average</v>
      </c>
      <c r="PY37" s="15" t="str" cm="1">
        <f t="array" ref="PY37">_xlfn.IFS(PY33&gt;PX33, "above average", PY33&lt;PX33, "below average", PY33=PX33, "average")</f>
        <v>above average</v>
      </c>
      <c r="PZ37" s="15" t="str" cm="1">
        <f t="array" ref="PZ37">_xlfn.IFS(PZ33&gt;PY33, "above average", PZ33&lt;PY33, "below average", PZ33=PY33, "average")</f>
        <v>above average</v>
      </c>
      <c r="QA37" s="15" t="str" cm="1">
        <f t="array" ref="QA37">_xlfn.IFS(QA33&gt;PZ33, "above average", QA33&lt;PZ33, "below average", QA33=PZ33, "average")</f>
        <v>above average</v>
      </c>
      <c r="QB37" s="15" t="str" cm="1">
        <f t="array" ref="QB37">_xlfn.IFS(QB33&gt;QA33, "above average", QB33&lt;QA33, "below average", QB33=QA33, "average")</f>
        <v>above average</v>
      </c>
      <c r="QC37" s="15" t="str" cm="1">
        <f t="array" ref="QC37">_xlfn.IFS(QC33&gt;QB33, "above average", QC33&lt;QB33, "below average", QC33=QB33, "average")</f>
        <v>below average</v>
      </c>
      <c r="QD37" s="15" t="str" cm="1">
        <f t="array" ref="QD37">_xlfn.IFS(QD33&gt;QC33, "above average", QD33&lt;QC33, "below average", QD33=QC33, "average")</f>
        <v>below average</v>
      </c>
      <c r="QE37" s="15" t="str" cm="1">
        <f t="array" ref="QE37">_xlfn.IFS(QE33&gt;QD33, "above average", QE33&lt;QD33, "below average", QE33=QD33, "average")</f>
        <v>below average</v>
      </c>
      <c r="QF37" s="15" t="str" cm="1">
        <f t="array" ref="QF37">_xlfn.IFS(QF33&gt;QE33, "above average", QF33&lt;QE33, "below average", QF33=QE33, "average")</f>
        <v>below average</v>
      </c>
      <c r="QG37" s="15" t="str" cm="1">
        <f t="array" ref="QG37">_xlfn.IFS(QG33&gt;QF33, "above average", QG33&lt;QF33, "below average", QG33=QF33, "average")</f>
        <v>below average</v>
      </c>
      <c r="QH37" s="15" t="str" cm="1">
        <f t="array" ref="QH37">_xlfn.IFS(QH33&gt;QG33, "above average", QH33&lt;QG33, "below average", QH33=QG33, "average")</f>
        <v>below average</v>
      </c>
      <c r="QI37" s="15" t="str" cm="1">
        <f t="array" ref="QI37">_xlfn.IFS(QI33&gt;QH33, "above average", QI33&lt;QH33, "below average", QI33=QH33, "average")</f>
        <v>above average</v>
      </c>
      <c r="QJ37" s="15" t="str" cm="1">
        <f t="array" ref="QJ37">_xlfn.IFS(QJ33&gt;QI33, "above average", QJ33&lt;QI33, "below average", QJ33=QI33, "average")</f>
        <v>above average</v>
      </c>
      <c r="QK37" s="15" t="str" cm="1">
        <f t="array" ref="QK37">_xlfn.IFS(QK33&gt;QJ33, "above average", QK33&lt;QJ33, "below average", QK33=QJ33, "average")</f>
        <v>above average</v>
      </c>
      <c r="QL37" s="15" t="str" cm="1">
        <f t="array" ref="QL37">_xlfn.IFS(QL33&gt;QK33, "above average", QL33&lt;QK33, "below average", QL33=QK33, "average")</f>
        <v>above average</v>
      </c>
      <c r="QM37" s="15" t="str" cm="1">
        <f t="array" ref="QM37">_xlfn.IFS(QM33&gt;QL33, "above average", QM33&lt;QL33, "below average", QM33=QL33, "average")</f>
        <v>above average</v>
      </c>
      <c r="QN37" s="15" t="str" cm="1">
        <f t="array" ref="QN37">_xlfn.IFS(QN33&gt;QM33, "above average", QN33&lt;QM33, "below average", QN33=QM33, "average")</f>
        <v>below average</v>
      </c>
      <c r="QO37" s="15" t="str" cm="1">
        <f t="array" ref="QO37">_xlfn.IFS(QO33&gt;QN33, "above average", QO33&lt;QN33, "below average", QO33=QN33, "average")</f>
        <v>below average</v>
      </c>
      <c r="QP37" s="15" t="str" cm="1">
        <f t="array" ref="QP37">_xlfn.IFS(QP33&gt;QO33, "above average", QP33&lt;QO33, "below average", QP33=QO33, "average")</f>
        <v>below average</v>
      </c>
      <c r="QQ37" s="15" t="str" cm="1">
        <f t="array" ref="QQ37">_xlfn.IFS(QQ33&gt;QP33, "above average", QQ33&lt;QP33, "below average", QQ33=QP33, "average")</f>
        <v>below average</v>
      </c>
      <c r="QR37" s="15" t="str" cm="1">
        <f t="array" ref="QR37">_xlfn.IFS(QR33&gt;QQ33, "above average", QR33&lt;QQ33, "below average", QR33=QQ33, "average")</f>
        <v>below average</v>
      </c>
      <c r="QS37" s="15" t="str" cm="1">
        <f t="array" ref="QS37">_xlfn.IFS(QS33&gt;QR33, "above average", QS33&lt;QR33, "below average", QS33=QR33, "average")</f>
        <v>below average</v>
      </c>
      <c r="QT37" s="15" t="str" cm="1">
        <f t="array" ref="QT37">_xlfn.IFS(QT33&gt;QS33, "above average", QT33&lt;QS33, "below average", QT33=QS33, "average")</f>
        <v>above average</v>
      </c>
      <c r="QU37" s="15" t="str" cm="1">
        <f t="array" ref="QU37">_xlfn.IFS(QU33&gt;QT33, "above average", QU33&lt;QT33, "below average", QU33=QT33, "average")</f>
        <v>above average</v>
      </c>
      <c r="QV37" s="15" t="str" cm="1">
        <f t="array" ref="QV37">_xlfn.IFS(QV33&gt;QU33, "above average", QV33&lt;QU33, "below average", QV33=QU33, "average")</f>
        <v>above average</v>
      </c>
      <c r="QW37" s="15" t="str" cm="1">
        <f t="array" ref="QW37">_xlfn.IFS(QW33&gt;QV33, "above average", QW33&lt;QV33, "below average", QW33=QV33, "average")</f>
        <v>above average</v>
      </c>
      <c r="QX37" s="15" t="str" cm="1">
        <f t="array" ref="QX37">_xlfn.IFS(QX33&gt;QW33, "above average", QX33&lt;QW33, "below average", QX33=QW33, "average")</f>
        <v>above average</v>
      </c>
      <c r="QY37" s="15" t="str" cm="1">
        <f t="array" ref="QY37">_xlfn.IFS(QY33&gt;QX33, "above average", QY33&lt;QX33, "below average", QY33=QX33, "average")</f>
        <v>below average</v>
      </c>
      <c r="QZ37" s="15" t="str" cm="1">
        <f t="array" ref="QZ37">_xlfn.IFS(QZ33&gt;QY33, "above average", QZ33&lt;QY33, "below average", QZ33=QY33, "average")</f>
        <v>below average</v>
      </c>
      <c r="RA37" s="15" t="str" cm="1">
        <f t="array" ref="RA37">_xlfn.IFS(RA33&gt;QZ33, "above average", RA33&lt;QZ33, "below average", RA33=QZ33, "average")</f>
        <v>below average</v>
      </c>
      <c r="RB37" s="15" t="str" cm="1">
        <f t="array" ref="RB37">_xlfn.IFS(RB33&gt;RA33, "above average", RB33&lt;RA33, "below average", RB33=RA33, "average")</f>
        <v>below average</v>
      </c>
      <c r="RC37" s="15" t="str" cm="1">
        <f t="array" ref="RC37">_xlfn.IFS(RC33&gt;RB33, "above average", RC33&lt;RB33, "below average", RC33=RB33, "average")</f>
        <v>below average</v>
      </c>
      <c r="RD37" s="15" t="str" cm="1">
        <f t="array" ref="RD37">_xlfn.IFS(RD33&gt;RC33, "above average", RD33&lt;RC33, "below average", RD33=RC33, "average")</f>
        <v>above average</v>
      </c>
      <c r="RE37" s="15" t="str" cm="1">
        <f t="array" ref="RE37">_xlfn.IFS(RE33&gt;RD33, "above average", RE33&lt;RD33, "below average", RE33=RD33, "average")</f>
        <v>below average</v>
      </c>
      <c r="RF37" s="15" t="str" cm="1">
        <f t="array" ref="RF37">_xlfn.IFS(RF33&gt;RE33, "above average", RF33&lt;RE33, "below average", RF33=RE33, "average")</f>
        <v>above average</v>
      </c>
      <c r="RG37" s="15" t="str" cm="1">
        <f t="array" ref="RG37">_xlfn.IFS(RG33&gt;RF33, "above average", RG33&lt;RF33, "below average", RG33=RF33, "average")</f>
        <v>above average</v>
      </c>
      <c r="RH37" s="15" t="str" cm="1">
        <f t="array" ref="RH37">_xlfn.IFS(RH33&gt;RG33, "above average", RH33&lt;RG33, "below average", RH33=RG33, "average")</f>
        <v>above average</v>
      </c>
      <c r="RI37" s="15" t="str" cm="1">
        <f t="array" ref="RI37">_xlfn.IFS(RI33&gt;RH33, "above average", RI33&lt;RH33, "below average", RI33=RH33, "average")</f>
        <v>above average</v>
      </c>
      <c r="RJ37" s="15" t="str" cm="1">
        <f t="array" ref="RJ37">_xlfn.IFS(RJ33&gt;RI33, "above average", RJ33&lt;RI33, "below average", RJ33=RI33, "average")</f>
        <v>below average</v>
      </c>
      <c r="RK37" s="15" t="str" cm="1">
        <f t="array" ref="RK37">_xlfn.IFS(RK33&gt;RJ33, "above average", RK33&lt;RJ33, "below average", RK33=RJ33, "average")</f>
        <v>below average</v>
      </c>
      <c r="RL37" s="15" t="str" cm="1">
        <f t="array" ref="RL37">_xlfn.IFS(RL33&gt;RK33, "above average", RL33&lt;RK33, "below average", RL33=RK33, "average")</f>
        <v>below average</v>
      </c>
      <c r="RM37" s="15" t="str" cm="1">
        <f t="array" ref="RM37">_xlfn.IFS(RM33&gt;RL33, "above average", RM33&lt;RL33, "below average", RM33=RL33, "average")</f>
        <v>below average</v>
      </c>
      <c r="RN37" s="15" t="str" cm="1">
        <f t="array" ref="RN37">_xlfn.IFS(RN33&gt;RM33, "above average", RN33&lt;RM33, "below average", RN33=RM33, "average")</f>
        <v>below average</v>
      </c>
      <c r="RO37" s="15" t="str" cm="1">
        <f t="array" ref="RO37">_xlfn.IFS(RO33&gt;RN33, "above average", RO33&lt;RN33, "below average", RO33=RN33, "average")</f>
        <v>below average</v>
      </c>
      <c r="RP37" s="15" t="str" cm="1">
        <f t="array" ref="RP37">_xlfn.IFS(RP33&gt;RO33, "above average", RP33&lt;RO33, "below average", RP33=RO33, "average")</f>
        <v>below average</v>
      </c>
      <c r="RQ37" s="15" t="str" cm="1">
        <f t="array" ref="RQ37">_xlfn.IFS(RQ33&gt;RP33, "above average", RQ33&lt;RP33, "below average", RQ33=RP33, "average")</f>
        <v>above average</v>
      </c>
      <c r="RR37" s="15" t="str" cm="1">
        <f t="array" ref="RR37">_xlfn.IFS(RR33&gt;RQ33, "above average", RR33&lt;RQ33, "below average", RR33=RQ33, "average")</f>
        <v>above average</v>
      </c>
      <c r="RS37" s="15" t="str" cm="1">
        <f t="array" ref="RS37">_xlfn.IFS(RS33&gt;RR33, "above average", RS33&lt;RR33, "below average", RS33=RR33, "average")</f>
        <v>above average</v>
      </c>
      <c r="RT37" s="15" t="str" cm="1">
        <f t="array" ref="RT37">_xlfn.IFS(RT33&gt;RS33, "above average", RT33&lt;RS33, "below average", RT33=RS33, "average")</f>
        <v>above average</v>
      </c>
      <c r="RU37" s="15" t="str" cm="1">
        <f t="array" ref="RU37">_xlfn.IFS(RU33&gt;RT33, "above average", RU33&lt;RT33, "below average", RU33=RT33, "average")</f>
        <v>below average</v>
      </c>
      <c r="RV37" s="15" t="str" cm="1">
        <f t="array" ref="RV37">_xlfn.IFS(RV33&gt;RU33, "above average", RV33&lt;RU33, "below average", RV33=RU33, "average")</f>
        <v>below average</v>
      </c>
      <c r="RW37" s="15" t="str" cm="1">
        <f t="array" ref="RW37">_xlfn.IFS(RW33&gt;RV33, "above average", RW33&lt;RV33, "below average", RW33=RV33, "average")</f>
        <v>below average</v>
      </c>
      <c r="RX37" s="15" t="str" cm="1">
        <f t="array" ref="RX37">_xlfn.IFS(RX33&gt;RW33, "above average", RX33&lt;RW33, "below average", RX33=RW33, "average")</f>
        <v>below average</v>
      </c>
      <c r="RY37" s="15" t="str" cm="1">
        <f t="array" ref="RY37">_xlfn.IFS(RY33&gt;RX33, "above average", RY33&lt;RX33, "below average", RY33=RX33, "average")</f>
        <v>below average</v>
      </c>
      <c r="RZ37" s="15" t="str" cm="1">
        <f t="array" ref="RZ37">_xlfn.IFS(RZ33&gt;RY33, "above average", RZ33&lt;RY33, "below average", RZ33=RY33, "average")</f>
        <v>below average</v>
      </c>
      <c r="SA37" s="15" t="str" cm="1">
        <f t="array" ref="SA37">_xlfn.IFS(SA33&gt;RZ33, "above average", SA33&lt;RZ33, "below average", SA33=RZ33, "average")</f>
        <v>below average</v>
      </c>
      <c r="SB37" s="15" t="str" cm="1">
        <f t="array" ref="SB37">_xlfn.IFS(SB33&gt;SA33, "above average", SB33&lt;SA33, "below average", SB33=SA33, "average")</f>
        <v>above average</v>
      </c>
      <c r="SC37" s="15" t="str" cm="1">
        <f t="array" ref="SC37">_xlfn.IFS(SC33&gt;SB33, "above average", SC33&lt;SB33, "below average", SC33=SB33, "average")</f>
        <v>above average</v>
      </c>
      <c r="SD37" s="15" t="str" cm="1">
        <f t="array" ref="SD37">_xlfn.IFS(SD33&gt;SC33, "above average", SD33&lt;SC33, "below average", SD33=SC33, "average")</f>
        <v>above average</v>
      </c>
      <c r="SE37" s="15" t="str" cm="1">
        <f t="array" ref="SE37">_xlfn.IFS(SE33&gt;SD33, "above average", SE33&lt;SD33, "below average", SE33=SD33, "average")</f>
        <v>above average</v>
      </c>
      <c r="SF37" s="15" t="str" cm="1">
        <f t="array" ref="SF37">_xlfn.IFS(SF33&gt;SE33, "above average", SF33&lt;SE33, "below average", SF33=SE33, "average")</f>
        <v>below average</v>
      </c>
      <c r="SG37" s="15" t="str" cm="1">
        <f t="array" ref="SG37">_xlfn.IFS(SG33&gt;SF33, "above average", SG33&lt;SF33, "below average", SG33=SF33, "average")</f>
        <v>below average</v>
      </c>
      <c r="SH37" s="15" t="str" cm="1">
        <f t="array" ref="SH37">_xlfn.IFS(SH33&gt;SG33, "above average", SH33&lt;SG33, "below average", SH33=SG33, "average")</f>
        <v>below average</v>
      </c>
      <c r="SI37" s="15" t="str" cm="1">
        <f t="array" ref="SI37">_xlfn.IFS(SI33&gt;SH33, "above average", SI33&lt;SH33, "below average", SI33=SH33, "average")</f>
        <v>below average</v>
      </c>
      <c r="SJ37" s="15" t="str" cm="1">
        <f t="array" ref="SJ37">_xlfn.IFS(SJ33&gt;SI33, "above average", SJ33&lt;SI33, "below average", SJ33=SI33, "average")</f>
        <v>below average</v>
      </c>
      <c r="SK37" s="15" t="str" cm="1">
        <f t="array" ref="SK37">_xlfn.IFS(SK33&gt;SJ33, "above average", SK33&lt;SJ33, "below average", SK33=SJ33, "average")</f>
        <v>below average</v>
      </c>
      <c r="SL37" s="15" t="str" cm="1">
        <f t="array" ref="SL37">_xlfn.IFS(SL33&gt;SK33, "above average", SL33&lt;SK33, "below average", SL33=SK33, "average")</f>
        <v>above average</v>
      </c>
      <c r="SM37" s="15" t="str" cm="1">
        <f t="array" ref="SM37">_xlfn.IFS(SM33&gt;SL33, "above average", SM33&lt;SL33, "below average", SM33=SL33, "average")</f>
        <v>above average</v>
      </c>
      <c r="SN37" s="15" t="str" cm="1">
        <f t="array" ref="SN37">_xlfn.IFS(SN33&gt;SM33, "above average", SN33&lt;SM33, "below average", SN33=SM33, "average")</f>
        <v>above average</v>
      </c>
      <c r="SO37" s="15" t="str" cm="1">
        <f t="array" ref="SO37">_xlfn.IFS(SO33&gt;SN33, "above average", SO33&lt;SN33, "below average", SO33=SN33, "average")</f>
        <v>above average</v>
      </c>
      <c r="SP37" s="15" t="str" cm="1">
        <f t="array" ref="SP37">_xlfn.IFS(SP33&gt;SO33, "above average", SP33&lt;SO33, "below average", SP33=SO33, "average")</f>
        <v>above average</v>
      </c>
      <c r="SQ37" s="15" t="str" cm="1">
        <f t="array" ref="SQ37">_xlfn.IFS(SQ33&gt;SP33, "above average", SQ33&lt;SP33, "below average", SQ33=SP33, "average")</f>
        <v>below average</v>
      </c>
      <c r="SR37" s="15" t="str" cm="1">
        <f t="array" ref="SR37">_xlfn.IFS(SR33&gt;SQ33, "above average", SR33&lt;SQ33, "below average", SR33=SQ33, "average")</f>
        <v>below average</v>
      </c>
      <c r="SS37" s="15" t="str" cm="1">
        <f t="array" ref="SS37">_xlfn.IFS(SS33&gt;SR33, "above average", SS33&lt;SR33, "below average", SS33=SR33, "average")</f>
        <v>below average</v>
      </c>
      <c r="ST37" s="15" t="str" cm="1">
        <f t="array" ref="ST37">_xlfn.IFS(ST33&gt;SS33, "above average", ST33&lt;SS33, "below average", ST33=SS33, "average")</f>
        <v>below average</v>
      </c>
      <c r="SU37" s="15" t="str" cm="1">
        <f t="array" ref="SU37">_xlfn.IFS(SU33&gt;ST33, "above average", SU33&lt;ST33, "below average", SU33=ST33, "average")</f>
        <v>below average</v>
      </c>
      <c r="SV37" s="15" t="str" cm="1">
        <f t="array" ref="SV37">_xlfn.IFS(SV33&gt;SU33, "above average", SV33&lt;SU33, "below average", SV33=SU33, "average")</f>
        <v>below average</v>
      </c>
      <c r="SW37" s="15" t="str" cm="1">
        <f t="array" ref="SW37">_xlfn.IFS(SW33&gt;SV33, "above average", SW33&lt;SV33, "below average", SW33=SV33, "average")</f>
        <v>above average</v>
      </c>
      <c r="SX37" s="15" t="str" cm="1">
        <f t="array" ref="SX37">_xlfn.IFS(SX33&gt;SW33, "above average", SX33&lt;SW33, "below average", SX33=SW33, "average")</f>
        <v>above average</v>
      </c>
      <c r="SY37" s="15" t="str" cm="1">
        <f t="array" ref="SY37">_xlfn.IFS(SY33&gt;SX33, "above average", SY33&lt;SX33, "below average", SY33=SX33, "average")</f>
        <v>above average</v>
      </c>
      <c r="SZ37" s="15" t="str" cm="1">
        <f t="array" ref="SZ37">_xlfn.IFS(SZ33&gt;SY33, "above average", SZ33&lt;SY33, "below average", SZ33=SY33, "average")</f>
        <v>above average</v>
      </c>
      <c r="TA37" s="15" t="str" cm="1">
        <f t="array" ref="TA37">_xlfn.IFS(TA33&gt;SZ33, "above average", TA33&lt;SZ33, "below average", TA33=SZ33, "average")</f>
        <v>above average</v>
      </c>
      <c r="TB37" s="15" t="str" cm="1">
        <f t="array" ref="TB37">_xlfn.IFS(TB33&gt;TA33, "above average", TB33&lt;TA33, "below average", TB33=TA33, "average")</f>
        <v>below average</v>
      </c>
      <c r="TC37" s="15" t="str" cm="1">
        <f t="array" ref="TC37">_xlfn.IFS(TC33&gt;TB33, "above average", TC33&lt;TB33, "below average", TC33=TB33, "average")</f>
        <v>below average</v>
      </c>
      <c r="TD37" s="15" t="str" cm="1">
        <f t="array" ref="TD37">_xlfn.IFS(TD33&gt;TC33, "above average", TD33&lt;TC33, "below average", TD33=TC33, "average")</f>
        <v>below average</v>
      </c>
      <c r="TE37" s="15" t="str" cm="1">
        <f t="array" ref="TE37">_xlfn.IFS(TE33&gt;TD33, "above average", TE33&lt;TD33, "below average", TE33=TD33, "average")</f>
        <v>below average</v>
      </c>
      <c r="TF37" s="15" t="str" cm="1">
        <f t="array" ref="TF37">_xlfn.IFS(TF33&gt;TE33, "above average", TF33&lt;TE33, "below average", TF33=TE33, "average")</f>
        <v>below average</v>
      </c>
      <c r="TG37" s="15" t="str" cm="1">
        <f t="array" ref="TG37">_xlfn.IFS(TG33&gt;TF33, "above average", TG33&lt;TF33, "below average", TG33=TF33, "average")</f>
        <v>below average</v>
      </c>
      <c r="TH37" s="15" t="str" cm="1">
        <f t="array" ref="TH37">_xlfn.IFS(TH33&gt;TG33, "above average", TH33&lt;TG33, "below average", TH33=TG33, "average")</f>
        <v>above average</v>
      </c>
      <c r="TI37" s="15" t="str" cm="1">
        <f t="array" ref="TI37">_xlfn.IFS(TI33&gt;TH33, "above average", TI33&lt;TH33, "below average", TI33=TH33, "average")</f>
        <v>above average</v>
      </c>
      <c r="TJ37" s="15" t="str" cm="1">
        <f t="array" ref="TJ37">_xlfn.IFS(TJ33&gt;TI33, "above average", TJ33&lt;TI33, "below average", TJ33=TI33, "average")</f>
        <v>above average</v>
      </c>
      <c r="TK37" s="15" t="str" cm="1">
        <f t="array" ref="TK37">_xlfn.IFS(TK33&gt;TJ33, "above average", TK33&lt;TJ33, "below average", TK33=TJ33, "average")</f>
        <v>above average</v>
      </c>
      <c r="TL37" s="15" t="str" cm="1">
        <f t="array" ref="TL37">_xlfn.IFS(TL33&gt;TK33, "above average", TL33&lt;TK33, "below average", TL33=TK33, "average")</f>
        <v>above average</v>
      </c>
      <c r="TM37" s="15" t="str" cm="1">
        <f t="array" ref="TM37">_xlfn.IFS(TM33&gt;TL33, "above average", TM33&lt;TL33, "below average", TM33=TL33, "average")</f>
        <v>below average</v>
      </c>
      <c r="TN37" s="15" t="str" cm="1">
        <f t="array" ref="TN37">_xlfn.IFS(TN33&gt;TM33, "above average", TN33&lt;TM33, "below average", TN33=TM33, "average")</f>
        <v>below average</v>
      </c>
      <c r="TO37" s="15" t="str" cm="1">
        <f t="array" ref="TO37">_xlfn.IFS(TO33&gt;TN33, "above average", TO33&lt;TN33, "below average", TO33=TN33, "average")</f>
        <v>below average</v>
      </c>
      <c r="TP37" s="15" t="str" cm="1">
        <f t="array" ref="TP37">_xlfn.IFS(TP33&gt;TO33, "above average", TP33&lt;TO33, "below average", TP33=TO33, "average")</f>
        <v>below average</v>
      </c>
      <c r="TQ37" s="15" t="str" cm="1">
        <f t="array" ref="TQ37">_xlfn.IFS(TQ33&gt;TP33, "above average", TQ33&lt;TP33, "below average", TQ33=TP33, "average")</f>
        <v>below average</v>
      </c>
      <c r="TR37" s="15" t="str" cm="1">
        <f t="array" ref="TR37">_xlfn.IFS(TR33&gt;TQ33, "above average", TR33&lt;TQ33, "below average", TR33=TQ33, "average")</f>
        <v>below average</v>
      </c>
      <c r="TS37" s="15" t="str" cm="1">
        <f t="array" ref="TS37">_xlfn.IFS(TS33&gt;TR33, "above average", TS33&lt;TR33, "below average", TS33=TR33, "average")</f>
        <v>below average</v>
      </c>
      <c r="TT37" s="15" t="str" cm="1">
        <f t="array" ref="TT37">_xlfn.IFS(TT33&gt;TS33, "above average", TT33&lt;TS33, "below average", TT33=TS33, "average")</f>
        <v>above average</v>
      </c>
      <c r="TU37" s="15" t="str" cm="1">
        <f t="array" ref="TU37">_xlfn.IFS(TU33&gt;TT33, "above average", TU33&lt;TT33, "below average", TU33=TT33, "average")</f>
        <v>above average</v>
      </c>
      <c r="TV37" s="15" t="str" cm="1">
        <f t="array" ref="TV37">_xlfn.IFS(TV33&gt;TU33, "above average", TV33&lt;TU33, "below average", TV33=TU33, "average")</f>
        <v>above average</v>
      </c>
      <c r="TW37" s="15" t="str" cm="1">
        <f t="array" ref="TW37">_xlfn.IFS(TW33&gt;TV33, "above average", TW33&lt;TV33, "below average", TW33=TV33, "average")</f>
        <v>above average</v>
      </c>
      <c r="TX37" s="15" t="str" cm="1">
        <f t="array" ref="TX37">_xlfn.IFS(TX33&gt;TW33, "above average", TX33&lt;TW33, "below average", TX33=TW33, "average")</f>
        <v>below average</v>
      </c>
      <c r="TY37" s="15" t="str" cm="1">
        <f t="array" ref="TY37">_xlfn.IFS(TY33&gt;TX33, "above average", TY33&lt;TX33, "below average", TY33=TX33, "average")</f>
        <v>below average</v>
      </c>
      <c r="TZ37" s="15" t="str" cm="1">
        <f t="array" ref="TZ37">_xlfn.IFS(TZ33&gt;TY33, "above average", TZ33&lt;TY33, "below average", TZ33=TY33, "average")</f>
        <v>below average</v>
      </c>
      <c r="UA37" s="15" t="str" cm="1">
        <f t="array" ref="UA37">_xlfn.IFS(UA33&gt;TZ33, "above average", UA33&lt;TZ33, "below average", UA33=TZ33, "average")</f>
        <v>below average</v>
      </c>
      <c r="UB37" s="15" t="str" cm="1">
        <f t="array" ref="UB37">_xlfn.IFS(UB33&gt;UA33, "above average", UB33&lt;UA33, "below average", UB33=UA33, "average")</f>
        <v>below average</v>
      </c>
      <c r="UC37" s="15" t="str" cm="1">
        <f t="array" ref="UC37">_xlfn.IFS(UC33&gt;UB33, "above average", UC33&lt;UB33, "below average", UC33=UB33, "average")</f>
        <v>above average</v>
      </c>
      <c r="UD37" s="15" t="str" cm="1">
        <f t="array" ref="UD37">_xlfn.IFS(UD33&gt;UC33, "above average", UD33&lt;UC33, "below average", UD33=UC33, "average")</f>
        <v>below average</v>
      </c>
      <c r="UE37" s="15" t="str" cm="1">
        <f t="array" ref="UE37">_xlfn.IFS(UE33&gt;UD33, "above average", UE33&lt;UD33, "below average", UE33=UD33, "average")</f>
        <v>above average</v>
      </c>
      <c r="UF37" s="15" t="str" cm="1">
        <f t="array" ref="UF37">_xlfn.IFS(UF33&gt;UE33, "above average", UF33&lt;UE33, "below average", UF33=UE33, "average")</f>
        <v>above average</v>
      </c>
      <c r="UG37" s="15" t="str" cm="1">
        <f t="array" ref="UG37">_xlfn.IFS(UG33&gt;UF33, "above average", UG33&lt;UF33, "below average", UG33=UF33, "average")</f>
        <v>above average</v>
      </c>
      <c r="UH37" s="15" t="str" cm="1">
        <f t="array" ref="UH37">_xlfn.IFS(UH33&gt;UG33, "above average", UH33&lt;UG33, "below average", UH33=UG33, "average")</f>
        <v>above average</v>
      </c>
      <c r="UI37" s="15" t="str" cm="1">
        <f t="array" ref="UI37">_xlfn.IFS(UI33&gt;UH33, "above average", UI33&lt;UH33, "below average", UI33=UH33, "average")</f>
        <v>below average</v>
      </c>
      <c r="UJ37" s="15" t="str" cm="1">
        <f t="array" ref="UJ37">_xlfn.IFS(UJ33&gt;UI33, "above average", UJ33&lt;UI33, "below average", UJ33=UI33, "average")</f>
        <v>below average</v>
      </c>
      <c r="UK37" s="15" t="str" cm="1">
        <f t="array" ref="UK37">_xlfn.IFS(UK33&gt;UJ33, "above average", UK33&lt;UJ33, "below average", UK33=UJ33, "average")</f>
        <v>below average</v>
      </c>
      <c r="UL37" s="15" t="str" cm="1">
        <f t="array" ref="UL37">_xlfn.IFS(UL33&gt;UK33, "above average", UL33&lt;UK33, "below average", UL33=UK33, "average")</f>
        <v>below average</v>
      </c>
      <c r="UM37" s="15" t="str" cm="1">
        <f t="array" ref="UM37">_xlfn.IFS(UM33&gt;UL33, "above average", UM33&lt;UL33, "below average", UM33=UL33, "average")</f>
        <v>below average</v>
      </c>
      <c r="UN37" s="15" t="str" cm="1">
        <f t="array" ref="UN37">_xlfn.IFS(UN33&gt;UM33, "above average", UN33&lt;UM33, "below average", UN33=UM33, "average")</f>
        <v>below average</v>
      </c>
      <c r="UO37" s="15" t="str" cm="1">
        <f t="array" ref="UO37">_xlfn.IFS(UO33&gt;UN33, "above average", UO33&lt;UN33, "below average", UO33=UN33, "average")</f>
        <v>above average</v>
      </c>
      <c r="UP37" s="15" t="str" cm="1">
        <f t="array" ref="UP37">_xlfn.IFS(UP33&gt;UO33, "above average", UP33&lt;UO33, "below average", UP33=UO33, "average")</f>
        <v>above average</v>
      </c>
      <c r="UQ37" s="15" t="str" cm="1">
        <f t="array" ref="UQ37">_xlfn.IFS(UQ33&gt;UP33, "above average", UQ33&lt;UP33, "below average", UQ33=UP33, "average")</f>
        <v>above average</v>
      </c>
      <c r="UR37" s="15" t="str" cm="1">
        <f t="array" ref="UR37">_xlfn.IFS(UR33&gt;UQ33, "above average", UR33&lt;UQ33, "below average", UR33=UQ33, "average")</f>
        <v>above average</v>
      </c>
      <c r="US37" s="15" t="str" cm="1">
        <f t="array" ref="US37">_xlfn.IFS(US33&gt;UR33, "above average", US33&lt;UR33, "below average", US33=UR33, "average")</f>
        <v>above average</v>
      </c>
      <c r="UT37" s="15" t="str" cm="1">
        <f t="array" ref="UT37">_xlfn.IFS(UT33&gt;US33, "above average", UT33&lt;US33, "below average", UT33=US33, "average")</f>
        <v>below average</v>
      </c>
      <c r="UU37" s="15" t="str" cm="1">
        <f t="array" ref="UU37">_xlfn.IFS(UU33&gt;UT33, "above average", UU33&lt;UT33, "below average", UU33=UT33, "average")</f>
        <v>below average</v>
      </c>
      <c r="UV37" s="15" t="str" cm="1">
        <f t="array" ref="UV37">_xlfn.IFS(UV33&gt;UU33, "above average", UV33&lt;UU33, "below average", UV33=UU33, "average")</f>
        <v>below average</v>
      </c>
      <c r="UW37" s="15" t="str" cm="1">
        <f t="array" ref="UW37">_xlfn.IFS(UW33&gt;UV33, "above average", UW33&lt;UV33, "below average", UW33=UV33, "average")</f>
        <v>below average</v>
      </c>
      <c r="UX37" s="15" t="str" cm="1">
        <f t="array" ref="UX37">_xlfn.IFS(UX33&gt;UW33, "above average", UX33&lt;UW33, "below average", UX33=UW33, "average")</f>
        <v>below average</v>
      </c>
      <c r="UY37" s="15" t="str" cm="1">
        <f t="array" ref="UY37">_xlfn.IFS(UY33&gt;UX33, "above average", UY33&lt;UX33, "below average", UY33=UX33, "average")</f>
        <v>above average</v>
      </c>
      <c r="UZ37" s="15" t="str" cm="1">
        <f t="array" ref="UZ37">_xlfn.IFS(UZ33&gt;UY33, "above average", UZ33&lt;UY33, "below average", UZ33=UY33, "average")</f>
        <v>above average</v>
      </c>
      <c r="VA37" s="15" t="str" cm="1">
        <f t="array" ref="VA37">_xlfn.IFS(VA33&gt;UZ33, "above average", VA33&lt;UZ33, "below average", VA33=UZ33, "average")</f>
        <v>below average</v>
      </c>
      <c r="VB37" s="15" t="str" cm="1">
        <f t="array" ref="VB37">_xlfn.IFS(VB33&gt;VA33, "above average", VB33&lt;VA33, "below average", VB33=VA33, "average")</f>
        <v>above average</v>
      </c>
      <c r="VC37" s="15" t="str" cm="1">
        <f t="array" ref="VC37">_xlfn.IFS(VC33&gt;VB33, "above average", VC33&lt;VB33, "below average", VC33=VB33, "average")</f>
        <v>above average</v>
      </c>
      <c r="VD37" s="15" t="str" cm="1">
        <f t="array" ref="VD37">_xlfn.IFS(VD33&gt;VC33, "above average", VD33&lt;VC33, "below average", VD33=VC33, "average")</f>
        <v>above average</v>
      </c>
      <c r="VE37" s="15" t="str" cm="1">
        <f t="array" ref="VE37">_xlfn.IFS(VE33&gt;VD33, "above average", VE33&lt;VD33, "below average", VE33=VD33, "average")</f>
        <v>below average</v>
      </c>
      <c r="VF37" s="15" t="str" cm="1">
        <f t="array" ref="VF37">_xlfn.IFS(VF33&gt;VE33, "above average", VF33&lt;VE33, "below average", VF33=VE33, "average")</f>
        <v>below average</v>
      </c>
      <c r="VG37" s="15" t="str" cm="1">
        <f t="array" ref="VG37">_xlfn.IFS(VG33&gt;VF33, "above average", VG33&lt;VF33, "below average", VG33=VF33, "average")</f>
        <v>below average</v>
      </c>
      <c r="VH37" s="15" t="str" cm="1">
        <f t="array" ref="VH37">_xlfn.IFS(VH33&gt;VG33, "above average", VH33&lt;VG33, "below average", VH33=VG33, "average")</f>
        <v>below average</v>
      </c>
      <c r="VI37" s="15" t="str" cm="1">
        <f t="array" ref="VI37">_xlfn.IFS(VI33&gt;VH33, "above average", VI33&lt;VH33, "below average", VI33=VH33, "average")</f>
        <v>below average</v>
      </c>
      <c r="VJ37" s="15" t="str" cm="1">
        <f t="array" ref="VJ37">_xlfn.IFS(VJ33&gt;VI33, "above average", VJ33&lt;VI33, "below average", VJ33=VI33, "average")</f>
        <v>below average</v>
      </c>
      <c r="VK37" s="15" t="str" cm="1">
        <f t="array" ref="VK37">_xlfn.IFS(VK33&gt;VJ33, "above average", VK33&lt;VJ33, "below average", VK33=VJ33, "average")</f>
        <v>below average</v>
      </c>
      <c r="VL37" s="15" t="str" cm="1">
        <f t="array" ref="VL37">_xlfn.IFS(VL33&gt;VK33, "above average", VL33&lt;VK33, "below average", VL33=VK33, "average")</f>
        <v>below average</v>
      </c>
    </row>
    <row r="38" spans="1:592 16384:16384" x14ac:dyDescent="0.25">
      <c r="A38" s="28" t="s">
        <v>87</v>
      </c>
      <c r="B38" s="14" t="s">
        <v>86</v>
      </c>
      <c r="C38" s="15" t="str" cm="1">
        <f t="array" ref="C38">_xlfn.IFS(C34&gt;B34, "above average", C34&lt;B34, "below average", C34=B34, "average")</f>
        <v>below average</v>
      </c>
      <c r="D38" s="15" t="str" cm="1">
        <f t="array" ref="D38">_xlfn.IFS(D34&gt;C34, "above average", D34&lt;C34, "below average", D34=C34, "average")</f>
        <v>below average</v>
      </c>
      <c r="E38" s="15" t="str" cm="1">
        <f t="array" ref="E38">_xlfn.IFS(E34&gt;D34, "above average", E34&lt;D34, "below average", E34=D34, "average")</f>
        <v>above average</v>
      </c>
      <c r="F38" s="15" t="str" cm="1">
        <f t="array" ref="F38">_xlfn.IFS(F34&gt;E34, "above average", F34&lt;E34, "below average", F34=E34, "average")</f>
        <v>above average</v>
      </c>
      <c r="G38" s="15" t="str" cm="1">
        <f t="array" ref="G38">_xlfn.IFS(G34&gt;F34, "above average", G34&lt;F34, "below average", G34=F34, "average")</f>
        <v>above average</v>
      </c>
      <c r="H38" s="15" t="str" cm="1">
        <f t="array" ref="H38">_xlfn.IFS(H34&gt;G34, "above average", H34&lt;G34, "below average", H34=G34, "average")</f>
        <v>above average</v>
      </c>
      <c r="I38" s="15" t="str" cm="1">
        <f t="array" ref="I38">_xlfn.IFS(I34&gt;H34, "above average", I34&lt;H34, "below average", I34=H34, "average")</f>
        <v>above average</v>
      </c>
      <c r="J38" s="15" t="str" cm="1">
        <f t="array" ref="J38">_xlfn.IFS(J34&gt;I34, "above average", J34&lt;I34, "below average", J34=I34, "average")</f>
        <v>above average</v>
      </c>
      <c r="K38" s="15" t="str" cm="1">
        <f t="array" ref="K38">_xlfn.IFS(K34&gt;J34, "above average", K34&lt;J34, "below average", K34=J34, "average")</f>
        <v>above average</v>
      </c>
      <c r="L38" s="15" t="str" cm="1">
        <f t="array" ref="L38">_xlfn.IFS(L34&gt;K34, "above average", L34&lt;K34, "below average", L34=K34, "average")</f>
        <v>below average</v>
      </c>
      <c r="M38" s="15" t="str" cm="1">
        <f t="array" ref="M38">_xlfn.IFS(M34&gt;L34, "above average", M34&lt;L34, "below average", M34=L34, "average")</f>
        <v>below average</v>
      </c>
      <c r="N38" s="15" t="str" cm="1">
        <f t="array" ref="N38">_xlfn.IFS(N34&gt;M34, "above average", N34&lt;M34, "below average", N34=M34, "average")</f>
        <v>below average</v>
      </c>
      <c r="O38" s="15" t="str" cm="1">
        <f t="array" ref="O38">_xlfn.IFS(O34&gt;N34, "above average", O34&lt;N34, "below average", O34=N34, "average")</f>
        <v>below average</v>
      </c>
      <c r="P38" s="15" t="str" cm="1">
        <f t="array" ref="P38">_xlfn.IFS(P34&gt;O34, "above average", P34&lt;O34, "below average", P34=O34, "average")</f>
        <v>above average</v>
      </c>
      <c r="Q38" s="15" t="str" cm="1">
        <f t="array" ref="Q38">_xlfn.IFS(Q34&gt;P34, "above average", Q34&lt;P34, "below average", Q34=P34, "average")</f>
        <v>above average</v>
      </c>
      <c r="R38" s="15" t="str" cm="1">
        <f t="array" ref="R38">_xlfn.IFS(R34&gt;Q34, "above average", R34&lt;Q34, "below average", R34=Q34, "average")</f>
        <v>above average</v>
      </c>
      <c r="S38" s="15" t="str" cm="1">
        <f t="array" ref="S38">_xlfn.IFS(S34&gt;R34, "above average", S34&lt;R34, "below average", S34=R34, "average")</f>
        <v>above average</v>
      </c>
      <c r="T38" s="15" t="str" cm="1">
        <f t="array" ref="T38">_xlfn.IFS(T34&gt;S34, "above average", T34&lt;S34, "below average", T34=S34, "average")</f>
        <v>above average</v>
      </c>
      <c r="U38" s="15" t="str" cm="1">
        <f t="array" ref="U38">_xlfn.IFS(U34&gt;T34, "above average", U34&lt;T34, "below average", U34=T34, "average")</f>
        <v>above average</v>
      </c>
      <c r="V38" s="15" t="str" cm="1">
        <f t="array" ref="V38">_xlfn.IFS(V34&gt;U34, "above average", V34&lt;U34, "below average", V34=U34, "average")</f>
        <v>below average</v>
      </c>
      <c r="W38" s="15" t="str" cm="1">
        <f t="array" ref="W38">_xlfn.IFS(W34&gt;V34, "above average", W34&lt;V34, "below average", W34=V34, "average")</f>
        <v>below average</v>
      </c>
      <c r="X38" s="15" t="str" cm="1">
        <f t="array" ref="X38">_xlfn.IFS(X34&gt;W34, "above average", X34&lt;W34, "below average", X34=W34, "average")</f>
        <v>below average</v>
      </c>
      <c r="Y38" s="15" t="str" cm="1">
        <f t="array" ref="Y38">_xlfn.IFS(Y34&gt;X34, "above average", Y34&lt;X34, "below average", Y34=X34, "average")</f>
        <v>below average</v>
      </c>
      <c r="Z38" s="15" t="str" cm="1">
        <f t="array" ref="Z38">_xlfn.IFS(Z34&gt;Y34, "above average", Z34&lt;Y34, "below average", Z34=Y34, "average")</f>
        <v>below average</v>
      </c>
      <c r="AA38" s="15" t="str" cm="1">
        <f t="array" ref="AA38">_xlfn.IFS(AA34&gt;Z34, "above average", AA34&lt;Z34, "below average", AA34=Z34, "average")</f>
        <v>above average</v>
      </c>
      <c r="AB38" s="15" t="str" cm="1">
        <f t="array" ref="AB38">_xlfn.IFS(AB34&gt;AA34, "above average", AB34&lt;AA34, "below average", AB34=AA34, "average")</f>
        <v>above average</v>
      </c>
      <c r="AC38" s="15" t="str" cm="1">
        <f t="array" ref="AC38">_xlfn.IFS(AC34&gt;AB34, "above average", AC34&lt;AB34, "below average", AC34=AB34, "average")</f>
        <v>above average</v>
      </c>
      <c r="AD38" s="15" t="str" cm="1">
        <f t="array" ref="AD38">_xlfn.IFS(AD34&gt;AC34, "above average", AD34&lt;AC34, "below average", AD34=AC34, "average")</f>
        <v>above average</v>
      </c>
      <c r="AE38" s="15" t="str" cm="1">
        <f t="array" ref="AE38">_xlfn.IFS(AE34&gt;AD34, "above average", AE34&lt;AD34, "below average", AE34=AD34, "average")</f>
        <v>above average</v>
      </c>
      <c r="AF38" s="15" t="str" cm="1">
        <f t="array" ref="AF38">_xlfn.IFS(AF34&gt;AE34, "above average", AF34&lt;AE34, "below average", AF34=AE34, "average")</f>
        <v>above average</v>
      </c>
      <c r="AG38" s="15" t="str" cm="1">
        <f t="array" ref="AG38">_xlfn.IFS(AG34&gt;AF34, "above average", AG34&lt;AF34, "below average", AG34=AF34, "average")</f>
        <v>below average</v>
      </c>
      <c r="AH38" s="15" t="str" cm="1">
        <f t="array" ref="AH38">_xlfn.IFS(AH34&gt;AG34, "above average", AH34&lt;AG34, "below average", AH34=AG34, "average")</f>
        <v>below average</v>
      </c>
      <c r="AI38" s="15" t="str" cm="1">
        <f t="array" ref="AI38">_xlfn.IFS(AI34&gt;AH34, "above average", AI34&lt;AH34, "below average", AI34=AH34, "average")</f>
        <v>below average</v>
      </c>
      <c r="AJ38" s="15" t="str" cm="1">
        <f t="array" ref="AJ38">_xlfn.IFS(AJ34&gt;AI34, "above average", AJ34&lt;AI34, "below average", AJ34=AI34, "average")</f>
        <v>below average</v>
      </c>
      <c r="AK38" s="15" t="str" cm="1">
        <f t="array" ref="AK38">_xlfn.IFS(AK34&gt;AJ34, "above average", AK34&lt;AJ34, "below average", AK34=AJ34, "average")</f>
        <v>below average</v>
      </c>
      <c r="AL38" s="15" t="str" cm="1">
        <f t="array" ref="AL38">_xlfn.IFS(AL34&gt;AK34, "above average", AL34&lt;AK34, "below average", AL34=AK34, "average")</f>
        <v>above average</v>
      </c>
      <c r="AM38" s="15" t="str" cm="1">
        <f t="array" ref="AM38">_xlfn.IFS(AM34&gt;AL34, "above average", AM34&lt;AL34, "below average", AM34=AL34, "average")</f>
        <v>above average</v>
      </c>
      <c r="AN38" s="15" t="str" cm="1">
        <f t="array" ref="AN38">_xlfn.IFS(AN34&gt;AM34, "above average", AN34&lt;AM34, "below average", AN34=AM34, "average")</f>
        <v>above average</v>
      </c>
      <c r="AO38" s="15" t="str" cm="1">
        <f t="array" ref="AO38">_xlfn.IFS(AO34&gt;AN34, "above average", AO34&lt;AN34, "below average", AO34=AN34, "average")</f>
        <v>above average</v>
      </c>
      <c r="AP38" s="15" t="str" cm="1">
        <f t="array" ref="AP38">_xlfn.IFS(AP34&gt;AO34, "above average", AP34&lt;AO34, "below average", AP34=AO34, "average")</f>
        <v>above average</v>
      </c>
      <c r="AQ38" s="15" t="str" cm="1">
        <f t="array" ref="AQ38">_xlfn.IFS(AQ34&gt;AP34, "above average", AQ34&lt;AP34, "below average", AQ34=AP34, "average")</f>
        <v>above average</v>
      </c>
      <c r="AR38" s="15" t="str" cm="1">
        <f t="array" ref="AR38">_xlfn.IFS(AR34&gt;AQ34, "above average", AR34&lt;AQ34, "below average", AR34=AQ34, "average")</f>
        <v>below average</v>
      </c>
      <c r="AS38" s="15" t="str" cm="1">
        <f t="array" ref="AS38">_xlfn.IFS(AS34&gt;AR34, "above average", AS34&lt;AR34, "below average", AS34=AR34, "average")</f>
        <v>below average</v>
      </c>
      <c r="AT38" s="15" t="str" cm="1">
        <f t="array" ref="AT38">_xlfn.IFS(AT34&gt;AS34, "above average", AT34&lt;AS34, "below average", AT34=AS34, "average")</f>
        <v>below average</v>
      </c>
      <c r="AU38" s="15" t="str" cm="1">
        <f t="array" ref="AU38">_xlfn.IFS(AU34&gt;AT34, "above average", AU34&lt;AT34, "below average", AU34=AT34, "average")</f>
        <v>above average</v>
      </c>
      <c r="AV38" s="15" t="str" cm="1">
        <f t="array" ref="AV38">_xlfn.IFS(AV34&gt;AU34, "above average", AV34&lt;AU34, "below average", AV34=AU34, "average")</f>
        <v>below average</v>
      </c>
      <c r="AW38" s="15" t="str" cm="1">
        <f t="array" ref="AW38">_xlfn.IFS(AW34&gt;AV34, "above average", AW34&lt;AV34, "below average", AW34=AV34, "average")</f>
        <v>above average</v>
      </c>
      <c r="AX38" s="15" t="str" cm="1">
        <f t="array" ref="AX38">_xlfn.IFS(AX34&gt;AW34, "above average", AX34&lt;AW34, "below average", AX34=AW34, "average")</f>
        <v>above average</v>
      </c>
      <c r="AY38" s="15" t="str" cm="1">
        <f t="array" ref="AY38">_xlfn.IFS(AY34&gt;AX34, "above average", AY34&lt;AX34, "below average", AY34=AX34, "average")</f>
        <v>above average</v>
      </c>
      <c r="AZ38" s="15" t="str" cm="1">
        <f t="array" ref="AZ38">_xlfn.IFS(AZ34&gt;AY34, "above average", AZ34&lt;AY34, "below average", AZ34=AY34, "average")</f>
        <v>above average</v>
      </c>
      <c r="BA38" s="15" t="str" cm="1">
        <f t="array" ref="BA38">_xlfn.IFS(BA34&gt;AZ34, "above average", BA34&lt;AZ34, "below average", BA34=AZ34, "average")</f>
        <v>above average</v>
      </c>
      <c r="BB38" s="15" t="str" cm="1">
        <f t="array" ref="BB38">_xlfn.IFS(BB34&gt;BA34, "above average", BB34&lt;BA34, "below average", BB34=BA34, "average")</f>
        <v>above average</v>
      </c>
      <c r="BC38" s="15" t="str" cm="1">
        <f t="array" ref="BC38">_xlfn.IFS(BC34&gt;BB34, "above average", BC34&lt;BB34, "below average", BC34=BB34, "average")</f>
        <v>above average</v>
      </c>
      <c r="BD38" s="15" t="str" cm="1">
        <f t="array" ref="BD38">_xlfn.IFS(BD34&gt;BC34, "above average", BD34&lt;BC34, "below average", BD34=BC34, "average")</f>
        <v>below average</v>
      </c>
      <c r="BE38" s="15" t="str" cm="1">
        <f t="array" ref="BE38">_xlfn.IFS(BE34&gt;BD34, "above average", BE34&lt;BD34, "below average", BE34=BD34, "average")</f>
        <v>below average</v>
      </c>
      <c r="BF38" s="15" t="str" cm="1">
        <f t="array" ref="BF38">_xlfn.IFS(BF34&gt;BE34, "above average", BF34&lt;BE34, "below average", BF34=BE34, "average")</f>
        <v>below average</v>
      </c>
      <c r="BG38" s="15" t="str" cm="1">
        <f t="array" ref="BG38">_xlfn.IFS(BG34&gt;BF34, "above average", BG34&lt;BF34, "below average", BG34=BF34, "average")</f>
        <v>below average</v>
      </c>
      <c r="BH38" s="15" t="str" cm="1">
        <f t="array" ref="BH38">_xlfn.IFS(BH34&gt;BG34, "above average", BH34&lt;BG34, "below average", BH34=BG34, "average")</f>
        <v>above average</v>
      </c>
      <c r="BI38" s="15" t="str" cm="1">
        <f t="array" ref="BI38">_xlfn.IFS(BI34&gt;BH34, "above average", BI34&lt;BH34, "below average", BI34=BH34, "average")</f>
        <v>above average</v>
      </c>
      <c r="BJ38" s="15" t="str" cm="1">
        <f t="array" ref="BJ38">_xlfn.IFS(BJ34&gt;BI34, "above average", BJ34&lt;BI34, "below average", BJ34=BI34, "average")</f>
        <v>above average</v>
      </c>
      <c r="BK38" s="15" t="str" cm="1">
        <f t="array" ref="BK38">_xlfn.IFS(BK34&gt;BJ34, "above average", BK34&lt;BJ34, "below average", BK34=BJ34, "average")</f>
        <v>above average</v>
      </c>
      <c r="BL38" s="15" t="str" cm="1">
        <f t="array" ref="BL38">_xlfn.IFS(BL34&gt;BK34, "above average", BL34&lt;BK34, "below average", BL34=BK34, "average")</f>
        <v>above average</v>
      </c>
      <c r="BM38" s="15" t="str" cm="1">
        <f t="array" ref="BM38">_xlfn.IFS(BM34&gt;BL34, "above average", BM34&lt;BL34, "below average", BM34=BL34, "average")</f>
        <v>above average</v>
      </c>
      <c r="BN38" s="15" t="str" cm="1">
        <f t="array" ref="BN38">_xlfn.IFS(BN34&gt;BM34, "above average", BN34&lt;BM34, "below average", BN34=BM34, "average")</f>
        <v>above average</v>
      </c>
      <c r="BO38" s="15" t="str" cm="1">
        <f t="array" ref="BO38">_xlfn.IFS(BO34&gt;BN34, "above average", BO34&lt;BN34, "below average", BO34=BN34, "average")</f>
        <v>below average</v>
      </c>
      <c r="BP38" s="15" t="str" cm="1">
        <f t="array" ref="BP38">_xlfn.IFS(BP34&gt;BO34, "above average", BP34&lt;BO34, "below average", BP34=BO34, "average")</f>
        <v>below average</v>
      </c>
      <c r="BQ38" s="15" t="str" cm="1">
        <f t="array" ref="BQ38">_xlfn.IFS(BQ34&gt;BP34, "above average", BQ34&lt;BP34, "below average", BQ34=BP34, "average")</f>
        <v>below average</v>
      </c>
      <c r="BR38" s="15" t="str" cm="1">
        <f t="array" ref="BR38">_xlfn.IFS(BR34&gt;BQ34, "above average", BR34&lt;BQ34, "below average", BR34=BQ34, "average")</f>
        <v>below average</v>
      </c>
      <c r="BS38" s="15" t="str" cm="1">
        <f t="array" ref="BS38">_xlfn.IFS(BS34&gt;BR34, "above average", BS34&lt;BR34, "below average", BS34=BR34, "average")</f>
        <v>above average</v>
      </c>
      <c r="BT38" s="15" t="str" cm="1">
        <f t="array" ref="BT38">_xlfn.IFS(BT34&gt;BS34, "above average", BT34&lt;BS34, "below average", BT34=BS34, "average")</f>
        <v>above average</v>
      </c>
      <c r="BU38" s="15" t="str" cm="1">
        <f t="array" ref="BU38">_xlfn.IFS(BU34&gt;BT34, "above average", BU34&lt;BT34, "below average", BU34=BT34, "average")</f>
        <v>above average</v>
      </c>
      <c r="BV38" s="15" t="str" cm="1">
        <f t="array" ref="BV38">_xlfn.IFS(BV34&gt;BU34, "above average", BV34&lt;BU34, "below average", BV34=BU34, "average")</f>
        <v>above average</v>
      </c>
      <c r="BW38" s="15" t="str" cm="1">
        <f t="array" ref="BW38">_xlfn.IFS(BW34&gt;BV34, "above average", BW34&lt;BV34, "below average", BW34=BV34, "average")</f>
        <v>above average</v>
      </c>
      <c r="BX38" s="15" t="str" cm="1">
        <f t="array" ref="BX38">_xlfn.IFS(BX34&gt;BW34, "above average", BX34&lt;BW34, "below average", BX34=BW34, "average")</f>
        <v>above average</v>
      </c>
      <c r="BY38" s="15" t="str" cm="1">
        <f t="array" ref="BY38">_xlfn.IFS(BY34&gt;BX34, "above average", BY34&lt;BX34, "below average", BY34=BX34, "average")</f>
        <v>below average</v>
      </c>
      <c r="BZ38" s="15" t="str" cm="1">
        <f t="array" ref="BZ38">_xlfn.IFS(BZ34&gt;BY34, "above average", BZ34&lt;BY34, "below average", BZ34=BY34, "average")</f>
        <v>below average</v>
      </c>
      <c r="CA38" s="15" t="str" cm="1">
        <f t="array" ref="CA38">_xlfn.IFS(CA34&gt;BZ34, "above average", CA34&lt;BZ34, "below average", CA34=BZ34, "average")</f>
        <v>below average</v>
      </c>
      <c r="CB38" s="15" t="str" cm="1">
        <f t="array" ref="CB38">_xlfn.IFS(CB34&gt;CA34, "above average", CB34&lt;CA34, "below average", CB34=CA34, "average")</f>
        <v>below average</v>
      </c>
      <c r="CC38" s="15" t="str" cm="1">
        <f t="array" ref="CC38">_xlfn.IFS(CC34&gt;CB34, "above average", CC34&lt;CB34, "below average", CC34=CB34, "average")</f>
        <v>below average</v>
      </c>
      <c r="CD38" s="15" t="str" cm="1">
        <f t="array" ref="CD38">_xlfn.IFS(CD34&gt;CC34, "above average", CD34&lt;CC34, "below average", CD34=CC34, "average")</f>
        <v>above average</v>
      </c>
      <c r="CE38" s="15" t="str" cm="1">
        <f t="array" ref="CE38">_xlfn.IFS(CE34&gt;CD34, "above average", CE34&lt;CD34, "below average", CE34=CD34, "average")</f>
        <v>above average</v>
      </c>
      <c r="CF38" s="15" t="str" cm="1">
        <f t="array" ref="CF38">_xlfn.IFS(CF34&gt;CE34, "above average", CF34&lt;CE34, "below average", CF34=CE34, "average")</f>
        <v>above average</v>
      </c>
      <c r="CG38" s="15" t="str" cm="1">
        <f t="array" ref="CG38">_xlfn.IFS(CG34&gt;CF34, "above average", CG34&lt;CF34, "below average", CG34=CF34, "average")</f>
        <v>above average</v>
      </c>
      <c r="CH38" s="15" t="str" cm="1">
        <f t="array" ref="CH38">_xlfn.IFS(CH34&gt;CG34, "above average", CH34&lt;CG34, "below average", CH34=CG34, "average")</f>
        <v>above average</v>
      </c>
      <c r="CI38" s="15" t="str" cm="1">
        <f t="array" ref="CI38">_xlfn.IFS(CI34&gt;CH34, "above average", CI34&lt;CH34, "below average", CI34=CH34, "average")</f>
        <v>above average</v>
      </c>
      <c r="CJ38" s="15" t="str" cm="1">
        <f t="array" ref="CJ38">_xlfn.IFS(CJ34&gt;CI34, "above average", CJ34&lt;CI34, "below average", CJ34=CI34, "average")</f>
        <v>above average</v>
      </c>
      <c r="CK38" s="15" t="str" cm="1">
        <f t="array" ref="CK38">_xlfn.IFS(CK34&gt;CJ34, "above average", CK34&lt;CJ34, "below average", CK34=CJ34, "average")</f>
        <v>above average</v>
      </c>
      <c r="CL38" s="15" t="str" cm="1">
        <f t="array" ref="CL38">_xlfn.IFS(CL34&gt;CK34, "above average", CL34&lt;CK34, "below average", CL34=CK34, "average")</f>
        <v>below average</v>
      </c>
      <c r="CM38" s="15" t="str" cm="1">
        <f t="array" ref="CM38">_xlfn.IFS(CM34&gt;CL34, "above average", CM34&lt;CL34, "below average", CM34=CL34, "average")</f>
        <v>below average</v>
      </c>
      <c r="CN38" s="15" t="str" cm="1">
        <f t="array" ref="CN38">_xlfn.IFS(CN34&gt;CM34, "above average", CN34&lt;CM34, "below average", CN34=CM34, "average")</f>
        <v>below average</v>
      </c>
      <c r="CO38" s="15" t="str" cm="1">
        <f t="array" ref="CO38">_xlfn.IFS(CO34&gt;CN34, "above average", CO34&lt;CN34, "below average", CO34=CN34, "average")</f>
        <v>above average</v>
      </c>
      <c r="CP38" s="15" t="str" cm="1">
        <f t="array" ref="CP38">_xlfn.IFS(CP34&gt;CO34, "above average", CP34&lt;CO34, "below average", CP34=CO34, "average")</f>
        <v>above average</v>
      </c>
      <c r="CQ38" s="15" t="str" cm="1">
        <f t="array" ref="CQ38">_xlfn.IFS(CQ34&gt;CP34, "above average", CQ34&lt;CP34, "below average", CQ34=CP34, "average")</f>
        <v>above average</v>
      </c>
      <c r="CR38" s="15" t="str" cm="1">
        <f t="array" ref="CR38">_xlfn.IFS(CR34&gt;CQ34, "above average", CR34&lt;CQ34, "below average", CR34=CQ34, "average")</f>
        <v>above average</v>
      </c>
      <c r="CS38" s="15" t="str" cm="1">
        <f t="array" ref="CS38">_xlfn.IFS(CS34&gt;CR34, "above average", CS34&lt;CR34, "below average", CS34=CR34, "average")</f>
        <v>above average</v>
      </c>
      <c r="CT38" s="15" t="str" cm="1">
        <f t="array" ref="CT38">_xlfn.IFS(CT34&gt;CS34, "above average", CT34&lt;CS34, "below average", CT34=CS34, "average")</f>
        <v>above average</v>
      </c>
      <c r="CU38" s="15" t="str" cm="1">
        <f t="array" ref="CU38">_xlfn.IFS(CU34&gt;CT34, "above average", CU34&lt;CT34, "below average", CU34=CT34, "average")</f>
        <v>below average</v>
      </c>
      <c r="CV38" s="15" t="str" cm="1">
        <f t="array" ref="CV38">_xlfn.IFS(CV34&gt;CU34, "above average", CV34&lt;CU34, "below average", CV34=CU34, "average")</f>
        <v>below average</v>
      </c>
      <c r="CW38" s="15" t="str" cm="1">
        <f t="array" ref="CW38">_xlfn.IFS(CW34&gt;CV34, "above average", CW34&lt;CV34, "below average", CW34=CV34, "average")</f>
        <v>below average</v>
      </c>
      <c r="CX38" s="15" t="str" cm="1">
        <f t="array" ref="CX38">_xlfn.IFS(CX34&gt;CW34, "above average", CX34&lt;CW34, "below average", CX34=CW34, "average")</f>
        <v>below average</v>
      </c>
      <c r="CY38" s="15" t="str" cm="1">
        <f t="array" ref="CY38">_xlfn.IFS(CY34&gt;CX34, "above average", CY34&lt;CX34, "below average", CY34=CX34, "average")</f>
        <v>below average</v>
      </c>
      <c r="CZ38" s="15" t="str" cm="1">
        <f t="array" ref="CZ38">_xlfn.IFS(CZ34&gt;CY34, "above average", CZ34&lt;CY34, "below average", CZ34=CY34, "average")</f>
        <v>above average</v>
      </c>
      <c r="DA38" s="15" t="str" cm="1">
        <f t="array" ref="DA38">_xlfn.IFS(DA34&gt;CZ34, "above average", DA34&lt;CZ34, "below average", DA34=CZ34, "average")</f>
        <v>above average</v>
      </c>
      <c r="DB38" s="15" t="str" cm="1">
        <f t="array" ref="DB38">_xlfn.IFS(DB34&gt;DA34, "above average", DB34&lt;DA34, "below average", DB34=DA34, "average")</f>
        <v>above average</v>
      </c>
      <c r="DC38" s="15" t="str" cm="1">
        <f t="array" ref="DC38">_xlfn.IFS(DC34&gt;DB34, "above average", DC34&lt;DB34, "below average", DC34=DB34, "average")</f>
        <v>above average</v>
      </c>
      <c r="DD38" s="15" t="str" cm="1">
        <f t="array" ref="DD38">_xlfn.IFS(DD34&gt;DC34, "above average", DD34&lt;DC34, "below average", DD34=DC34, "average")</f>
        <v>above average</v>
      </c>
      <c r="DE38" s="15" t="str" cm="1">
        <f t="array" ref="DE38">_xlfn.IFS(DE34&gt;DD34, "above average", DE34&lt;DD34, "below average", DE34=DD34, "average")</f>
        <v>above average</v>
      </c>
      <c r="DF38" s="15" t="str" cm="1">
        <f t="array" ref="DF38">_xlfn.IFS(DF34&gt;DE34, "above average", DF34&lt;DE34, "below average", DF34=DE34, "average")</f>
        <v>above average</v>
      </c>
      <c r="DG38" s="15" t="str" cm="1">
        <f t="array" ref="DG38">_xlfn.IFS(DG34&gt;DF34, "above average", DG34&lt;DF34, "below average", DG34=DF34, "average")</f>
        <v>above average</v>
      </c>
      <c r="DH38" s="15" t="str" cm="1">
        <f t="array" ref="DH38">_xlfn.IFS(DH34&gt;DG34, "above average", DH34&lt;DG34, "below average", DH34=DG34, "average")</f>
        <v>below average</v>
      </c>
      <c r="DI38" s="15" t="str" cm="1">
        <f t="array" ref="DI38">_xlfn.IFS(DI34&gt;DH34, "above average", DI34&lt;DH34, "below average", DI34=DH34, "average")</f>
        <v>below average</v>
      </c>
      <c r="DJ38" s="15" t="str" cm="1">
        <f t="array" ref="DJ38">_xlfn.IFS(DJ34&gt;DI34, "above average", DJ34&lt;DI34, "below average", DJ34=DI34, "average")</f>
        <v>below average</v>
      </c>
      <c r="DK38" s="15" t="str" cm="1">
        <f t="array" ref="DK38">_xlfn.IFS(DK34&gt;DJ34, "above average", DK34&lt;DJ34, "below average", DK34=DJ34, "average")</f>
        <v>above average</v>
      </c>
      <c r="DL38" s="15" t="str" cm="1">
        <f t="array" ref="DL38">_xlfn.IFS(DL34&gt;DK34, "above average", DL34&lt;DK34, "below average", DL34=DK34, "average")</f>
        <v>above average</v>
      </c>
      <c r="DM38" s="15" t="str" cm="1">
        <f t="array" ref="DM38">_xlfn.IFS(DM34&gt;DL34, "above average", DM34&lt;DL34, "below average", DM34=DL34, "average")</f>
        <v>above average</v>
      </c>
      <c r="DN38" s="15" t="str" cm="1">
        <f t="array" ref="DN38">_xlfn.IFS(DN34&gt;DM34, "above average", DN34&lt;DM34, "below average", DN34=DM34, "average")</f>
        <v>above average</v>
      </c>
      <c r="DO38" s="15" t="str" cm="1">
        <f t="array" ref="DO38">_xlfn.IFS(DO34&gt;DN34, "above average", DO34&lt;DN34, "below average", DO34=DN34, "average")</f>
        <v>above average</v>
      </c>
      <c r="DP38" s="15" t="str" cm="1">
        <f t="array" ref="DP38">_xlfn.IFS(DP34&gt;DO34, "above average", DP34&lt;DO34, "below average", DP34=DO34, "average")</f>
        <v>above average</v>
      </c>
      <c r="DQ38" s="15" t="str" cm="1">
        <f t="array" ref="DQ38">_xlfn.IFS(DQ34&gt;DP34, "above average", DQ34&lt;DP34, "below average", DQ34=DP34, "average")</f>
        <v>above average</v>
      </c>
      <c r="DR38" s="15" t="str" cm="1">
        <f t="array" ref="DR38">_xlfn.IFS(DR34&gt;DQ34, "above average", DR34&lt;DQ34, "below average", DR34=DQ34, "average")</f>
        <v>below average</v>
      </c>
      <c r="DS38" s="15" t="str" cm="1">
        <f t="array" ref="DS38">_xlfn.IFS(DS34&gt;DR34, "above average", DS34&lt;DR34, "below average", DS34=DR34, "average")</f>
        <v>below average</v>
      </c>
      <c r="DT38" s="15" t="str" cm="1">
        <f t="array" ref="DT38">_xlfn.IFS(DT34&gt;DS34, "above average", DT34&lt;DS34, "below average", DT34=DS34, "average")</f>
        <v>below average</v>
      </c>
      <c r="DU38" s="15" t="str" cm="1">
        <f t="array" ref="DU38">_xlfn.IFS(DU34&gt;DT34, "above average", DU34&lt;DT34, "below average", DU34=DT34, "average")</f>
        <v>below average</v>
      </c>
      <c r="DV38" s="15" t="str" cm="1">
        <f t="array" ref="DV38">_xlfn.IFS(DV34&gt;DU34, "above average", DV34&lt;DU34, "below average", DV34=DU34, "average")</f>
        <v>above average</v>
      </c>
      <c r="DW38" s="15" t="str" cm="1">
        <f t="array" ref="DW38">_xlfn.IFS(DW34&gt;DV34, "above average", DW34&lt;DV34, "below average", DW34=DV34, "average")</f>
        <v>above average</v>
      </c>
      <c r="DX38" s="15" t="str" cm="1">
        <f t="array" ref="DX38">_xlfn.IFS(DX34&gt;DW34, "above average", DX34&lt;DW34, "below average", DX34=DW34, "average")</f>
        <v>above average</v>
      </c>
      <c r="DY38" s="15" t="str" cm="1">
        <f t="array" ref="DY38">_xlfn.IFS(DY34&gt;DX34, "above average", DY34&lt;DX34, "below average", DY34=DX34, "average")</f>
        <v>above average</v>
      </c>
      <c r="DZ38" s="15" t="str" cm="1">
        <f t="array" ref="DZ38">_xlfn.IFS(DZ34&gt;DY34, "above average", DZ34&lt;DY34, "below average", DZ34=DY34, "average")</f>
        <v>above average</v>
      </c>
      <c r="EA38" s="15" t="str" cm="1">
        <f t="array" ref="EA38">_xlfn.IFS(EA34&gt;DZ34, "above average", EA34&lt;DZ34, "below average", EA34=DZ34, "average")</f>
        <v>above average</v>
      </c>
      <c r="EB38" s="15" t="str" cm="1">
        <f t="array" ref="EB38">_xlfn.IFS(EB34&gt;EA34, "above average", EB34&lt;EA34, "below average", EB34=EA34, "average")</f>
        <v>above average</v>
      </c>
      <c r="EC38" s="15" t="str" cm="1">
        <f t="array" ref="EC38">_xlfn.IFS(EC34&gt;EB34, "above average", EC34&lt;EB34, "below average", EC34=EB34, "average")</f>
        <v>below average</v>
      </c>
      <c r="ED38" s="15" t="str" cm="1">
        <f t="array" ref="ED38">_xlfn.IFS(ED34&gt;EC34, "above average", ED34&lt;EC34, "below average", ED34=EC34, "average")</f>
        <v>below average</v>
      </c>
      <c r="EE38" s="15" t="str" cm="1">
        <f t="array" ref="EE38">_xlfn.IFS(EE34&gt;ED34, "above average", EE34&lt;ED34, "below average", EE34=ED34, "average")</f>
        <v>below average</v>
      </c>
      <c r="EF38" s="15" t="str" cm="1">
        <f t="array" ref="EF38">_xlfn.IFS(EF34&gt;EE34, "above average", EF34&lt;EE34, "below average", EF34=EE34, "average")</f>
        <v>below average</v>
      </c>
      <c r="EG38" s="15" t="str" cm="1">
        <f t="array" ref="EG38">_xlfn.IFS(EG34&gt;EF34, "above average", EG34&lt;EF34, "below average", EG34=EF34, "average")</f>
        <v>above average</v>
      </c>
      <c r="EH38" s="15" t="str" cm="1">
        <f t="array" ref="EH38">_xlfn.IFS(EH34&gt;EG34, "above average", EH34&lt;EG34, "below average", EH34=EG34, "average")</f>
        <v>above average</v>
      </c>
      <c r="EI38" s="15" t="str" cm="1">
        <f t="array" ref="EI38">_xlfn.IFS(EI34&gt;EH34, "above average", EI34&lt;EH34, "below average", EI34=EH34, "average")</f>
        <v>above average</v>
      </c>
      <c r="EJ38" s="15" t="str" cm="1">
        <f t="array" ref="EJ38">_xlfn.IFS(EJ34&gt;EI34, "above average", EJ34&lt;EI34, "below average", EJ34=EI34, "average")</f>
        <v>above average</v>
      </c>
      <c r="EK38" s="15" t="str" cm="1">
        <f t="array" ref="EK38">_xlfn.IFS(EK34&gt;EJ34, "above average", EK34&lt;EJ34, "below average", EK34=EJ34, "average")</f>
        <v>above average</v>
      </c>
      <c r="EL38" s="15" t="str" cm="1">
        <f t="array" ref="EL38">_xlfn.IFS(EL34&gt;EK34, "above average", EL34&lt;EK34, "below average", EL34=EK34, "average")</f>
        <v>above average</v>
      </c>
      <c r="EM38" s="15" t="str" cm="1">
        <f t="array" ref="EM38">_xlfn.IFS(EM34&gt;EL34, "above average", EM34&lt;EL34, "below average", EM34=EL34, "average")</f>
        <v>below average</v>
      </c>
      <c r="EN38" s="15" t="str" cm="1">
        <f t="array" ref="EN38">_xlfn.IFS(EN34&gt;EM34, "above average", EN34&lt;EM34, "below average", EN34=EM34, "average")</f>
        <v>below average</v>
      </c>
      <c r="EO38" s="15" t="str" cm="1">
        <f t="array" ref="EO38">_xlfn.IFS(EO34&gt;EN34, "above average", EO34&lt;EN34, "below average", EO34=EN34, "average")</f>
        <v>below average</v>
      </c>
      <c r="EP38" s="15" t="str" cm="1">
        <f t="array" ref="EP38">_xlfn.IFS(EP34&gt;EO34, "above average", EP34&lt;EO34, "below average", EP34=EO34, "average")</f>
        <v>below average</v>
      </c>
      <c r="EQ38" s="15" t="str" cm="1">
        <f t="array" ref="EQ38">_xlfn.IFS(EQ34&gt;EP34, "above average", EQ34&lt;EP34, "below average", EQ34=EP34, "average")</f>
        <v>below average</v>
      </c>
      <c r="ER38" s="15" t="str" cm="1">
        <f t="array" ref="ER38">_xlfn.IFS(ER34&gt;EQ34, "above average", ER34&lt;EQ34, "below average", ER34=EQ34, "average")</f>
        <v>above average</v>
      </c>
      <c r="ES38" s="15" t="str" cm="1">
        <f t="array" ref="ES38">_xlfn.IFS(ES34&gt;ER34, "above average", ES34&lt;ER34, "below average", ES34=ER34, "average")</f>
        <v>above average</v>
      </c>
      <c r="ET38" s="15" t="str" cm="1">
        <f t="array" ref="ET38">_xlfn.IFS(ET34&gt;ES34, "above average", ET34&lt;ES34, "below average", ET34=ES34, "average")</f>
        <v>above average</v>
      </c>
      <c r="EU38" s="15" t="str" cm="1">
        <f t="array" ref="EU38">_xlfn.IFS(EU34&gt;ET34, "above average", EU34&lt;ET34, "below average", EU34=ET34, "average")</f>
        <v>above average</v>
      </c>
      <c r="EV38" s="15" t="str" cm="1">
        <f t="array" ref="EV38">_xlfn.IFS(EV34&gt;EU34, "above average", EV34&lt;EU34, "below average", EV34=EU34, "average")</f>
        <v>above average</v>
      </c>
      <c r="EW38" s="15" t="str" cm="1">
        <f t="array" ref="EW38">_xlfn.IFS(EW34&gt;EV34, "above average", EW34&lt;EV34, "below average", EW34=EV34, "average")</f>
        <v>above average</v>
      </c>
      <c r="EX38" s="15" t="str" cm="1">
        <f t="array" ref="EX38">_xlfn.IFS(EX34&gt;EW34, "above average", EX34&lt;EW34, "below average", EX34=EW34, "average")</f>
        <v>below average</v>
      </c>
      <c r="EY38" s="15" t="str" cm="1">
        <f t="array" ref="EY38">_xlfn.IFS(EY34&gt;EX34, "above average", EY34&lt;EX34, "below average", EY34=EX34, "average")</f>
        <v>below average</v>
      </c>
      <c r="EZ38" s="15" t="str" cm="1">
        <f t="array" ref="EZ38">_xlfn.IFS(EZ34&gt;EY34, "above average", EZ34&lt;EY34, "below average", EZ34=EY34, "average")</f>
        <v>below average</v>
      </c>
      <c r="FA38" s="15" t="str" cm="1">
        <f t="array" ref="FA38">_xlfn.IFS(FA34&gt;EZ34, "above average", FA34&lt;EZ34, "below average", FA34=EZ34, "average")</f>
        <v>below average</v>
      </c>
      <c r="FB38" s="15" t="str" cm="1">
        <f t="array" ref="FB38">_xlfn.IFS(FB34&gt;FA34, "above average", FB34&lt;FA34, "below average", FB34=FA34, "average")</f>
        <v>below average</v>
      </c>
      <c r="FC38" s="15" t="str" cm="1">
        <f t="array" ref="FC38">_xlfn.IFS(FC34&gt;FB34, "above average", FC34&lt;FB34, "below average", FC34=FB34, "average")</f>
        <v>above average</v>
      </c>
      <c r="FD38" s="15" t="str" cm="1">
        <f t="array" ref="FD38">_xlfn.IFS(FD34&gt;FC34, "above average", FD34&lt;FC34, "below average", FD34=FC34, "average")</f>
        <v>above average</v>
      </c>
      <c r="FE38" s="15" t="str" cm="1">
        <f t="array" ref="FE38">_xlfn.IFS(FE34&gt;FD34, "above average", FE34&lt;FD34, "below average", FE34=FD34, "average")</f>
        <v>above average</v>
      </c>
      <c r="FF38" s="15" t="str" cm="1">
        <f t="array" ref="FF38">_xlfn.IFS(FF34&gt;FE34, "above average", FF34&lt;FE34, "below average", FF34=FE34, "average")</f>
        <v>above average</v>
      </c>
      <c r="FG38" s="15" t="str" cm="1">
        <f t="array" ref="FG38">_xlfn.IFS(FG34&gt;FF34, "above average", FG34&lt;FF34, "below average", FG34=FF34, "average")</f>
        <v>above average</v>
      </c>
      <c r="FH38" s="15" t="str" cm="1">
        <f t="array" ref="FH38">_xlfn.IFS(FH34&gt;FG34, "above average", FH34&lt;FG34, "below average", FH34=FG34, "average")</f>
        <v>above average</v>
      </c>
      <c r="FI38" s="15" t="str" cm="1">
        <f t="array" ref="FI38">_xlfn.IFS(FI34&gt;FH34, "above average", FI34&lt;FH34, "below average", FI34=FH34, "average")</f>
        <v>above average</v>
      </c>
      <c r="FJ38" s="15" t="str" cm="1">
        <f t="array" ref="FJ38">_xlfn.IFS(FJ34&gt;FI34, "above average", FJ34&lt;FI34, "below average", FJ34=FI34, "average")</f>
        <v>below average</v>
      </c>
      <c r="FK38" s="15" t="str" cm="1">
        <f t="array" ref="FK38">_xlfn.IFS(FK34&gt;FJ34, "above average", FK34&lt;FJ34, "below average", FK34=FJ34, "average")</f>
        <v>below average</v>
      </c>
      <c r="FL38" s="15" t="str" cm="1">
        <f t="array" ref="FL38">_xlfn.IFS(FL34&gt;FK34, "above average", FL34&lt;FK34, "below average", FL34=FK34, "average")</f>
        <v>below average</v>
      </c>
      <c r="FM38" s="15" t="str" cm="1">
        <f t="array" ref="FM38">_xlfn.IFS(FM34&gt;FL34, "above average", FM34&lt;FL34, "below average", FM34=FL34, "average")</f>
        <v>below average</v>
      </c>
      <c r="FN38" s="15" t="str" cm="1">
        <f t="array" ref="FN38">_xlfn.IFS(FN34&gt;FM34, "above average", FN34&lt;FM34, "below average", FN34=FM34, "average")</f>
        <v>above average</v>
      </c>
      <c r="FO38" s="15" t="str" cm="1">
        <f t="array" ref="FO38">_xlfn.IFS(FO34&gt;FN34, "above average", FO34&lt;FN34, "below average", FO34=FN34, "average")</f>
        <v>above average</v>
      </c>
      <c r="FP38" s="15" t="str" cm="1">
        <f t="array" ref="FP38">_xlfn.IFS(FP34&gt;FO34, "above average", FP34&lt;FO34, "below average", FP34=FO34, "average")</f>
        <v>above average</v>
      </c>
      <c r="FQ38" s="15" t="str" cm="1">
        <f t="array" ref="FQ38">_xlfn.IFS(FQ34&gt;FP34, "above average", FQ34&lt;FP34, "below average", FQ34=FP34, "average")</f>
        <v>above average</v>
      </c>
      <c r="FR38" s="15" t="str" cm="1">
        <f t="array" ref="FR38">_xlfn.IFS(FR34&gt;FQ34, "above average", FR34&lt;FQ34, "below average", FR34=FQ34, "average")</f>
        <v>above average</v>
      </c>
      <c r="FS38" s="15" t="str" cm="1">
        <f t="array" ref="FS38">_xlfn.IFS(FS34&gt;FR34, "above average", FS34&lt;FR34, "below average", FS34=FR34, "average")</f>
        <v>above average</v>
      </c>
      <c r="FT38" s="15" t="str" cm="1">
        <f t="array" ref="FT38">_xlfn.IFS(FT34&gt;FS34, "above average", FT34&lt;FS34, "below average", FT34=FS34, "average")</f>
        <v>below average</v>
      </c>
      <c r="FU38" s="15" t="str" cm="1">
        <f t="array" ref="FU38">_xlfn.IFS(FU34&gt;FT34, "above average", FU34&lt;FT34, "below average", FU34=FT34, "average")</f>
        <v>below average</v>
      </c>
      <c r="FV38" s="15" t="str" cm="1">
        <f t="array" ref="FV38">_xlfn.IFS(FV34&gt;FU34, "above average", FV34&lt;FU34, "below average", FV34=FU34, "average")</f>
        <v>below average</v>
      </c>
      <c r="FW38" s="15" t="str" cm="1">
        <f t="array" ref="FW38">_xlfn.IFS(FW34&gt;FV34, "above average", FW34&lt;FV34, "below average", FW34=FV34, "average")</f>
        <v>above average</v>
      </c>
      <c r="FX38" s="15" t="str" cm="1">
        <f t="array" ref="FX38">_xlfn.IFS(FX34&gt;FW34, "above average", FX34&lt;FW34, "below average", FX34=FW34, "average")</f>
        <v>below average</v>
      </c>
      <c r="FY38" s="15" t="str" cm="1">
        <f t="array" ref="FY38">_xlfn.IFS(FY34&gt;FX34, "above average", FY34&lt;FX34, "below average", FY34=FX34, "average")</f>
        <v>above average</v>
      </c>
      <c r="FZ38" s="15" t="str" cm="1">
        <f t="array" ref="FZ38">_xlfn.IFS(FZ34&gt;FY34, "above average", FZ34&lt;FY34, "below average", FZ34=FY34, "average")</f>
        <v>above average</v>
      </c>
      <c r="GA38" s="15" t="str" cm="1">
        <f t="array" ref="GA38">_xlfn.IFS(GA34&gt;FZ34, "above average", GA34&lt;FZ34, "below average", GA34=FZ34, "average")</f>
        <v>above average</v>
      </c>
      <c r="GB38" s="15" t="str" cm="1">
        <f t="array" ref="GB38">_xlfn.IFS(GB34&gt;GA34, "above average", GB34&lt;GA34, "below average", GB34=GA34, "average")</f>
        <v>above average</v>
      </c>
      <c r="GC38" s="15" t="str" cm="1">
        <f t="array" ref="GC38">_xlfn.IFS(GC34&gt;GB34, "above average", GC34&lt;GB34, "below average", GC34=GB34, "average")</f>
        <v>above average</v>
      </c>
      <c r="GD38" s="15" t="str" cm="1">
        <f t="array" ref="GD38">_xlfn.IFS(GD34&gt;GC34, "above average", GD34&lt;GC34, "below average", GD34=GC34, "average")</f>
        <v>above average</v>
      </c>
      <c r="GE38" s="15" t="str" cm="1">
        <f t="array" ref="GE38">_xlfn.IFS(GE34&gt;GD34, "above average", GE34&lt;GD34, "below average", GE34=GD34, "average")</f>
        <v>below average</v>
      </c>
      <c r="GF38" s="15" t="str" cm="1">
        <f t="array" ref="GF38">_xlfn.IFS(GF34&gt;GE34, "above average", GF34&lt;GE34, "below average", GF34=GE34, "average")</f>
        <v>below average</v>
      </c>
      <c r="GG38" s="15" t="str" cm="1">
        <f t="array" ref="GG38">_xlfn.IFS(GG34&gt;GF34, "above average", GG34&lt;GF34, "below average", GG34=GF34, "average")</f>
        <v>below average</v>
      </c>
      <c r="GH38" s="15" t="str" cm="1">
        <f t="array" ref="GH38">_xlfn.IFS(GH34&gt;GG34, "above average", GH34&lt;GG34, "below average", GH34=GG34, "average")</f>
        <v>below average</v>
      </c>
      <c r="GI38" s="15" t="str" cm="1">
        <f t="array" ref="GI38">_xlfn.IFS(GI34&gt;GH34, "above average", GI34&lt;GH34, "below average", GI34=GH34, "average")</f>
        <v>below average</v>
      </c>
      <c r="GJ38" s="15" t="str" cm="1">
        <f t="array" ref="GJ38">_xlfn.IFS(GJ34&gt;GI34, "above average", GJ34&lt;GI34, "below average", GJ34=GI34, "average")</f>
        <v>above average</v>
      </c>
      <c r="GK38" s="15" t="str" cm="1">
        <f t="array" ref="GK38">_xlfn.IFS(GK34&gt;GJ34, "above average", GK34&lt;GJ34, "below average", GK34=GJ34, "average")</f>
        <v>above average</v>
      </c>
      <c r="GL38" s="15" t="str" cm="1">
        <f t="array" ref="GL38">_xlfn.IFS(GL34&gt;GK34, "above average", GL34&lt;GK34, "below average", GL34=GK34, "average")</f>
        <v>above average</v>
      </c>
      <c r="GM38" s="15" t="str" cm="1">
        <f t="array" ref="GM38">_xlfn.IFS(GM34&gt;GL34, "above average", GM34&lt;GL34, "below average", GM34=GL34, "average")</f>
        <v>above average</v>
      </c>
      <c r="GN38" s="15" t="str" cm="1">
        <f t="array" ref="GN38">_xlfn.IFS(GN34&gt;GM34, "above average", GN34&lt;GM34, "below average", GN34=GM34, "average")</f>
        <v>above average</v>
      </c>
      <c r="GO38" s="15" t="str" cm="1">
        <f t="array" ref="GO38">_xlfn.IFS(GO34&gt;GN34, "above average", GO34&lt;GN34, "below average", GO34=GN34, "average")</f>
        <v>above average</v>
      </c>
      <c r="GP38" s="15" t="str" cm="1">
        <f t="array" ref="GP38">_xlfn.IFS(GP34&gt;GO34, "above average", GP34&lt;GO34, "below average", GP34=GO34, "average")</f>
        <v>below average</v>
      </c>
      <c r="GQ38" s="15" t="str" cm="1">
        <f t="array" ref="GQ38">_xlfn.IFS(GQ34&gt;GP34, "above average", GQ34&lt;GP34, "below average", GQ34=GP34, "average")</f>
        <v>below average</v>
      </c>
      <c r="GR38" s="15" t="str" cm="1">
        <f t="array" ref="GR38">_xlfn.IFS(GR34&gt;GQ34, "above average", GR34&lt;GQ34, "below average", GR34=GQ34, "average")</f>
        <v>below average</v>
      </c>
      <c r="GS38" s="15" t="str" cm="1">
        <f t="array" ref="GS38">_xlfn.IFS(GS34&gt;GR34, "above average", GS34&lt;GR34, "below average", GS34=GR34, "average")</f>
        <v>above average</v>
      </c>
      <c r="GT38" s="15" t="str" cm="1">
        <f t="array" ref="GT38">_xlfn.IFS(GT34&gt;GS34, "above average", GT34&lt;GS34, "below average", GT34=GS34, "average")</f>
        <v>below average</v>
      </c>
      <c r="GU38" s="15" t="str" cm="1">
        <f t="array" ref="GU38">_xlfn.IFS(GU34&gt;GT34, "above average", GU34&lt;GT34, "below average", GU34=GT34, "average")</f>
        <v>above average</v>
      </c>
      <c r="GV38" s="15" t="str" cm="1">
        <f t="array" ref="GV38">_xlfn.IFS(GV34&gt;GU34, "above average", GV34&lt;GU34, "below average", GV34=GU34, "average")</f>
        <v>above average</v>
      </c>
      <c r="GW38" s="15" t="str" cm="1">
        <f t="array" ref="GW38">_xlfn.IFS(GW34&gt;GV34, "above average", GW34&lt;GV34, "below average", GW34=GV34, "average")</f>
        <v>above average</v>
      </c>
      <c r="GX38" s="15" t="str" cm="1">
        <f t="array" ref="GX38">_xlfn.IFS(GX34&gt;GW34, "above average", GX34&lt;GW34, "below average", GX34=GW34, "average")</f>
        <v>above average</v>
      </c>
      <c r="GY38" s="15" t="str" cm="1">
        <f t="array" ref="GY38">_xlfn.IFS(GY34&gt;GX34, "above average", GY34&lt;GX34, "below average", GY34=GX34, "average")</f>
        <v>above average</v>
      </c>
      <c r="GZ38" s="15" t="str" cm="1">
        <f t="array" ref="GZ38">_xlfn.IFS(GZ34&gt;GY34, "above average", GZ34&lt;GY34, "below average", GZ34=GY34, "average")</f>
        <v>above average</v>
      </c>
      <c r="HA38" s="15" t="str" cm="1">
        <f t="array" ref="HA38">_xlfn.IFS(HA34&gt;GZ34, "above average", HA34&lt;GZ34, "below average", HA34=GZ34, "average")</f>
        <v>below average</v>
      </c>
      <c r="HB38" s="15" t="str" cm="1">
        <f t="array" ref="HB38">_xlfn.IFS(HB34&gt;HA34, "above average", HB34&lt;HA34, "below average", HB34=HA34, "average")</f>
        <v>below average</v>
      </c>
      <c r="HC38" s="15" t="str" cm="1">
        <f t="array" ref="HC38">_xlfn.IFS(HC34&gt;HB34, "above average", HC34&lt;HB34, "below average", HC34=HB34, "average")</f>
        <v>below average</v>
      </c>
      <c r="HD38" s="15" t="str" cm="1">
        <f t="array" ref="HD38">_xlfn.IFS(HD34&gt;HC34, "above average", HD34&lt;HC34, "below average", HD34=HC34, "average")</f>
        <v>above average</v>
      </c>
      <c r="HE38" s="15" t="str" cm="1">
        <f t="array" ref="HE38">_xlfn.IFS(HE34&gt;HD34, "above average", HE34&lt;HD34, "below average", HE34=HD34, "average")</f>
        <v>below average</v>
      </c>
      <c r="HF38" s="15" t="str" cm="1">
        <f t="array" ref="HF38">_xlfn.IFS(HF34&gt;HE34, "above average", HF34&lt;HE34, "below average", HF34=HE34, "average")</f>
        <v>above average</v>
      </c>
      <c r="HG38" s="15" t="str" cm="1">
        <f t="array" ref="HG38">_xlfn.IFS(HG34&gt;HF34, "above average", HG34&lt;HF34, "below average", HG34=HF34, "average")</f>
        <v>above average</v>
      </c>
      <c r="HH38" s="15" t="str" cm="1">
        <f t="array" ref="HH38">_xlfn.IFS(HH34&gt;HG34, "above average", HH34&lt;HG34, "below average", HH34=HG34, "average")</f>
        <v>above average</v>
      </c>
      <c r="HI38" s="15" t="str" cm="1">
        <f t="array" ref="HI38">_xlfn.IFS(HI34&gt;HH34, "above average", HI34&lt;HH34, "below average", HI34=HH34, "average")</f>
        <v>above average</v>
      </c>
      <c r="HJ38" s="15" t="str" cm="1">
        <f t="array" ref="HJ38">_xlfn.IFS(HJ34&gt;HI34, "above average", HJ34&lt;HI34, "below average", HJ34=HI34, "average")</f>
        <v>above average</v>
      </c>
      <c r="HK38" s="15" t="str" cm="1">
        <f t="array" ref="HK38">_xlfn.IFS(HK34&gt;HJ34, "above average", HK34&lt;HJ34, "below average", HK34=HJ34, "average")</f>
        <v>above average</v>
      </c>
      <c r="HL38" s="15" t="str" cm="1">
        <f t="array" ref="HL38">_xlfn.IFS(HL34&gt;HK34, "above average", HL34&lt;HK34, "below average", HL34=HK34, "average")</f>
        <v>below average</v>
      </c>
      <c r="HM38" s="15" t="str" cm="1">
        <f t="array" ref="HM38">_xlfn.IFS(HM34&gt;HL34, "above average", HM34&lt;HL34, "below average", HM34=HL34, "average")</f>
        <v>below average</v>
      </c>
      <c r="HN38" s="15" t="str" cm="1">
        <f t="array" ref="HN38">_xlfn.IFS(HN34&gt;HM34, "above average", HN34&lt;HM34, "below average", HN34=HM34, "average")</f>
        <v>below average</v>
      </c>
      <c r="HO38" s="15" t="str" cm="1">
        <f t="array" ref="HO38">_xlfn.IFS(HO34&gt;HN34, "above average", HO34&lt;HN34, "below average", HO34=HN34, "average")</f>
        <v>below average</v>
      </c>
      <c r="HP38" s="15" t="str" cm="1">
        <f t="array" ref="HP38">_xlfn.IFS(HP34&gt;HO34, "above average", HP34&lt;HO34, "below average", HP34=HO34, "average")</f>
        <v>below average</v>
      </c>
      <c r="HQ38" s="15" t="str" cm="1">
        <f t="array" ref="HQ38">_xlfn.IFS(HQ34&gt;HP34, "above average", HQ34&lt;HP34, "below average", HQ34=HP34, "average")</f>
        <v>above average</v>
      </c>
      <c r="HR38" s="15" t="str" cm="1">
        <f t="array" ref="HR38">_xlfn.IFS(HR34&gt;HQ34, "above average", HR34&lt;HQ34, "below average", HR34=HQ34, "average")</f>
        <v>above average</v>
      </c>
      <c r="HS38" s="15" t="str" cm="1">
        <f t="array" ref="HS38">_xlfn.IFS(HS34&gt;HR34, "above average", HS34&lt;HR34, "below average", HS34=HR34, "average")</f>
        <v>above average</v>
      </c>
      <c r="HT38" s="15" t="str" cm="1">
        <f t="array" ref="HT38">_xlfn.IFS(HT34&gt;HS34, "above average", HT34&lt;HS34, "below average", HT34=HS34, "average")</f>
        <v>above average</v>
      </c>
      <c r="HU38" s="15" t="str" cm="1">
        <f t="array" ref="HU38">_xlfn.IFS(HU34&gt;HT34, "above average", HU34&lt;HT34, "below average", HU34=HT34, "average")</f>
        <v>above average</v>
      </c>
      <c r="HV38" s="15" t="str" cm="1">
        <f t="array" ref="HV38">_xlfn.IFS(HV34&gt;HU34, "above average", HV34&lt;HU34, "below average", HV34=HU34, "average")</f>
        <v>above average</v>
      </c>
      <c r="HW38" s="15" t="str" cm="1">
        <f t="array" ref="HW38">_xlfn.IFS(HW34&gt;HV34, "above average", HW34&lt;HV34, "below average", HW34=HV34, "average")</f>
        <v>below average</v>
      </c>
      <c r="HX38" s="15" t="str" cm="1">
        <f t="array" ref="HX38">_xlfn.IFS(HX34&gt;HW34, "above average", HX34&lt;HW34, "below average", HX34=HW34, "average")</f>
        <v>below average</v>
      </c>
      <c r="HY38" s="15" t="str" cm="1">
        <f t="array" ref="HY38">_xlfn.IFS(HY34&gt;HX34, "above average", HY34&lt;HX34, "below average", HY34=HX34, "average")</f>
        <v>below average</v>
      </c>
      <c r="HZ38" s="15" t="str" cm="1">
        <f t="array" ref="HZ38">_xlfn.IFS(HZ34&gt;HY34, "above average", HZ34&lt;HY34, "below average", HZ34=HY34, "average")</f>
        <v>below average</v>
      </c>
      <c r="IA38" s="15" t="str" cm="1">
        <f t="array" ref="IA38">_xlfn.IFS(IA34&gt;HZ34, "above average", IA34&lt;HZ34, "below average", IA34=HZ34, "average")</f>
        <v>below average</v>
      </c>
      <c r="IB38" s="15" t="str" cm="1">
        <f t="array" ref="IB38">_xlfn.IFS(IB34&gt;IA34, "above average", IB34&lt;IA34, "below average", IB34=IA34, "average")</f>
        <v>above average</v>
      </c>
      <c r="IC38" s="15" t="str" cm="1">
        <f t="array" ref="IC38">_xlfn.IFS(IC34&gt;IB34, "above average", IC34&lt;IB34, "below average", IC34=IB34, "average")</f>
        <v>above average</v>
      </c>
      <c r="ID38" s="15" t="str" cm="1">
        <f t="array" ref="ID38">_xlfn.IFS(ID34&gt;IC34, "above average", ID34&lt;IC34, "below average", ID34=IC34, "average")</f>
        <v>above average</v>
      </c>
      <c r="IE38" s="15" t="str" cm="1">
        <f t="array" ref="IE38">_xlfn.IFS(IE34&gt;ID34, "above average", IE34&lt;ID34, "below average", IE34=ID34, "average")</f>
        <v>above average</v>
      </c>
      <c r="IF38" s="15" t="str" cm="1">
        <f t="array" ref="IF38">_xlfn.IFS(IF34&gt;IE34, "above average", IF34&lt;IE34, "below average", IF34=IE34, "average")</f>
        <v>above average</v>
      </c>
      <c r="IG38" s="15" t="str" cm="1">
        <f t="array" ref="IG38">_xlfn.IFS(IG34&gt;IF34, "above average", IG34&lt;IF34, "below average", IG34=IF34, "average")</f>
        <v>above average</v>
      </c>
      <c r="IH38" s="15" t="str" cm="1">
        <f t="array" ref="IH38">_xlfn.IFS(IH34&gt;IG34, "above average", IH34&lt;IG34, "below average", IH34=IG34, "average")</f>
        <v>below average</v>
      </c>
      <c r="II38" s="15" t="str" cm="1">
        <f t="array" ref="II38">_xlfn.IFS(II34&gt;IH34, "above average", II34&lt;IH34, "below average", II34=IH34, "average")</f>
        <v>below average</v>
      </c>
      <c r="IJ38" s="15" t="str" cm="1">
        <f t="array" ref="IJ38">_xlfn.IFS(IJ34&gt;II34, "above average", IJ34&lt;II34, "below average", IJ34=II34, "average")</f>
        <v>below average</v>
      </c>
      <c r="IK38" s="15" t="str" cm="1">
        <f t="array" ref="IK38">_xlfn.IFS(IK34&gt;IJ34, "above average", IK34&lt;IJ34, "below average", IK34=IJ34, "average")</f>
        <v>below average</v>
      </c>
      <c r="IL38" s="15" t="str" cm="1">
        <f t="array" ref="IL38">_xlfn.IFS(IL34&gt;IK34, "above average", IL34&lt;IK34, "below average", IL34=IK34, "average")</f>
        <v>below average</v>
      </c>
      <c r="IM38" s="15" t="str" cm="1">
        <f t="array" ref="IM38">_xlfn.IFS(IM34&gt;IL34, "above average", IM34&lt;IL34, "below average", IM34=IL34, "average")</f>
        <v>above average</v>
      </c>
      <c r="IN38" s="15" t="str" cm="1">
        <f t="array" ref="IN38">_xlfn.IFS(IN34&gt;IM34, "above average", IN34&lt;IM34, "below average", IN34=IM34, "average")</f>
        <v>above average</v>
      </c>
      <c r="IO38" s="15" t="str" cm="1">
        <f t="array" ref="IO38">_xlfn.IFS(IO34&gt;IN34, "above average", IO34&lt;IN34, "below average", IO34=IN34, "average")</f>
        <v>above average</v>
      </c>
      <c r="IP38" s="15" t="str" cm="1">
        <f t="array" ref="IP38">_xlfn.IFS(IP34&gt;IO34, "above average", IP34&lt;IO34, "below average", IP34=IO34, "average")</f>
        <v>above average</v>
      </c>
      <c r="IQ38" s="15" t="str" cm="1">
        <f t="array" ref="IQ38">_xlfn.IFS(IQ34&gt;IP34, "above average", IQ34&lt;IP34, "below average", IQ34=IP34, "average")</f>
        <v>above average</v>
      </c>
      <c r="IR38" s="15" t="str" cm="1">
        <f t="array" ref="IR38">_xlfn.IFS(IR34&gt;IQ34, "above average", IR34&lt;IQ34, "below average", IR34=IQ34, "average")</f>
        <v>above average</v>
      </c>
      <c r="IS38" s="15" t="str" cm="1">
        <f t="array" ref="IS38">_xlfn.IFS(IS34&gt;IR34, "above average", IS34&lt;IR34, "below average", IS34=IR34, "average")</f>
        <v>above average</v>
      </c>
      <c r="IT38" s="15" t="str" cm="1">
        <f t="array" ref="IT38">_xlfn.IFS(IT34&gt;IS34, "above average", IT34&lt;IS34, "below average", IT34=IS34, "average")</f>
        <v>below average</v>
      </c>
      <c r="IU38" s="15" t="str" cm="1">
        <f t="array" ref="IU38">_xlfn.IFS(IU34&gt;IT34, "above average", IU34&lt;IT34, "below average", IU34=IT34, "average")</f>
        <v>below average</v>
      </c>
      <c r="IV38" s="15" t="str" cm="1">
        <f t="array" ref="IV38">_xlfn.IFS(IV34&gt;IU34, "above average", IV34&lt;IU34, "below average", IV34=IU34, "average")</f>
        <v>below average</v>
      </c>
      <c r="IW38" s="15" t="str" cm="1">
        <f t="array" ref="IW38">_xlfn.IFS(IW34&gt;IV34, "above average", IW34&lt;IV34, "below average", IW34=IV34, "average")</f>
        <v>below average</v>
      </c>
      <c r="IX38" s="15" t="str" cm="1">
        <f t="array" ref="IX38">_xlfn.IFS(IX34&gt;IW34, "above average", IX34&lt;IW34, "below average", IX34=IW34, "average")</f>
        <v>above average</v>
      </c>
      <c r="IY38" s="15" t="str" cm="1">
        <f t="array" ref="IY38">_xlfn.IFS(IY34&gt;IX34, "above average", IY34&lt;IX34, "below average", IY34=IX34, "average")</f>
        <v>above average</v>
      </c>
      <c r="IZ38" s="15" t="str" cm="1">
        <f t="array" ref="IZ38">_xlfn.IFS(IZ34&gt;IY34, "above average", IZ34&lt;IY34, "below average", IZ34=IY34, "average")</f>
        <v>above average</v>
      </c>
      <c r="JA38" s="15" t="str" cm="1">
        <f t="array" ref="JA38">_xlfn.IFS(JA34&gt;IZ34, "above average", JA34&lt;IZ34, "below average", JA34=IZ34, "average")</f>
        <v>above average</v>
      </c>
      <c r="JB38" s="15" t="str" cm="1">
        <f t="array" ref="JB38">_xlfn.IFS(JB34&gt;JA34, "above average", JB34&lt;JA34, "below average", JB34=JA34, "average")</f>
        <v>above average</v>
      </c>
      <c r="JC38" s="15" t="str" cm="1">
        <f t="array" ref="JC38">_xlfn.IFS(JC34&gt;JB34, "above average", JC34&lt;JB34, "below average", JC34=JB34, "average")</f>
        <v>above average</v>
      </c>
      <c r="JD38" s="15" t="str" cm="1">
        <f t="array" ref="JD38">_xlfn.IFS(JD34&gt;JC34, "above average", JD34&lt;JC34, "below average", JD34=JC34, "average")</f>
        <v>below average</v>
      </c>
      <c r="JE38" s="15" t="str" cm="1">
        <f t="array" ref="JE38">_xlfn.IFS(JE34&gt;JD34, "above average", JE34&lt;JD34, "below average", JE34=JD34, "average")</f>
        <v>below average</v>
      </c>
      <c r="JF38" s="15" t="str" cm="1">
        <f t="array" ref="JF38">_xlfn.IFS(JF34&gt;JE34, "above average", JF34&lt;JE34, "below average", JF34=JE34, "average")</f>
        <v>below average</v>
      </c>
      <c r="JG38" s="15" t="str" cm="1">
        <f t="array" ref="JG38">_xlfn.IFS(JG34&gt;JF34, "above average", JG34&lt;JF34, "below average", JG34=JF34, "average")</f>
        <v>below average</v>
      </c>
      <c r="JH38" s="15" t="str" cm="1">
        <f t="array" ref="JH38">_xlfn.IFS(JH34&gt;JG34, "above average", JH34&lt;JG34, "below average", JH34=JG34, "average")</f>
        <v>below average</v>
      </c>
      <c r="JI38" s="15" t="str" cm="1">
        <f t="array" ref="JI38">_xlfn.IFS(JI34&gt;JH34, "above average", JI34&lt;JH34, "below average", JI34=JH34, "average")</f>
        <v>above average</v>
      </c>
      <c r="JJ38" s="15" t="str" cm="1">
        <f t="array" ref="JJ38">_xlfn.IFS(JJ34&gt;JI34, "above average", JJ34&lt;JI34, "below average", JJ34=JI34, "average")</f>
        <v>above average</v>
      </c>
      <c r="JK38" s="15" t="str" cm="1">
        <f t="array" ref="JK38">_xlfn.IFS(JK34&gt;JJ34, "above average", JK34&lt;JJ34, "below average", JK34=JJ34, "average")</f>
        <v>above average</v>
      </c>
      <c r="JL38" s="15" t="str" cm="1">
        <f t="array" ref="JL38">_xlfn.IFS(JL34&gt;JK34, "above average", JL34&lt;JK34, "below average", JL34=JK34, "average")</f>
        <v>above average</v>
      </c>
      <c r="JM38" s="15" t="str" cm="1">
        <f t="array" ref="JM38">_xlfn.IFS(JM34&gt;JL34, "above average", JM34&lt;JL34, "below average", JM34=JL34, "average")</f>
        <v>above average</v>
      </c>
      <c r="JN38" s="15" t="str" cm="1">
        <f t="array" ref="JN38">_xlfn.IFS(JN34&gt;JM34, "above average", JN34&lt;JM34, "below average", JN34=JM34, "average")</f>
        <v>above average</v>
      </c>
      <c r="JO38" s="15" t="str" cm="1">
        <f t="array" ref="JO38">_xlfn.IFS(JO34&gt;JN34, "above average", JO34&lt;JN34, "below average", JO34=JN34, "average")</f>
        <v>below average</v>
      </c>
      <c r="JP38" s="15" t="str" cm="1">
        <f t="array" ref="JP38">_xlfn.IFS(JP34&gt;JO34, "above average", JP34&lt;JO34, "below average", JP34=JO34, "average")</f>
        <v>below average</v>
      </c>
      <c r="JQ38" s="15" t="str" cm="1">
        <f t="array" ref="JQ38">_xlfn.IFS(JQ34&gt;JP34, "above average", JQ34&lt;JP34, "below average", JQ34=JP34, "average")</f>
        <v>below average</v>
      </c>
      <c r="JR38" s="15" t="str" cm="1">
        <f t="array" ref="JR38">_xlfn.IFS(JR34&gt;JQ34, "above average", JR34&lt;JQ34, "below average", JR34=JQ34, "average")</f>
        <v>above average</v>
      </c>
      <c r="JS38" s="15" t="str" cm="1">
        <f t="array" ref="JS38">_xlfn.IFS(JS34&gt;JR34, "above average", JS34&lt;JR34, "below average", JS34=JR34, "average")</f>
        <v>below average</v>
      </c>
      <c r="JT38" s="15" t="str" cm="1">
        <f t="array" ref="JT38">_xlfn.IFS(JT34&gt;JS34, "above average", JT34&lt;JS34, "below average", JT34=JS34, "average")</f>
        <v>above average</v>
      </c>
      <c r="JU38" s="15" t="str" cm="1">
        <f t="array" ref="JU38">_xlfn.IFS(JU34&gt;JT34, "above average", JU34&lt;JT34, "below average", JU34=JT34, "average")</f>
        <v>above average</v>
      </c>
      <c r="JV38" s="15" t="str" cm="1">
        <f t="array" ref="JV38">_xlfn.IFS(JV34&gt;JU34, "above average", JV34&lt;JU34, "below average", JV34=JU34, "average")</f>
        <v>above average</v>
      </c>
      <c r="JW38" s="15" t="str" cm="1">
        <f t="array" ref="JW38">_xlfn.IFS(JW34&gt;JV34, "above average", JW34&lt;JV34, "below average", JW34=JV34, "average")</f>
        <v>above average</v>
      </c>
      <c r="JX38" s="15" t="str" cm="1">
        <f t="array" ref="JX38">_xlfn.IFS(JX34&gt;JW34, "above average", JX34&lt;JW34, "below average", JX34=JW34, "average")</f>
        <v>above average</v>
      </c>
      <c r="JY38" s="15" t="str" cm="1">
        <f t="array" ref="JY38">_xlfn.IFS(JY34&gt;JX34, "above average", JY34&lt;JX34, "below average", JY34=JX34, "average")</f>
        <v>above average</v>
      </c>
      <c r="JZ38" s="15" t="str" cm="1">
        <f t="array" ref="JZ38">_xlfn.IFS(JZ34&gt;JY34, "above average", JZ34&lt;JY34, "below average", JZ34=JY34, "average")</f>
        <v>below average</v>
      </c>
      <c r="KA38" s="15" t="str" cm="1">
        <f t="array" ref="KA38">_xlfn.IFS(KA34&gt;JZ34, "above average", KA34&lt;JZ34, "below average", KA34=JZ34, "average")</f>
        <v>below average</v>
      </c>
      <c r="KB38" s="15" t="str" cm="1">
        <f t="array" ref="KB38">_xlfn.IFS(KB34&gt;KA34, "above average", KB34&lt;KA34, "below average", KB34=KA34, "average")</f>
        <v>below average</v>
      </c>
      <c r="KC38" s="15" t="str" cm="1">
        <f t="array" ref="KC38">_xlfn.IFS(KC34&gt;KB34, "above average", KC34&lt;KB34, "below average", KC34=KB34, "average")</f>
        <v>below average</v>
      </c>
      <c r="KD38" s="15" t="str" cm="1">
        <f t="array" ref="KD38">_xlfn.IFS(KD34&gt;KC34, "above average", KD34&lt;KC34, "below average", KD34=KC34, "average")</f>
        <v>below average</v>
      </c>
      <c r="KE38" s="15" t="str" cm="1">
        <f t="array" ref="KE38">_xlfn.IFS(KE34&gt;KD34, "above average", KE34&lt;KD34, "below average", KE34=KD34, "average")</f>
        <v>above average</v>
      </c>
      <c r="KF38" s="15" t="str" cm="1">
        <f t="array" ref="KF38">_xlfn.IFS(KF34&gt;KE34, "above average", KF34&lt;KE34, "below average", KF34=KE34, "average")</f>
        <v>above average</v>
      </c>
      <c r="KG38" s="15" t="str" cm="1">
        <f t="array" ref="KG38">_xlfn.IFS(KG34&gt;KF34, "above average", KG34&lt;KF34, "below average", KG34=KF34, "average")</f>
        <v>above average</v>
      </c>
      <c r="KH38" s="15" t="str" cm="1">
        <f t="array" ref="KH38">_xlfn.IFS(KH34&gt;KG34, "above average", KH34&lt;KG34, "below average", KH34=KG34, "average")</f>
        <v>above average</v>
      </c>
      <c r="KI38" s="15" t="str" cm="1">
        <f t="array" ref="KI38">_xlfn.IFS(KI34&gt;KH34, "above average", KI34&lt;KH34, "below average", KI34=KH34, "average")</f>
        <v>above average</v>
      </c>
      <c r="KJ38" s="15" t="str" cm="1">
        <f t="array" ref="KJ38">_xlfn.IFS(KJ34&gt;KI34, "above average", KJ34&lt;KI34, "below average", KJ34=KI34, "average")</f>
        <v>above average</v>
      </c>
      <c r="KK38" s="15" t="str" cm="1">
        <f t="array" ref="KK38">_xlfn.IFS(KK34&gt;KJ34, "above average", KK34&lt;KJ34, "below average", KK34=KJ34, "average")</f>
        <v>below average</v>
      </c>
      <c r="KL38" s="15" t="str" cm="1">
        <f t="array" ref="KL38">_xlfn.IFS(KL34&gt;KK34, "above average", KL34&lt;KK34, "below average", KL34=KK34, "average")</f>
        <v>below average</v>
      </c>
      <c r="KM38" s="15" t="str" cm="1">
        <f t="array" ref="KM38">_xlfn.IFS(KM34&gt;KL34, "above average", KM34&lt;KL34, "below average", KM34=KL34, "average")</f>
        <v>below average</v>
      </c>
      <c r="KN38" s="15" t="str" cm="1">
        <f t="array" ref="KN38">_xlfn.IFS(KN34&gt;KM34, "above average", KN34&lt;KM34, "below average", KN34=KM34, "average")</f>
        <v>above average</v>
      </c>
      <c r="KO38" s="15" t="str" cm="1">
        <f t="array" ref="KO38">_xlfn.IFS(KO34&gt;KN34, "above average", KO34&lt;KN34, "below average", KO34=KN34, "average")</f>
        <v>below average</v>
      </c>
      <c r="KP38" s="15" t="str" cm="1">
        <f t="array" ref="KP38">_xlfn.IFS(KP34&gt;KO34, "above average", KP34&lt;KO34, "below average", KP34=KO34, "average")</f>
        <v>above average</v>
      </c>
      <c r="KQ38" s="15" t="str" cm="1">
        <f t="array" ref="KQ38">_xlfn.IFS(KQ34&gt;KP34, "above average", KQ34&lt;KP34, "below average", KQ34=KP34, "average")</f>
        <v>above average</v>
      </c>
      <c r="KR38" s="15" t="str" cm="1">
        <f t="array" ref="KR38">_xlfn.IFS(KR34&gt;KQ34, "above average", KR34&lt;KQ34, "below average", KR34=KQ34, "average")</f>
        <v>above average</v>
      </c>
      <c r="KS38" s="15" t="str" cm="1">
        <f t="array" ref="KS38">_xlfn.IFS(KS34&gt;KR34, "above average", KS34&lt;KR34, "below average", KS34=KR34, "average")</f>
        <v>above average</v>
      </c>
      <c r="KT38" s="15" t="str" cm="1">
        <f t="array" ref="KT38">_xlfn.IFS(KT34&gt;KS34, "above average", KT34&lt;KS34, "below average", KT34=KS34, "average")</f>
        <v>above average</v>
      </c>
      <c r="KU38" s="15" t="str" cm="1">
        <f t="array" ref="KU38">_xlfn.IFS(KU34&gt;KT34, "above average", KU34&lt;KT34, "below average", KU34=KT34, "average")</f>
        <v>above average</v>
      </c>
      <c r="KV38" s="15" t="str" cm="1">
        <f t="array" ref="KV38">_xlfn.IFS(KV34&gt;KU34, "above average", KV34&lt;KU34, "below average", KV34=KU34, "average")</f>
        <v>below average</v>
      </c>
      <c r="KW38" s="15" t="str" cm="1">
        <f t="array" ref="KW38">_xlfn.IFS(KW34&gt;KV34, "above average", KW34&lt;KV34, "below average", KW34=KV34, "average")</f>
        <v>below average</v>
      </c>
      <c r="KX38" s="15" t="str" cm="1">
        <f t="array" ref="KX38">_xlfn.IFS(KX34&gt;KW34, "above average", KX34&lt;KW34, "below average", KX34=KW34, "average")</f>
        <v>below average</v>
      </c>
      <c r="KY38" s="15" t="str" cm="1">
        <f t="array" ref="KY38">_xlfn.IFS(KY34&gt;KX34, "above average", KY34&lt;KX34, "below average", KY34=KX34, "average")</f>
        <v>above average</v>
      </c>
      <c r="KZ38" s="15" t="str" cm="1">
        <f t="array" ref="KZ38">_xlfn.IFS(KZ34&gt;KY34, "above average", KZ34&lt;KY34, "below average", KZ34=KY34, "average")</f>
        <v>below average</v>
      </c>
      <c r="LA38" s="15" t="str" cm="1">
        <f t="array" ref="LA38">_xlfn.IFS(LA34&gt;KZ34, "above average", LA34&lt;KZ34, "below average", LA34=KZ34, "average")</f>
        <v>above average</v>
      </c>
      <c r="LB38" s="15" t="str" cm="1">
        <f t="array" ref="LB38">_xlfn.IFS(LB34&gt;LA34, "above average", LB34&lt;LA34, "below average", LB34=LA34, "average")</f>
        <v>above average</v>
      </c>
      <c r="LC38" s="15" t="str" cm="1">
        <f t="array" ref="LC38">_xlfn.IFS(LC34&gt;LB34, "above average", LC34&lt;LB34, "below average", LC34=LB34, "average")</f>
        <v>above average</v>
      </c>
      <c r="LD38" s="15" t="str" cm="1">
        <f t="array" ref="LD38">_xlfn.IFS(LD34&gt;LC34, "above average", LD34&lt;LC34, "below average", LD34=LC34, "average")</f>
        <v>above average</v>
      </c>
      <c r="LE38" s="15" t="str" cm="1">
        <f t="array" ref="LE38">_xlfn.IFS(LE34&gt;LD34, "above average", LE34&lt;LD34, "below average", LE34=LD34, "average")</f>
        <v>above average</v>
      </c>
      <c r="LF38" s="15" t="str" cm="1">
        <f t="array" ref="LF38">_xlfn.IFS(LF34&gt;LE34, "above average", LF34&lt;LE34, "below average", LF34=LE34, "average")</f>
        <v>above average</v>
      </c>
      <c r="LG38" s="15" t="str" cm="1">
        <f t="array" ref="LG38">_xlfn.IFS(LG34&gt;LF34, "above average", LG34&lt;LF34, "below average", LG34=LF34, "average")</f>
        <v>below average</v>
      </c>
      <c r="LH38" s="15" t="str" cm="1">
        <f t="array" ref="LH38">_xlfn.IFS(LH34&gt;LG34, "above average", LH34&lt;LG34, "below average", LH34=LG34, "average")</f>
        <v>above average</v>
      </c>
      <c r="LI38" s="15" t="str" cm="1">
        <f t="array" ref="LI38">_xlfn.IFS(LI34&gt;LH34, "above average", LI34&lt;LH34, "below average", LI34=LH34, "average")</f>
        <v>below average</v>
      </c>
      <c r="LJ38" s="15" t="str" cm="1">
        <f t="array" ref="LJ38">_xlfn.IFS(LJ34&gt;LI34, "above average", LJ34&lt;LI34, "below average", LJ34=LI34, "average")</f>
        <v>below average</v>
      </c>
      <c r="LK38" s="15" t="str" cm="1">
        <f t="array" ref="LK38">_xlfn.IFS(LK34&gt;LJ34, "above average", LK34&lt;LJ34, "below average", LK34=LJ34, "average")</f>
        <v>below average</v>
      </c>
      <c r="LL38" s="15" t="str" cm="1">
        <f t="array" ref="LL38">_xlfn.IFS(LL34&gt;LK34, "above average", LL34&lt;LK34, "below average", LL34=LK34, "average")</f>
        <v>above average</v>
      </c>
      <c r="LM38" s="15" t="str" cm="1">
        <f t="array" ref="LM38">_xlfn.IFS(LM34&gt;LL34, "above average", LM34&lt;LL34, "below average", LM34=LL34, "average")</f>
        <v>above average</v>
      </c>
      <c r="LN38" s="15" t="str" cm="1">
        <f t="array" ref="LN38">_xlfn.IFS(LN34&gt;LM34, "above average", LN34&lt;LM34, "below average", LN34=LM34, "average")</f>
        <v>above average</v>
      </c>
      <c r="LO38" s="15" t="str" cm="1">
        <f t="array" ref="LO38">_xlfn.IFS(LO34&gt;LN34, "above average", LO34&lt;LN34, "below average", LO34=LN34, "average")</f>
        <v>above average</v>
      </c>
      <c r="LP38" s="15" t="str" cm="1">
        <f t="array" ref="LP38">_xlfn.IFS(LP34&gt;LO34, "above average", LP34&lt;LO34, "below average", LP34=LO34, "average")</f>
        <v>above average</v>
      </c>
      <c r="LQ38" s="15" t="str" cm="1">
        <f t="array" ref="LQ38">_xlfn.IFS(LQ34&gt;LP34, "above average", LQ34&lt;LP34, "below average", LQ34=LP34, "average")</f>
        <v>above average</v>
      </c>
      <c r="LR38" s="15" t="str" cm="1">
        <f t="array" ref="LR38">_xlfn.IFS(LR34&gt;LQ34, "above average", LR34&lt;LQ34, "below average", LR34=LQ34, "average")</f>
        <v>below average</v>
      </c>
      <c r="LS38" s="15" t="str" cm="1">
        <f t="array" ref="LS38">_xlfn.IFS(LS34&gt;LR34, "above average", LS34&lt;LR34, "below average", LS34=LR34, "average")</f>
        <v>below average</v>
      </c>
      <c r="LT38" s="15" t="str" cm="1">
        <f t="array" ref="LT38">_xlfn.IFS(LT34&gt;LS34, "above average", LT34&lt;LS34, "below average", LT34=LS34, "average")</f>
        <v>below average</v>
      </c>
      <c r="LU38" s="15" t="str" cm="1">
        <f t="array" ref="LU38">_xlfn.IFS(LU34&gt;LT34, "above average", LU34&lt;LT34, "below average", LU34=LT34, "average")</f>
        <v>below average</v>
      </c>
      <c r="LV38" s="15" t="str" cm="1">
        <f t="array" ref="LV38">_xlfn.IFS(LV34&gt;LU34, "above average", LV34&lt;LU34, "below average", LV34=LU34, "average")</f>
        <v>below average</v>
      </c>
      <c r="LW38" s="15" t="str" cm="1">
        <f t="array" ref="LW38">_xlfn.IFS(LW34&gt;LV34, "above average", LW34&lt;LV34, "below average", LW34=LV34, "average")</f>
        <v>above average</v>
      </c>
      <c r="LX38" s="15" t="str" cm="1">
        <f t="array" ref="LX38">_xlfn.IFS(LX34&gt;LW34, "above average", LX34&lt;LW34, "below average", LX34=LW34, "average")</f>
        <v>above average</v>
      </c>
      <c r="LY38" s="15" t="str" cm="1">
        <f t="array" ref="LY38">_xlfn.IFS(LY34&gt;LX34, "above average", LY34&lt;LX34, "below average", LY34=LX34, "average")</f>
        <v>above average</v>
      </c>
      <c r="LZ38" s="15" t="str" cm="1">
        <f t="array" ref="LZ38">_xlfn.IFS(LZ34&gt;LY34, "above average", LZ34&lt;LY34, "below average", LZ34=LY34, "average")</f>
        <v>above average</v>
      </c>
      <c r="MA38" s="15" t="str" cm="1">
        <f t="array" ref="MA38">_xlfn.IFS(MA34&gt;LZ34, "above average", MA34&lt;LZ34, "below average", MA34=LZ34, "average")</f>
        <v>above average</v>
      </c>
      <c r="MB38" s="15" t="str" cm="1">
        <f t="array" ref="MB38">_xlfn.IFS(MB34&gt;MA34, "above average", MB34&lt;MA34, "below average", MB34=MA34, "average")</f>
        <v>above average</v>
      </c>
      <c r="MC38" s="15" t="str" cm="1">
        <f t="array" ref="MC38">_xlfn.IFS(MC34&gt;MB34, "above average", MC34&lt;MB34, "below average", MC34=MB34, "average")</f>
        <v>below average</v>
      </c>
      <c r="MD38" s="15" t="str" cm="1">
        <f t="array" ref="MD38">_xlfn.IFS(MD34&gt;MC34, "above average", MD34&lt;MC34, "below average", MD34=MC34, "average")</f>
        <v>below average</v>
      </c>
      <c r="ME38" s="15" t="str" cm="1">
        <f t="array" ref="ME38">_xlfn.IFS(ME34&gt;MD34, "above average", ME34&lt;MD34, "below average", ME34=MD34, "average")</f>
        <v>below average</v>
      </c>
      <c r="MF38" s="15" t="str" cm="1">
        <f t="array" ref="MF38">_xlfn.IFS(MF34&gt;ME34, "above average", MF34&lt;ME34, "below average", MF34=ME34, "average")</f>
        <v>below average</v>
      </c>
      <c r="MG38" s="15" t="str" cm="1">
        <f t="array" ref="MG38">_xlfn.IFS(MG34&gt;MF34, "above average", MG34&lt;MF34, "below average", MG34=MF34, "average")</f>
        <v>below average</v>
      </c>
      <c r="MH38" s="15" t="str" cm="1">
        <f t="array" ref="MH38">_xlfn.IFS(MH34&gt;MG34, "above average", MH34&lt;MG34, "below average", MH34=MG34, "average")</f>
        <v>above average</v>
      </c>
      <c r="MI38" s="15" t="str" cm="1">
        <f t="array" ref="MI38">_xlfn.IFS(MI34&gt;MH34, "above average", MI34&lt;MH34, "below average", MI34=MH34, "average")</f>
        <v>above average</v>
      </c>
      <c r="MJ38" s="15" t="str" cm="1">
        <f t="array" ref="MJ38">_xlfn.IFS(MJ34&gt;MI34, "above average", MJ34&lt;MI34, "below average", MJ34=MI34, "average")</f>
        <v>above average</v>
      </c>
      <c r="MK38" s="15" t="str" cm="1">
        <f t="array" ref="MK38">_xlfn.IFS(MK34&gt;MJ34, "above average", MK34&lt;MJ34, "below average", MK34=MJ34, "average")</f>
        <v>above average</v>
      </c>
      <c r="ML38" s="15" t="str" cm="1">
        <f t="array" ref="ML38">_xlfn.IFS(ML34&gt;MK34, "above average", ML34&lt;MK34, "below average", ML34=MK34, "average")</f>
        <v>above average</v>
      </c>
      <c r="MM38" s="15" t="str" cm="1">
        <f t="array" ref="MM38">_xlfn.IFS(MM34&gt;ML34, "above average", MM34&lt;ML34, "below average", MM34=ML34, "average")</f>
        <v>above average</v>
      </c>
      <c r="MN38" s="15" t="str" cm="1">
        <f t="array" ref="MN38">_xlfn.IFS(MN34&gt;MM34, "above average", MN34&lt;MM34, "below average", MN34=MM34, "average")</f>
        <v>above average</v>
      </c>
      <c r="MO38" s="15" t="str" cm="1">
        <f t="array" ref="MO38">_xlfn.IFS(MO34&gt;MN34, "above average", MO34&lt;MN34, "below average", MO34=MN34, "average")</f>
        <v>below average</v>
      </c>
      <c r="MP38" s="15" t="str" cm="1">
        <f t="array" ref="MP38">_xlfn.IFS(MP34&gt;MO34, "above average", MP34&lt;MO34, "below average", MP34=MO34, "average")</f>
        <v>below average</v>
      </c>
      <c r="MQ38" s="15" t="str" cm="1">
        <f t="array" ref="MQ38">_xlfn.IFS(MQ34&gt;MP34, "above average", MQ34&lt;MP34, "below average", MQ34=MP34, "average")</f>
        <v>below average</v>
      </c>
      <c r="MR38" s="15" t="str" cm="1">
        <f t="array" ref="MR38">_xlfn.IFS(MR34&gt;MQ34, "above average", MR34&lt;MQ34, "below average", MR34=MQ34, "average")</f>
        <v>below average</v>
      </c>
      <c r="MS38" s="15" t="str" cm="1">
        <f t="array" ref="MS38">_xlfn.IFS(MS34&gt;MR34, "above average", MS34&lt;MR34, "below average", MS34=MR34, "average")</f>
        <v>above average</v>
      </c>
      <c r="MT38" s="15" t="str" cm="1">
        <f t="array" ref="MT38">_xlfn.IFS(MT34&gt;MS34, "above average", MT34&lt;MS34, "below average", MT34=MS34, "average")</f>
        <v>above average</v>
      </c>
      <c r="MU38" s="15" t="str" cm="1">
        <f t="array" ref="MU38">_xlfn.IFS(MU34&gt;MT34, "above average", MU34&lt;MT34, "below average", MU34=MT34, "average")</f>
        <v>above average</v>
      </c>
      <c r="MV38" s="15" t="str" cm="1">
        <f t="array" ref="MV38">_xlfn.IFS(MV34&gt;MU34, "above average", MV34&lt;MU34, "below average", MV34=MU34, "average")</f>
        <v>above average</v>
      </c>
      <c r="MW38" s="15" t="str" cm="1">
        <f t="array" ref="MW38">_xlfn.IFS(MW34&gt;MV34, "above average", MW34&lt;MV34, "below average", MW34=MV34, "average")</f>
        <v>above average</v>
      </c>
      <c r="MX38" s="15" t="str" cm="1">
        <f t="array" ref="MX38">_xlfn.IFS(MX34&gt;MW34, "above average", MX34&lt;MW34, "below average", MX34=MW34, "average")</f>
        <v>above average</v>
      </c>
      <c r="MY38" s="15" t="str" cm="1">
        <f t="array" ref="MY38">_xlfn.IFS(MY34&gt;MX34, "above average", MY34&lt;MX34, "below average", MY34=MX34, "average")</f>
        <v>below average</v>
      </c>
      <c r="MZ38" s="15" t="str" cm="1">
        <f t="array" ref="MZ38">_xlfn.IFS(MZ34&gt;MY34, "above average", MZ34&lt;MY34, "below average", MZ34=MY34, "average")</f>
        <v>above average</v>
      </c>
      <c r="NA38" s="15" t="str" cm="1">
        <f t="array" ref="NA38">_xlfn.IFS(NA34&gt;MZ34, "above average", NA34&lt;MZ34, "below average", NA34=MZ34, "average")</f>
        <v>below average</v>
      </c>
      <c r="NB38" s="15" t="str" cm="1">
        <f t="array" ref="NB38">_xlfn.IFS(NB34&gt;NA34, "above average", NB34&lt;NA34, "below average", NB34=NA34, "average")</f>
        <v>below average</v>
      </c>
      <c r="NC38" s="15" t="str" cm="1">
        <f t="array" ref="NC38">_xlfn.IFS(NC34&gt;NB34, "above average", NC34&lt;NB34, "below average", NC34=NB34, "average")</f>
        <v>below average</v>
      </c>
      <c r="ND38" s="15" t="str" cm="1">
        <f t="array" ref="ND38">_xlfn.IFS(ND34&gt;NC34, "above average", ND34&lt;NC34, "below average", ND34=NC34, "average")</f>
        <v>above average</v>
      </c>
      <c r="NE38" s="15" t="str" cm="1">
        <f t="array" ref="NE38">_xlfn.IFS(NE34&gt;ND34, "above average", NE34&lt;ND34, "below average", NE34=ND34, "average")</f>
        <v>above average</v>
      </c>
      <c r="NF38" s="15" t="str" cm="1">
        <f t="array" ref="NF38">_xlfn.IFS(NF34&gt;NE34, "above average", NF34&lt;NE34, "below average", NF34=NE34, "average")</f>
        <v>above average</v>
      </c>
      <c r="NG38" s="15" t="str" cm="1">
        <f t="array" ref="NG38">_xlfn.IFS(NG34&gt;NF34, "above average", NG34&lt;NF34, "below average", NG34=NF34, "average")</f>
        <v>above average</v>
      </c>
      <c r="NH38" s="15" t="str" cm="1">
        <f t="array" ref="NH38">_xlfn.IFS(NH34&gt;NG34, "above average", NH34&lt;NG34, "below average", NH34=NG34, "average")</f>
        <v>above average</v>
      </c>
      <c r="NI38" s="15" t="str" cm="1">
        <f t="array" ref="NI38">_xlfn.IFS(NI34&gt;NH34, "above average", NI34&lt;NH34, "below average", NI34=NH34, "average")</f>
        <v>above average</v>
      </c>
      <c r="NJ38" s="15" t="str" cm="1">
        <f t="array" ref="NJ38">_xlfn.IFS(NJ34&gt;NI34, "above average", NJ34&lt;NI34, "below average", NJ34=NI34, "average")</f>
        <v>above average</v>
      </c>
      <c r="NK38" s="15" t="str" cm="1">
        <f t="array" ref="NK38">_xlfn.IFS(NK34&gt;NJ34, "above average", NK34&lt;NJ34, "below average", NK34=NJ34, "average")</f>
        <v>above average</v>
      </c>
      <c r="NL38" s="15" t="str" cm="1">
        <f t="array" ref="NL38">_xlfn.IFS(NL34&gt;NK34, "above average", NL34&lt;NK34, "below average", NL34=NK34, "average")</f>
        <v>below average</v>
      </c>
      <c r="NM38" s="15" t="str" cm="1">
        <f t="array" ref="NM38">_xlfn.IFS(NM34&gt;NL34, "above average", NM34&lt;NL34, "below average", NM34=NL34, "average")</f>
        <v>below average</v>
      </c>
      <c r="NN38" s="15" t="str" cm="1">
        <f t="array" ref="NN38">_xlfn.IFS(NN34&gt;NM34, "above average", NN34&lt;NM34, "below average", NN34=NM34, "average")</f>
        <v>below average</v>
      </c>
      <c r="NO38" s="15" t="str" cm="1">
        <f t="array" ref="NO38">_xlfn.IFS(NO34&gt;NN34, "above average", NO34&lt;NN34, "below average", NO34=NN34, "average")</f>
        <v>above average</v>
      </c>
      <c r="NP38" s="15" t="str" cm="1">
        <f t="array" ref="NP38">_xlfn.IFS(NP34&gt;NO34, "above average", NP34&lt;NO34, "below average", NP34=NO34, "average")</f>
        <v>above average</v>
      </c>
      <c r="NQ38" s="15" t="str" cm="1">
        <f t="array" ref="NQ38">_xlfn.IFS(NQ34&gt;NP34, "above average", NQ34&lt;NP34, "below average", NQ34=NP34, "average")</f>
        <v>above average</v>
      </c>
      <c r="NR38" s="15" t="str" cm="1">
        <f t="array" ref="NR38">_xlfn.IFS(NR34&gt;NQ34, "above average", NR34&lt;NQ34, "below average", NR34=NQ34, "average")</f>
        <v>above average</v>
      </c>
      <c r="NS38" s="15" t="str" cm="1">
        <f t="array" ref="NS38">_xlfn.IFS(NS34&gt;NR34, "above average", NS34&lt;NR34, "below average", NS34=NR34, "average")</f>
        <v>above average</v>
      </c>
      <c r="NT38" s="15" t="str" cm="1">
        <f t="array" ref="NT38">_xlfn.IFS(NT34&gt;NS34, "above average", NT34&lt;NS34, "below average", NT34=NS34, "average")</f>
        <v>above average</v>
      </c>
      <c r="NU38" s="15" t="str" cm="1">
        <f t="array" ref="NU38">_xlfn.IFS(NU34&gt;NT34, "above average", NU34&lt;NT34, "below average", NU34=NT34, "average")</f>
        <v>above average</v>
      </c>
      <c r="NV38" s="15" t="str" cm="1">
        <f t="array" ref="NV38">_xlfn.IFS(NV34&gt;NU34, "above average", NV34&lt;NU34, "below average", NV34=NU34, "average")</f>
        <v>below average</v>
      </c>
      <c r="NW38" s="15" t="str" cm="1">
        <f t="array" ref="NW38">_xlfn.IFS(NW34&gt;NV34, "above average", NW34&lt;NV34, "below average", NW34=NV34, "average")</f>
        <v>below average</v>
      </c>
      <c r="NX38" s="15" t="str" cm="1">
        <f t="array" ref="NX38">_xlfn.IFS(NX34&gt;NW34, "above average", NX34&lt;NW34, "below average", NX34=NW34, "average")</f>
        <v>above average</v>
      </c>
      <c r="NY38" s="15" t="str" cm="1">
        <f t="array" ref="NY38">_xlfn.IFS(NY34&gt;NX34, "above average", NY34&lt;NX34, "below average", NY34=NX34, "average")</f>
        <v>below average</v>
      </c>
      <c r="NZ38" s="15" t="str" cm="1">
        <f t="array" ref="NZ38">_xlfn.IFS(NZ34&gt;NY34, "above average", NZ34&lt;NY34, "below average", NZ34=NY34, "average")</f>
        <v>above average</v>
      </c>
      <c r="OA38" s="15" t="str" cm="1">
        <f t="array" ref="OA38">_xlfn.IFS(OA34&gt;NZ34, "above average", OA34&lt;NZ34, "below average", OA34=NZ34, "average")</f>
        <v>above average</v>
      </c>
      <c r="OB38" s="15" t="str" cm="1">
        <f t="array" ref="OB38">_xlfn.IFS(OB34&gt;OA34, "above average", OB34&lt;OA34, "below average", OB34=OA34, "average")</f>
        <v>above average</v>
      </c>
      <c r="OC38" s="15" t="str" cm="1">
        <f t="array" ref="OC38">_xlfn.IFS(OC34&gt;OB34, "above average", OC34&lt;OB34, "below average", OC34=OB34, "average")</f>
        <v>above average</v>
      </c>
      <c r="OD38" s="15" t="str" cm="1">
        <f t="array" ref="OD38">_xlfn.IFS(OD34&gt;OC34, "above average", OD34&lt;OC34, "below average", OD34=OC34, "average")</f>
        <v>above average</v>
      </c>
      <c r="OE38" s="15" t="str" cm="1">
        <f t="array" ref="OE38">_xlfn.IFS(OE34&gt;OD34, "above average", OE34&lt;OD34, "below average", OE34=OD34, "average")</f>
        <v>above average</v>
      </c>
      <c r="OF38" s="15" t="str" cm="1">
        <f t="array" ref="OF38">_xlfn.IFS(OF34&gt;OE34, "above average", OF34&lt;OE34, "below average", OF34=OE34, "average")</f>
        <v>below average</v>
      </c>
      <c r="OG38" s="15" t="str" cm="1">
        <f t="array" ref="OG38">_xlfn.IFS(OG34&gt;OF34, "above average", OG34&lt;OF34, "below average", OG34=OF34, "average")</f>
        <v>below average</v>
      </c>
      <c r="OH38" s="15" t="str" cm="1">
        <f t="array" ref="OH38">_xlfn.IFS(OH34&gt;OG34, "above average", OH34&lt;OG34, "below average", OH34=OG34, "average")</f>
        <v>below average</v>
      </c>
      <c r="OI38" s="15" t="str" cm="1">
        <f t="array" ref="OI38">_xlfn.IFS(OI34&gt;OH34, "above average", OI34&lt;OH34, "below average", OI34=OH34, "average")</f>
        <v>below average</v>
      </c>
      <c r="OJ38" s="15" t="str" cm="1">
        <f t="array" ref="OJ38">_xlfn.IFS(OJ34&gt;OI34, "above average", OJ34&lt;OI34, "below average", OJ34=OI34, "average")</f>
        <v>below average</v>
      </c>
      <c r="OK38" s="15" t="str" cm="1">
        <f t="array" ref="OK38">_xlfn.IFS(OK34&gt;OJ34, "above average", OK34&lt;OJ34, "below average", OK34=OJ34, "average")</f>
        <v>above average</v>
      </c>
      <c r="OL38" s="15" t="str" cm="1">
        <f t="array" ref="OL38">_xlfn.IFS(OL34&gt;OK34, "above average", OL34&lt;OK34, "below average", OL34=OK34, "average")</f>
        <v>above average</v>
      </c>
      <c r="OM38" s="15" t="str" cm="1">
        <f t="array" ref="OM38">_xlfn.IFS(OM34&gt;OL34, "above average", OM34&lt;OL34, "below average", OM34=OL34, "average")</f>
        <v>above average</v>
      </c>
      <c r="ON38" s="15" t="str" cm="1">
        <f t="array" ref="ON38">_xlfn.IFS(ON34&gt;OM34, "above average", ON34&lt;OM34, "below average", ON34=OM34, "average")</f>
        <v>above average</v>
      </c>
      <c r="OO38" s="15" t="str" cm="1">
        <f t="array" ref="OO38">_xlfn.IFS(OO34&gt;ON34, "above average", OO34&lt;ON34, "below average", OO34=ON34, "average")</f>
        <v>above average</v>
      </c>
      <c r="OP38" s="15" t="str" cm="1">
        <f t="array" ref="OP38">_xlfn.IFS(OP34&gt;OO34, "above average", OP34&lt;OO34, "below average", OP34=OO34, "average")</f>
        <v>above average</v>
      </c>
      <c r="OQ38" s="15" t="str" cm="1">
        <f t="array" ref="OQ38">_xlfn.IFS(OQ34&gt;OP34, "above average", OQ34&lt;OP34, "below average", OQ34=OP34, "average")</f>
        <v>above average</v>
      </c>
      <c r="OR38" s="15" t="str" cm="1">
        <f t="array" ref="OR38">_xlfn.IFS(OR34&gt;OQ34, "above average", OR34&lt;OQ34, "below average", OR34=OQ34, "average")</f>
        <v>below average</v>
      </c>
      <c r="OS38" s="15" t="str" cm="1">
        <f t="array" ref="OS38">_xlfn.IFS(OS34&gt;OR34, "above average", OS34&lt;OR34, "below average", OS34=OR34, "average")</f>
        <v>below average</v>
      </c>
      <c r="OT38" s="15" t="str" cm="1">
        <f t="array" ref="OT38">_xlfn.IFS(OT34&gt;OS34, "above average", OT34&lt;OS34, "below average", OT34=OS34, "average")</f>
        <v>above average</v>
      </c>
      <c r="OU38" s="15" t="str" cm="1">
        <f t="array" ref="OU38">_xlfn.IFS(OU34&gt;OT34, "above average", OU34&lt;OT34, "below average", OU34=OT34, "average")</f>
        <v>below average</v>
      </c>
      <c r="OV38" s="15" t="str" cm="1">
        <f t="array" ref="OV38">_xlfn.IFS(OV34&gt;OU34, "above average", OV34&lt;OU34, "below average", OV34=OU34, "average")</f>
        <v>above average</v>
      </c>
      <c r="OW38" s="15" t="str" cm="1">
        <f t="array" ref="OW38">_xlfn.IFS(OW34&gt;OV34, "above average", OW34&lt;OV34, "below average", OW34=OV34, "average")</f>
        <v>above average</v>
      </c>
      <c r="OX38" s="15" t="str" cm="1">
        <f t="array" ref="OX38">_xlfn.IFS(OX34&gt;OW34, "above average", OX34&lt;OW34, "below average", OX34=OW34, "average")</f>
        <v>above average</v>
      </c>
      <c r="OY38" s="15" t="str" cm="1">
        <f t="array" ref="OY38">_xlfn.IFS(OY34&gt;OX34, "above average", OY34&lt;OX34, "below average", OY34=OX34, "average")</f>
        <v>above average</v>
      </c>
      <c r="OZ38" s="15" t="str" cm="1">
        <f t="array" ref="OZ38">_xlfn.IFS(OZ34&gt;OY34, "above average", OZ34&lt;OY34, "below average", OZ34=OY34, "average")</f>
        <v>above average</v>
      </c>
      <c r="PA38" s="15" t="str" cm="1">
        <f t="array" ref="PA38">_xlfn.IFS(PA34&gt;OZ34, "above average", PA34&lt;OZ34, "below average", PA34=OZ34, "average")</f>
        <v>above average</v>
      </c>
      <c r="PB38" s="15" t="str" cm="1">
        <f t="array" ref="PB38">_xlfn.IFS(PB34&gt;PA34, "above average", PB34&lt;PA34, "below average", PB34=PA34, "average")</f>
        <v>below average</v>
      </c>
      <c r="PC38" s="15" t="str" cm="1">
        <f t="array" ref="PC38">_xlfn.IFS(PC34&gt;PB34, "above average", PC34&lt;PB34, "below average", PC34=PB34, "average")</f>
        <v>below average</v>
      </c>
      <c r="PD38" s="15" t="str" cm="1">
        <f t="array" ref="PD38">_xlfn.IFS(PD34&gt;PC34, "above average", PD34&lt;PC34, "below average", PD34=PC34, "average")</f>
        <v>below average</v>
      </c>
      <c r="PE38" s="15" t="str" cm="1">
        <f t="array" ref="PE38">_xlfn.IFS(PE34&gt;PD34, "above average", PE34&lt;PD34, "below average", PE34=PD34, "average")</f>
        <v>below average</v>
      </c>
      <c r="PF38" s="15" t="str" cm="1">
        <f t="array" ref="PF38">_xlfn.IFS(PF34&gt;PE34, "above average", PF34&lt;PE34, "below average", PF34=PE34, "average")</f>
        <v>below average</v>
      </c>
      <c r="PG38" s="15" t="str" cm="1">
        <f t="array" ref="PG38">_xlfn.IFS(PG34&gt;PF34, "above average", PG34&lt;PF34, "below average", PG34=PF34, "average")</f>
        <v>above average</v>
      </c>
      <c r="PH38" s="15" t="str" cm="1">
        <f t="array" ref="PH38">_xlfn.IFS(PH34&gt;PG34, "above average", PH34&lt;PG34, "below average", PH34=PG34, "average")</f>
        <v>above average</v>
      </c>
      <c r="PI38" s="15" t="str" cm="1">
        <f t="array" ref="PI38">_xlfn.IFS(PI34&gt;PH34, "above average", PI34&lt;PH34, "below average", PI34=PH34, "average")</f>
        <v>above average</v>
      </c>
      <c r="PJ38" s="15" t="str" cm="1">
        <f t="array" ref="PJ38">_xlfn.IFS(PJ34&gt;PI34, "above average", PJ34&lt;PI34, "below average", PJ34=PI34, "average")</f>
        <v>above average</v>
      </c>
      <c r="PK38" s="15" t="str" cm="1">
        <f t="array" ref="PK38">_xlfn.IFS(PK34&gt;PJ34, "above average", PK34&lt;PJ34, "below average", PK34=PJ34, "average")</f>
        <v>above average</v>
      </c>
      <c r="PL38" s="15" t="str" cm="1">
        <f t="array" ref="PL38">_xlfn.IFS(PL34&gt;PK34, "above average", PL34&lt;PK34, "below average", PL34=PK34, "average")</f>
        <v>above average</v>
      </c>
      <c r="PM38" s="15" t="str" cm="1">
        <f t="array" ref="PM38">_xlfn.IFS(PM34&gt;PL34, "above average", PM34&lt;PL34, "below average", PM34=PL34, "average")</f>
        <v>below average</v>
      </c>
      <c r="PN38" s="15" t="str" cm="1">
        <f t="array" ref="PN38">_xlfn.IFS(PN34&gt;PM34, "above average", PN34&lt;PM34, "below average", PN34=PM34, "average")</f>
        <v>below average</v>
      </c>
      <c r="PO38" s="15" t="str" cm="1">
        <f t="array" ref="PO38">_xlfn.IFS(PO34&gt;PN34, "above average", PO34&lt;PN34, "below average", PO34=PN34, "average")</f>
        <v>below average</v>
      </c>
      <c r="PP38" s="15" t="str" cm="1">
        <f t="array" ref="PP38">_xlfn.IFS(PP34&gt;PO34, "above average", PP34&lt;PO34, "below average", PP34=PO34, "average")</f>
        <v>below average</v>
      </c>
      <c r="PQ38" s="15" t="str" cm="1">
        <f t="array" ref="PQ38">_xlfn.IFS(PQ34&gt;PP34, "above average", PQ34&lt;PP34, "below average", PQ34=PP34, "average")</f>
        <v>below average</v>
      </c>
      <c r="PR38" s="15" t="str" cm="1">
        <f t="array" ref="PR38">_xlfn.IFS(PR34&gt;PQ34, "above average", PR34&lt;PQ34, "below average", PR34=PQ34, "average")</f>
        <v>above average</v>
      </c>
      <c r="PS38" s="15" t="str" cm="1">
        <f t="array" ref="PS38">_xlfn.IFS(PS34&gt;PR34, "above average", PS34&lt;PR34, "below average", PS34=PR34, "average")</f>
        <v>above average</v>
      </c>
      <c r="PT38" s="15" t="str" cm="1">
        <f t="array" ref="PT38">_xlfn.IFS(PT34&gt;PS34, "above average", PT34&lt;PS34, "below average", PT34=PS34, "average")</f>
        <v>above average</v>
      </c>
      <c r="PU38" s="15" t="str" cm="1">
        <f t="array" ref="PU38">_xlfn.IFS(PU34&gt;PT34, "above average", PU34&lt;PT34, "below average", PU34=PT34, "average")</f>
        <v>above average</v>
      </c>
      <c r="PV38" s="15" t="str" cm="1">
        <f t="array" ref="PV38">_xlfn.IFS(PV34&gt;PU34, "above average", PV34&lt;PU34, "below average", PV34=PU34, "average")</f>
        <v>above average</v>
      </c>
      <c r="PW38" s="15" t="str" cm="1">
        <f t="array" ref="PW38">_xlfn.IFS(PW34&gt;PV34, "above average", PW34&lt;PV34, "below average", PW34=PV34, "average")</f>
        <v>above average</v>
      </c>
      <c r="PX38" s="15" t="str" cm="1">
        <f t="array" ref="PX38">_xlfn.IFS(PX34&gt;PW34, "above average", PX34&lt;PW34, "below average", PX34=PW34, "average")</f>
        <v>above average</v>
      </c>
      <c r="PY38" s="15" t="str" cm="1">
        <f t="array" ref="PY38">_xlfn.IFS(PY34&gt;PX34, "above average", PY34&lt;PX34, "below average", PY34=PX34, "average")</f>
        <v>below average</v>
      </c>
      <c r="PZ38" s="15" t="str" cm="1">
        <f t="array" ref="PZ38">_xlfn.IFS(PZ34&gt;PY34, "above average", PZ34&lt;PY34, "below average", PZ34=PY34, "average")</f>
        <v>below average</v>
      </c>
      <c r="QA38" s="15" t="str" cm="1">
        <f t="array" ref="QA38">_xlfn.IFS(QA34&gt;PZ34, "above average", QA34&lt;PZ34, "below average", QA34=PZ34, "average")</f>
        <v>below average</v>
      </c>
      <c r="QB38" s="15" t="str" cm="1">
        <f t="array" ref="QB38">_xlfn.IFS(QB34&gt;QA34, "above average", QB34&lt;QA34, "below average", QB34=QA34, "average")</f>
        <v>below average</v>
      </c>
      <c r="QC38" s="15" t="str" cm="1">
        <f t="array" ref="QC38">_xlfn.IFS(QC34&gt;QB34, "above average", QC34&lt;QB34, "below average", QC34=QB34, "average")</f>
        <v>above average</v>
      </c>
      <c r="QD38" s="15" t="str" cm="1">
        <f t="array" ref="QD38">_xlfn.IFS(QD34&gt;QC34, "above average", QD34&lt;QC34, "below average", QD34=QC34, "average")</f>
        <v>above average</v>
      </c>
      <c r="QE38" s="15" t="str" cm="1">
        <f t="array" ref="QE38">_xlfn.IFS(QE34&gt;QD34, "above average", QE34&lt;QD34, "below average", QE34=QD34, "average")</f>
        <v>above average</v>
      </c>
      <c r="QF38" s="15" t="str" cm="1">
        <f t="array" ref="QF38">_xlfn.IFS(QF34&gt;QE34, "above average", QF34&lt;QE34, "below average", QF34=QE34, "average")</f>
        <v>above average</v>
      </c>
      <c r="QG38" s="15" t="str" cm="1">
        <f t="array" ref="QG38">_xlfn.IFS(QG34&gt;QF34, "above average", QG34&lt;QF34, "below average", QG34=QF34, "average")</f>
        <v>above average</v>
      </c>
      <c r="QH38" s="15" t="str" cm="1">
        <f t="array" ref="QH38">_xlfn.IFS(QH34&gt;QG34, "above average", QH34&lt;QG34, "below average", QH34=QG34, "average")</f>
        <v>above average</v>
      </c>
      <c r="QI38" s="15" t="str" cm="1">
        <f t="array" ref="QI38">_xlfn.IFS(QI34&gt;QH34, "above average", QI34&lt;QH34, "below average", QI34=QH34, "average")</f>
        <v>above average</v>
      </c>
      <c r="QJ38" s="15" t="str" cm="1">
        <f t="array" ref="QJ38">_xlfn.IFS(QJ34&gt;QI34, "above average", QJ34&lt;QI34, "below average", QJ34=QI34, "average")</f>
        <v>below average</v>
      </c>
      <c r="QK38" s="15" t="str" cm="1">
        <f t="array" ref="QK38">_xlfn.IFS(QK34&gt;QJ34, "above average", QK34&lt;QJ34, "below average", QK34=QJ34, "average")</f>
        <v>below average</v>
      </c>
      <c r="QL38" s="15" t="str" cm="1">
        <f t="array" ref="QL38">_xlfn.IFS(QL34&gt;QK34, "above average", QL34&lt;QK34, "below average", QL34=QK34, "average")</f>
        <v>below average</v>
      </c>
      <c r="QM38" s="15" t="str" cm="1">
        <f t="array" ref="QM38">_xlfn.IFS(QM34&gt;QL34, "above average", QM34&lt;QL34, "below average", QM34=QL34, "average")</f>
        <v>below average</v>
      </c>
      <c r="QN38" s="15" t="str" cm="1">
        <f t="array" ref="QN38">_xlfn.IFS(QN34&gt;QM34, "above average", QN34&lt;QM34, "below average", QN34=QM34, "average")</f>
        <v>above average</v>
      </c>
      <c r="QO38" s="15" t="str" cm="1">
        <f t="array" ref="QO38">_xlfn.IFS(QO34&gt;QN34, "above average", QO34&lt;QN34, "below average", QO34=QN34, "average")</f>
        <v>above average</v>
      </c>
      <c r="QP38" s="15" t="str" cm="1">
        <f t="array" ref="QP38">_xlfn.IFS(QP34&gt;QO34, "above average", QP34&lt;QO34, "below average", QP34=QO34, "average")</f>
        <v>above average</v>
      </c>
      <c r="QQ38" s="15" t="str" cm="1">
        <f t="array" ref="QQ38">_xlfn.IFS(QQ34&gt;QP34, "above average", QQ34&lt;QP34, "below average", QQ34=QP34, "average")</f>
        <v>above average</v>
      </c>
      <c r="QR38" s="15" t="str" cm="1">
        <f t="array" ref="QR38">_xlfn.IFS(QR34&gt;QQ34, "above average", QR34&lt;QQ34, "below average", QR34=QQ34, "average")</f>
        <v>above average</v>
      </c>
      <c r="QS38" s="15" t="str" cm="1">
        <f t="array" ref="QS38">_xlfn.IFS(QS34&gt;QR34, "above average", QS34&lt;QR34, "below average", QS34=QR34, "average")</f>
        <v>above average</v>
      </c>
      <c r="QT38" s="15" t="str" cm="1">
        <f t="array" ref="QT38">_xlfn.IFS(QT34&gt;QS34, "above average", QT34&lt;QS34, "below average", QT34=QS34, "average")</f>
        <v>above average</v>
      </c>
      <c r="QU38" s="15" t="str" cm="1">
        <f t="array" ref="QU38">_xlfn.IFS(QU34&gt;QT34, "above average", QU34&lt;QT34, "below average", QU34=QT34, "average")</f>
        <v>below average</v>
      </c>
      <c r="QV38" s="15" t="str" cm="1">
        <f t="array" ref="QV38">_xlfn.IFS(QV34&gt;QU34, "above average", QV34&lt;QU34, "below average", QV34=QU34, "average")</f>
        <v>below average</v>
      </c>
      <c r="QW38" s="15" t="str" cm="1">
        <f t="array" ref="QW38">_xlfn.IFS(QW34&gt;QV34, "above average", QW34&lt;QV34, "below average", QW34=QV34, "average")</f>
        <v>above average</v>
      </c>
      <c r="QX38" s="15" t="str" cm="1">
        <f t="array" ref="QX38">_xlfn.IFS(QX34&gt;QW34, "above average", QX34&lt;QW34, "below average", QX34=QW34, "average")</f>
        <v>below average</v>
      </c>
      <c r="QY38" s="15" t="str" cm="1">
        <f t="array" ref="QY38">_xlfn.IFS(QY34&gt;QX34, "above average", QY34&lt;QX34, "below average", QY34=QX34, "average")</f>
        <v>above average</v>
      </c>
      <c r="QZ38" s="15" t="str" cm="1">
        <f t="array" ref="QZ38">_xlfn.IFS(QZ34&gt;QY34, "above average", QZ34&lt;QY34, "below average", QZ34=QY34, "average")</f>
        <v>above average</v>
      </c>
      <c r="RA38" s="15" t="str" cm="1">
        <f t="array" ref="RA38">_xlfn.IFS(RA34&gt;QZ34, "above average", RA34&lt;QZ34, "below average", RA34=QZ34, "average")</f>
        <v>above average</v>
      </c>
      <c r="RB38" s="15" t="str" cm="1">
        <f t="array" ref="RB38">_xlfn.IFS(RB34&gt;RA34, "above average", RB34&lt;RA34, "below average", RB34=RA34, "average")</f>
        <v>above average</v>
      </c>
      <c r="RC38" s="15" t="str" cm="1">
        <f t="array" ref="RC38">_xlfn.IFS(RC34&gt;RB34, "above average", RC34&lt;RB34, "below average", RC34=RB34, "average")</f>
        <v>above average</v>
      </c>
      <c r="RD38" s="15" t="str" cm="1">
        <f t="array" ref="RD38">_xlfn.IFS(RD34&gt;RC34, "above average", RD34&lt;RC34, "below average", RD34=RC34, "average")</f>
        <v>below average</v>
      </c>
      <c r="RE38" s="15" t="str" cm="1">
        <f t="array" ref="RE38">_xlfn.IFS(RE34&gt;RD34, "above average", RE34&lt;RD34, "below average", RE34=RD34, "average")</f>
        <v>above average</v>
      </c>
      <c r="RF38" s="15" t="str" cm="1">
        <f t="array" ref="RF38">_xlfn.IFS(RF34&gt;RE34, "above average", RF34&lt;RE34, "below average", RF34=RE34, "average")</f>
        <v>below average</v>
      </c>
      <c r="RG38" s="15" t="str" cm="1">
        <f t="array" ref="RG38">_xlfn.IFS(RG34&gt;RF34, "above average", RG34&lt;RF34, "below average", RG34=RF34, "average")</f>
        <v>below average</v>
      </c>
      <c r="RH38" s="15" t="str" cm="1">
        <f t="array" ref="RH38">_xlfn.IFS(RH34&gt;RG34, "above average", RH34&lt;RG34, "below average", RH34=RG34, "average")</f>
        <v>below average</v>
      </c>
      <c r="RI38" s="15" t="str" cm="1">
        <f t="array" ref="RI38">_xlfn.IFS(RI34&gt;RH34, "above average", RI34&lt;RH34, "below average", RI34=RH34, "average")</f>
        <v>below average</v>
      </c>
      <c r="RJ38" s="15" t="str" cm="1">
        <f t="array" ref="RJ38">_xlfn.IFS(RJ34&gt;RI34, "above average", RJ34&lt;RI34, "below average", RJ34=RI34, "average")</f>
        <v>above average</v>
      </c>
      <c r="RK38" s="15" t="str" cm="1">
        <f t="array" ref="RK38">_xlfn.IFS(RK34&gt;RJ34, "above average", RK34&lt;RJ34, "below average", RK34=RJ34, "average")</f>
        <v>above average</v>
      </c>
      <c r="RL38" s="15" t="str" cm="1">
        <f t="array" ref="RL38">_xlfn.IFS(RL34&gt;RK34, "above average", RL34&lt;RK34, "below average", RL34=RK34, "average")</f>
        <v>above average</v>
      </c>
      <c r="RM38" s="15" t="str" cm="1">
        <f t="array" ref="RM38">_xlfn.IFS(RM34&gt;RL34, "above average", RM34&lt;RL34, "below average", RM34=RL34, "average")</f>
        <v>above average</v>
      </c>
      <c r="RN38" s="15" t="str" cm="1">
        <f t="array" ref="RN38">_xlfn.IFS(RN34&gt;RM34, "above average", RN34&lt;RM34, "below average", RN34=RM34, "average")</f>
        <v>above average</v>
      </c>
      <c r="RO38" s="15" t="str" cm="1">
        <f t="array" ref="RO38">_xlfn.IFS(RO34&gt;RN34, "above average", RO34&lt;RN34, "below average", RO34=RN34, "average")</f>
        <v>above average</v>
      </c>
      <c r="RP38" s="15" t="str" cm="1">
        <f t="array" ref="RP38">_xlfn.IFS(RP34&gt;RO34, "above average", RP34&lt;RO34, "below average", RP34=RO34, "average")</f>
        <v>above average</v>
      </c>
      <c r="RQ38" s="15" t="str" cm="1">
        <f t="array" ref="RQ38">_xlfn.IFS(RQ34&gt;RP34, "above average", RQ34&lt;RP34, "below average", RQ34=RP34, "average")</f>
        <v>below average</v>
      </c>
      <c r="RR38" s="15" t="str" cm="1">
        <f t="array" ref="RR38">_xlfn.IFS(RR34&gt;RQ34, "above average", RR34&lt;RQ34, "below average", RR34=RQ34, "average")</f>
        <v>below average</v>
      </c>
      <c r="RS38" s="15" t="str" cm="1">
        <f t="array" ref="RS38">_xlfn.IFS(RS34&gt;RR34, "above average", RS34&lt;RR34, "below average", RS34=RR34, "average")</f>
        <v>below average</v>
      </c>
      <c r="RT38" s="15" t="str" cm="1">
        <f t="array" ref="RT38">_xlfn.IFS(RT34&gt;RS34, "above average", RT34&lt;RS34, "below average", RT34=RS34, "average")</f>
        <v>below average</v>
      </c>
      <c r="RU38" s="15" t="str" cm="1">
        <f t="array" ref="RU38">_xlfn.IFS(RU34&gt;RT34, "above average", RU34&lt;RT34, "below average", RU34=RT34, "average")</f>
        <v>above average</v>
      </c>
      <c r="RV38" s="15" t="str" cm="1">
        <f t="array" ref="RV38">_xlfn.IFS(RV34&gt;RU34, "above average", RV34&lt;RU34, "below average", RV34=RU34, "average")</f>
        <v>above average</v>
      </c>
      <c r="RW38" s="15" t="str" cm="1">
        <f t="array" ref="RW38">_xlfn.IFS(RW34&gt;RV34, "above average", RW34&lt;RV34, "below average", RW34=RV34, "average")</f>
        <v>above average</v>
      </c>
      <c r="RX38" s="15" t="str" cm="1">
        <f t="array" ref="RX38">_xlfn.IFS(RX34&gt;RW34, "above average", RX34&lt;RW34, "below average", RX34=RW34, "average")</f>
        <v>above average</v>
      </c>
      <c r="RY38" s="15" t="str" cm="1">
        <f t="array" ref="RY38">_xlfn.IFS(RY34&gt;RX34, "above average", RY34&lt;RX34, "below average", RY34=RX34, "average")</f>
        <v>above average</v>
      </c>
      <c r="RZ38" s="15" t="str" cm="1">
        <f t="array" ref="RZ38">_xlfn.IFS(RZ34&gt;RY34, "above average", RZ34&lt;RY34, "below average", RZ34=RY34, "average")</f>
        <v>above average</v>
      </c>
      <c r="SA38" s="15" t="str" cm="1">
        <f t="array" ref="SA38">_xlfn.IFS(SA34&gt;RZ34, "above average", SA34&lt;RZ34, "below average", SA34=RZ34, "average")</f>
        <v>below average</v>
      </c>
      <c r="SB38" s="15" t="str" cm="1">
        <f t="array" ref="SB38">_xlfn.IFS(SB34&gt;SA34, "above average", SB34&lt;SA34, "below average", SB34=SA34, "average")</f>
        <v>below average</v>
      </c>
      <c r="SC38" s="15" t="str" cm="1">
        <f t="array" ref="SC38">_xlfn.IFS(SC34&gt;SB34, "above average", SC34&lt;SB34, "below average", SC34=SB34, "average")</f>
        <v>below average</v>
      </c>
      <c r="SD38" s="15" t="str" cm="1">
        <f t="array" ref="SD38">_xlfn.IFS(SD34&gt;SC34, "above average", SD34&lt;SC34, "below average", SD34=SC34, "average")</f>
        <v>below average</v>
      </c>
      <c r="SE38" s="15" t="str" cm="1">
        <f t="array" ref="SE38">_xlfn.IFS(SE34&gt;SD34, "above average", SE34&lt;SD34, "below average", SE34=SD34, "average")</f>
        <v>below average</v>
      </c>
      <c r="SF38" s="15" t="str" cm="1">
        <f t="array" ref="SF38">_xlfn.IFS(SF34&gt;SE34, "above average", SF34&lt;SE34, "below average", SF34=SE34, "average")</f>
        <v>above average</v>
      </c>
      <c r="SG38" s="15" t="str" cm="1">
        <f t="array" ref="SG38">_xlfn.IFS(SG34&gt;SF34, "above average", SG34&lt;SF34, "below average", SG34=SF34, "average")</f>
        <v>above average</v>
      </c>
      <c r="SH38" s="15" t="str" cm="1">
        <f t="array" ref="SH38">_xlfn.IFS(SH34&gt;SG34, "above average", SH34&lt;SG34, "below average", SH34=SG34, "average")</f>
        <v>above average</v>
      </c>
      <c r="SI38" s="15" t="str" cm="1">
        <f t="array" ref="SI38">_xlfn.IFS(SI34&gt;SH34, "above average", SI34&lt;SH34, "below average", SI34=SH34, "average")</f>
        <v>above average</v>
      </c>
      <c r="SJ38" s="15" t="str" cm="1">
        <f t="array" ref="SJ38">_xlfn.IFS(SJ34&gt;SI34, "above average", SJ34&lt;SI34, "below average", SJ34=SI34, "average")</f>
        <v>above average</v>
      </c>
      <c r="SK38" s="15" t="str" cm="1">
        <f t="array" ref="SK38">_xlfn.IFS(SK34&gt;SJ34, "above average", SK34&lt;SJ34, "below average", SK34=SJ34, "average")</f>
        <v>above average</v>
      </c>
      <c r="SL38" s="15" t="str" cm="1">
        <f t="array" ref="SL38">_xlfn.IFS(SL34&gt;SK34, "above average", SL34&lt;SK34, "below average", SL34=SK34, "average")</f>
        <v>below average</v>
      </c>
      <c r="SM38" s="15" t="str" cm="1">
        <f t="array" ref="SM38">_xlfn.IFS(SM34&gt;SL34, "above average", SM34&lt;SL34, "below average", SM34=SL34, "average")</f>
        <v>below average</v>
      </c>
      <c r="SN38" s="15" t="str" cm="1">
        <f t="array" ref="SN38">_xlfn.IFS(SN34&gt;SM34, "above average", SN34&lt;SM34, "below average", SN34=SM34, "average")</f>
        <v>below average</v>
      </c>
      <c r="SO38" s="15" t="str" cm="1">
        <f t="array" ref="SO38">_xlfn.IFS(SO34&gt;SN34, "above average", SO34&lt;SN34, "below average", SO34=SN34, "average")</f>
        <v>below average</v>
      </c>
      <c r="SP38" s="15" t="str" cm="1">
        <f t="array" ref="SP38">_xlfn.IFS(SP34&gt;SO34, "above average", SP34&lt;SO34, "below average", SP34=SO34, "average")</f>
        <v>below average</v>
      </c>
      <c r="SQ38" s="15" t="str" cm="1">
        <f t="array" ref="SQ38">_xlfn.IFS(SQ34&gt;SP34, "above average", SQ34&lt;SP34, "below average", SQ34=SP34, "average")</f>
        <v>above average</v>
      </c>
      <c r="SR38" s="15" t="str" cm="1">
        <f t="array" ref="SR38">_xlfn.IFS(SR34&gt;SQ34, "above average", SR34&lt;SQ34, "below average", SR34=SQ34, "average")</f>
        <v>above average</v>
      </c>
      <c r="SS38" s="15" t="str" cm="1">
        <f t="array" ref="SS38">_xlfn.IFS(SS34&gt;SR34, "above average", SS34&lt;SR34, "below average", SS34=SR34, "average")</f>
        <v>above average</v>
      </c>
      <c r="ST38" s="15" t="str" cm="1">
        <f t="array" ref="ST38">_xlfn.IFS(ST34&gt;SS34, "above average", ST34&lt;SS34, "below average", ST34=SS34, "average")</f>
        <v>above average</v>
      </c>
      <c r="SU38" s="15" t="str" cm="1">
        <f t="array" ref="SU38">_xlfn.IFS(SU34&gt;ST34, "above average", SU34&lt;ST34, "below average", SU34=ST34, "average")</f>
        <v>above average</v>
      </c>
      <c r="SV38" s="15" t="str" cm="1">
        <f t="array" ref="SV38">_xlfn.IFS(SV34&gt;SU34, "above average", SV34&lt;SU34, "below average", SV34=SU34, "average")</f>
        <v>above average</v>
      </c>
      <c r="SW38" s="15" t="str" cm="1">
        <f t="array" ref="SW38">_xlfn.IFS(SW34&gt;SV34, "above average", SW34&lt;SV34, "below average", SW34=SV34, "average")</f>
        <v>below average</v>
      </c>
      <c r="SX38" s="15" t="str" cm="1">
        <f t="array" ref="SX38">_xlfn.IFS(SX34&gt;SW34, "above average", SX34&lt;SW34, "below average", SX34=SW34, "average")</f>
        <v>below average</v>
      </c>
      <c r="SY38" s="15" t="str" cm="1">
        <f t="array" ref="SY38">_xlfn.IFS(SY34&gt;SX34, "above average", SY34&lt;SX34, "below average", SY34=SX34, "average")</f>
        <v>below average</v>
      </c>
      <c r="SZ38" s="15" t="str" cm="1">
        <f t="array" ref="SZ38">_xlfn.IFS(SZ34&gt;SY34, "above average", SZ34&lt;SY34, "below average", SZ34=SY34, "average")</f>
        <v>below average</v>
      </c>
      <c r="TA38" s="15" t="str" cm="1">
        <f t="array" ref="TA38">_xlfn.IFS(TA34&gt;SZ34, "above average", TA34&lt;SZ34, "below average", TA34=SZ34, "average")</f>
        <v>below average</v>
      </c>
      <c r="TB38" s="15" t="str" cm="1">
        <f t="array" ref="TB38">_xlfn.IFS(TB34&gt;TA34, "above average", TB34&lt;TA34, "below average", TB34=TA34, "average")</f>
        <v>above average</v>
      </c>
      <c r="TC38" s="15" t="str" cm="1">
        <f t="array" ref="TC38">_xlfn.IFS(TC34&gt;TB34, "above average", TC34&lt;TB34, "below average", TC34=TB34, "average")</f>
        <v>above average</v>
      </c>
      <c r="TD38" s="15" t="str" cm="1">
        <f t="array" ref="TD38">_xlfn.IFS(TD34&gt;TC34, "above average", TD34&lt;TC34, "below average", TD34=TC34, "average")</f>
        <v>above average</v>
      </c>
      <c r="TE38" s="15" t="str" cm="1">
        <f t="array" ref="TE38">_xlfn.IFS(TE34&gt;TD34, "above average", TE34&lt;TD34, "below average", TE34=TD34, "average")</f>
        <v>above average</v>
      </c>
      <c r="TF38" s="15" t="str" cm="1">
        <f t="array" ref="TF38">_xlfn.IFS(TF34&gt;TE34, "above average", TF34&lt;TE34, "below average", TF34=TE34, "average")</f>
        <v>above average</v>
      </c>
      <c r="TG38" s="15" t="str" cm="1">
        <f t="array" ref="TG38">_xlfn.IFS(TG34&gt;TF34, "above average", TG34&lt;TF34, "below average", TG34=TF34, "average")</f>
        <v>above average</v>
      </c>
      <c r="TH38" s="15" t="str" cm="1">
        <f t="array" ref="TH38">_xlfn.IFS(TH34&gt;TG34, "above average", TH34&lt;TG34, "below average", TH34=TG34, "average")</f>
        <v>below average</v>
      </c>
      <c r="TI38" s="15" t="str" cm="1">
        <f t="array" ref="TI38">_xlfn.IFS(TI34&gt;TH34, "above average", TI34&lt;TH34, "below average", TI34=TH34, "average")</f>
        <v>below average</v>
      </c>
      <c r="TJ38" s="15" t="str" cm="1">
        <f t="array" ref="TJ38">_xlfn.IFS(TJ34&gt;TI34, "above average", TJ34&lt;TI34, "below average", TJ34=TI34, "average")</f>
        <v>below average</v>
      </c>
      <c r="TK38" s="15" t="str" cm="1">
        <f t="array" ref="TK38">_xlfn.IFS(TK34&gt;TJ34, "above average", TK34&lt;TJ34, "below average", TK34=TJ34, "average")</f>
        <v>below average</v>
      </c>
      <c r="TL38" s="15" t="str" cm="1">
        <f t="array" ref="TL38">_xlfn.IFS(TL34&gt;TK34, "above average", TL34&lt;TK34, "below average", TL34=TK34, "average")</f>
        <v>below average</v>
      </c>
      <c r="TM38" s="15" t="str" cm="1">
        <f t="array" ref="TM38">_xlfn.IFS(TM34&gt;TL34, "above average", TM34&lt;TL34, "below average", TM34=TL34, "average")</f>
        <v>above average</v>
      </c>
      <c r="TN38" s="15" t="str" cm="1">
        <f t="array" ref="TN38">_xlfn.IFS(TN34&gt;TM34, "above average", TN34&lt;TM34, "below average", TN34=TM34, "average")</f>
        <v>above average</v>
      </c>
      <c r="TO38" s="15" t="str" cm="1">
        <f t="array" ref="TO38">_xlfn.IFS(TO34&gt;TN34, "above average", TO34&lt;TN34, "below average", TO34=TN34, "average")</f>
        <v>above average</v>
      </c>
      <c r="TP38" s="15" t="str" cm="1">
        <f t="array" ref="TP38">_xlfn.IFS(TP34&gt;TO34, "above average", TP34&lt;TO34, "below average", TP34=TO34, "average")</f>
        <v>above average</v>
      </c>
      <c r="TQ38" s="15" t="str" cm="1">
        <f t="array" ref="TQ38">_xlfn.IFS(TQ34&gt;TP34, "above average", TQ34&lt;TP34, "below average", TQ34=TP34, "average")</f>
        <v>above average</v>
      </c>
      <c r="TR38" s="15" t="str" cm="1">
        <f t="array" ref="TR38">_xlfn.IFS(TR34&gt;TQ34, "above average", TR34&lt;TQ34, "below average", TR34=TQ34, "average")</f>
        <v>above average</v>
      </c>
      <c r="TS38" s="15" t="str" cm="1">
        <f t="array" ref="TS38">_xlfn.IFS(TS34&gt;TR34, "above average", TS34&lt;TR34, "below average", TS34=TR34, "average")</f>
        <v>above average</v>
      </c>
      <c r="TT38" s="15" t="str" cm="1">
        <f t="array" ref="TT38">_xlfn.IFS(TT34&gt;TS34, "above average", TT34&lt;TS34, "below average", TT34=TS34, "average")</f>
        <v>below average</v>
      </c>
      <c r="TU38" s="15" t="str" cm="1">
        <f t="array" ref="TU38">_xlfn.IFS(TU34&gt;TT34, "above average", TU34&lt;TT34, "below average", TU34=TT34, "average")</f>
        <v>below average</v>
      </c>
      <c r="TV38" s="15" t="str" cm="1">
        <f t="array" ref="TV38">_xlfn.IFS(TV34&gt;TU34, "above average", TV34&lt;TU34, "below average", TV34=TU34, "average")</f>
        <v>below average</v>
      </c>
      <c r="TW38" s="15" t="str" cm="1">
        <f t="array" ref="TW38">_xlfn.IFS(TW34&gt;TV34, "above average", TW34&lt;TV34, "below average", TW34=TV34, "average")</f>
        <v>below average</v>
      </c>
      <c r="TX38" s="15" t="str" cm="1">
        <f t="array" ref="TX38">_xlfn.IFS(TX34&gt;TW34, "above average", TX34&lt;TW34, "below average", TX34=TW34, "average")</f>
        <v>above average</v>
      </c>
      <c r="TY38" s="15" t="str" cm="1">
        <f t="array" ref="TY38">_xlfn.IFS(TY34&gt;TX34, "above average", TY34&lt;TX34, "below average", TY34=TX34, "average")</f>
        <v>above average</v>
      </c>
      <c r="TZ38" s="15" t="str" cm="1">
        <f t="array" ref="TZ38">_xlfn.IFS(TZ34&gt;TY34, "above average", TZ34&lt;TY34, "below average", TZ34=TY34, "average")</f>
        <v>above average</v>
      </c>
      <c r="UA38" s="15" t="str" cm="1">
        <f t="array" ref="UA38">_xlfn.IFS(UA34&gt;TZ34, "above average", UA34&lt;TZ34, "below average", UA34=TZ34, "average")</f>
        <v>above average</v>
      </c>
      <c r="UB38" s="15" t="str" cm="1">
        <f t="array" ref="UB38">_xlfn.IFS(UB34&gt;UA34, "above average", UB34&lt;UA34, "below average", UB34=UA34, "average")</f>
        <v>above average</v>
      </c>
      <c r="UC38" s="15" t="str" cm="1">
        <f t="array" ref="UC38">_xlfn.IFS(UC34&gt;UB34, "above average", UC34&lt;UB34, "below average", UC34=UB34, "average")</f>
        <v>below average</v>
      </c>
      <c r="UD38" s="15" t="str" cm="1">
        <f t="array" ref="UD38">_xlfn.IFS(UD34&gt;UC34, "above average", UD34&lt;UC34, "below average", UD34=UC34, "average")</f>
        <v>below average</v>
      </c>
      <c r="UE38" s="15" t="str" cm="1">
        <f t="array" ref="UE38">_xlfn.IFS(UE34&gt;UD34, "above average", UE34&lt;UD34, "below average", UE34=UD34, "average")</f>
        <v>below average</v>
      </c>
      <c r="UF38" s="15" t="str" cm="1">
        <f t="array" ref="UF38">_xlfn.IFS(UF34&gt;UE34, "above average", UF34&lt;UE34, "below average", UF34=UE34, "average")</f>
        <v>below average</v>
      </c>
      <c r="UG38" s="15" t="str" cm="1">
        <f t="array" ref="UG38">_xlfn.IFS(UG34&gt;UF34, "above average", UG34&lt;UF34, "below average", UG34=UF34, "average")</f>
        <v>below average</v>
      </c>
      <c r="UH38" s="15" t="str" cm="1">
        <f t="array" ref="UH38">_xlfn.IFS(UH34&gt;UG34, "above average", UH34&lt;UG34, "below average", UH34=UG34, "average")</f>
        <v>below average</v>
      </c>
      <c r="UI38" s="15" t="str" cm="1">
        <f t="array" ref="UI38">_xlfn.IFS(UI34&gt;UH34, "above average", UI34&lt;UH34, "below average", UI34=UH34, "average")</f>
        <v>above average</v>
      </c>
      <c r="UJ38" s="15" t="str" cm="1">
        <f t="array" ref="UJ38">_xlfn.IFS(UJ34&gt;UI34, "above average", UJ34&lt;UI34, "below average", UJ34=UI34, "average")</f>
        <v>above average</v>
      </c>
      <c r="UK38" s="15" t="str" cm="1">
        <f t="array" ref="UK38">_xlfn.IFS(UK34&gt;UJ34, "above average", UK34&lt;UJ34, "below average", UK34=UJ34, "average")</f>
        <v>above average</v>
      </c>
      <c r="UL38" s="15" t="str" cm="1">
        <f t="array" ref="UL38">_xlfn.IFS(UL34&gt;UK34, "above average", UL34&lt;UK34, "below average", UL34=UK34, "average")</f>
        <v>above average</v>
      </c>
      <c r="UM38" s="15" t="str" cm="1">
        <f t="array" ref="UM38">_xlfn.IFS(UM34&gt;UL34, "above average", UM34&lt;UL34, "below average", UM34=UL34, "average")</f>
        <v>above average</v>
      </c>
      <c r="UN38" s="15" t="str" cm="1">
        <f t="array" ref="UN38">_xlfn.IFS(UN34&gt;UM34, "above average", UN34&lt;UM34, "below average", UN34=UM34, "average")</f>
        <v>above average</v>
      </c>
      <c r="UO38" s="15" t="str" cm="1">
        <f t="array" ref="UO38">_xlfn.IFS(UO34&gt;UN34, "above average", UO34&lt;UN34, "below average", UO34=UN34, "average")</f>
        <v>below average</v>
      </c>
      <c r="UP38" s="15" t="str" cm="1">
        <f t="array" ref="UP38">_xlfn.IFS(UP34&gt;UO34, "above average", UP34&lt;UO34, "below average", UP34=UO34, "average")</f>
        <v>below average</v>
      </c>
      <c r="UQ38" s="15" t="str" cm="1">
        <f t="array" ref="UQ38">_xlfn.IFS(UQ34&gt;UP34, "above average", UQ34&lt;UP34, "below average", UQ34=UP34, "average")</f>
        <v>below average</v>
      </c>
      <c r="UR38" s="15" t="str" cm="1">
        <f t="array" ref="UR38">_xlfn.IFS(UR34&gt;UQ34, "above average", UR34&lt;UQ34, "below average", UR34=UQ34, "average")</f>
        <v>below average</v>
      </c>
      <c r="US38" s="15" t="str" cm="1">
        <f t="array" ref="US38">_xlfn.IFS(US34&gt;UR34, "above average", US34&lt;UR34, "below average", US34=UR34, "average")</f>
        <v>below average</v>
      </c>
      <c r="UT38" s="15" t="str" cm="1">
        <f t="array" ref="UT38">_xlfn.IFS(UT34&gt;US34, "above average", UT34&lt;US34, "below average", UT34=US34, "average")</f>
        <v>above average</v>
      </c>
      <c r="UU38" s="15" t="str" cm="1">
        <f t="array" ref="UU38">_xlfn.IFS(UU34&gt;UT34, "above average", UU34&lt;UT34, "below average", UU34=UT34, "average")</f>
        <v>above average</v>
      </c>
      <c r="UV38" s="15" t="str" cm="1">
        <f t="array" ref="UV38">_xlfn.IFS(UV34&gt;UU34, "above average", UV34&lt;UU34, "below average", UV34=UU34, "average")</f>
        <v>above average</v>
      </c>
      <c r="UW38" s="15" t="str" cm="1">
        <f t="array" ref="UW38">_xlfn.IFS(UW34&gt;UV34, "above average", UW34&lt;UV34, "below average", UW34=UV34, "average")</f>
        <v>above average</v>
      </c>
      <c r="UX38" s="15" t="str" cm="1">
        <f t="array" ref="UX38">_xlfn.IFS(UX34&gt;UW34, "above average", UX34&lt;UW34, "below average", UX34=UW34, "average")</f>
        <v>above average</v>
      </c>
      <c r="UY38" s="15" t="str" cm="1">
        <f t="array" ref="UY38">_xlfn.IFS(UY34&gt;UX34, "above average", UY34&lt;UX34, "below average", UY34=UX34, "average")</f>
        <v>below average</v>
      </c>
      <c r="UZ38" s="15" t="str" cm="1">
        <f t="array" ref="UZ38">_xlfn.IFS(UZ34&gt;UY34, "above average", UZ34&lt;UY34, "below average", UZ34=UY34, "average")</f>
        <v>below average</v>
      </c>
      <c r="VA38" s="15" t="str" cm="1">
        <f t="array" ref="VA38">_xlfn.IFS(VA34&gt;UZ34, "above average", VA34&lt;UZ34, "below average", VA34=UZ34, "average")</f>
        <v>below average</v>
      </c>
      <c r="VB38" s="15" t="str" cm="1">
        <f t="array" ref="VB38">_xlfn.IFS(VB34&gt;VA34, "above average", VB34&lt;VA34, "below average", VB34=VA34, "average")</f>
        <v>below average</v>
      </c>
      <c r="VC38" s="15" t="str" cm="1">
        <f t="array" ref="VC38">_xlfn.IFS(VC34&gt;VB34, "above average", VC34&lt;VB34, "below average", VC34=VB34, "average")</f>
        <v>below average</v>
      </c>
      <c r="VD38" s="15" t="str" cm="1">
        <f t="array" ref="VD38">_xlfn.IFS(VD34&gt;VC34, "above average", VD34&lt;VC34, "below average", VD34=VC34, "average")</f>
        <v>below average</v>
      </c>
      <c r="VE38" s="15" t="str" cm="1">
        <f t="array" ref="VE38">_xlfn.IFS(VE34&gt;VD34, "above average", VE34&lt;VD34, "below average", VE34=VD34, "average")</f>
        <v>above average</v>
      </c>
      <c r="VF38" s="15" t="str" cm="1">
        <f t="array" ref="VF38">_xlfn.IFS(VF34&gt;VE34, "above average", VF34&lt;VE34, "below average", VF34=VE34, "average")</f>
        <v>above average</v>
      </c>
      <c r="VG38" s="15" t="str" cm="1">
        <f t="array" ref="VG38">_xlfn.IFS(VG34&gt;VF34, "above average", VG34&lt;VF34, "below average", VG34=VF34, "average")</f>
        <v>above average</v>
      </c>
      <c r="VH38" s="15" t="str" cm="1">
        <f t="array" ref="VH38">_xlfn.IFS(VH34&gt;VG34, "above average", VH34&lt;VG34, "below average", VH34=VG34, "average")</f>
        <v>above average</v>
      </c>
      <c r="VI38" s="15" t="str" cm="1">
        <f t="array" ref="VI38">_xlfn.IFS(VI34&gt;VH34, "above average", VI34&lt;VH34, "below average", VI34=VH34, "average")</f>
        <v>above average</v>
      </c>
      <c r="VJ38" s="15" t="str" cm="1">
        <f t="array" ref="VJ38">_xlfn.IFS(VJ34&gt;VI34, "above average", VJ34&lt;VI34, "below average", VJ34=VI34, "average")</f>
        <v>above average</v>
      </c>
      <c r="VK38" s="15" t="str" cm="1">
        <f t="array" ref="VK38">_xlfn.IFS(VK34&gt;VJ34, "above average", VK34&lt;VJ34, "below average", VK34=VJ34, "average")</f>
        <v>above average</v>
      </c>
      <c r="VL38" s="15" t="str" cm="1">
        <f t="array" ref="VL38">_xlfn.IFS(VL34&gt;VK34, "above average", VL34&lt;VK34, "below average", VL34=VK34, "average")</f>
        <v>below average</v>
      </c>
    </row>
    <row r="39" spans="1:592 16384:16384" x14ac:dyDescent="0.25">
      <c r="A39" s="28" t="s">
        <v>88</v>
      </c>
      <c r="B39" s="14" t="s">
        <v>86</v>
      </c>
      <c r="C39" s="15" t="str" cm="1">
        <f t="array" ref="C39">_xlfn.IFS(C35&gt;B35, "above average", C35&lt;B35, "below average", C35=B35, "average")</f>
        <v>below average</v>
      </c>
      <c r="D39" s="15" t="str" cm="1">
        <f t="array" ref="D39">_xlfn.IFS(D35&gt;C35, "above average", D35&lt;C35, "below average", D35=C35, "average")</f>
        <v>above average</v>
      </c>
      <c r="E39" s="15" t="str" cm="1">
        <f t="array" ref="E39">_xlfn.IFS(E35&gt;D35, "above average", E35&lt;D35, "below average", E35=D35, "average")</f>
        <v>above average</v>
      </c>
      <c r="F39" s="15" t="str" cm="1">
        <f t="array" ref="F39">_xlfn.IFS(F35&gt;E35, "above average", F35&lt;E35, "below average", F35=E35, "average")</f>
        <v>below average</v>
      </c>
      <c r="G39" s="15" t="str" cm="1">
        <f t="array" ref="G39">_xlfn.IFS(G35&gt;F35, "above average", G35&lt;F35, "below average", G35=F35, "average")</f>
        <v>below average</v>
      </c>
      <c r="H39" s="15" t="str" cm="1">
        <f t="array" ref="H39">_xlfn.IFS(H35&gt;G35, "above average", H35&lt;G35, "below average", H35=G35, "average")</f>
        <v>below average</v>
      </c>
      <c r="I39" s="15" t="str" cm="1">
        <f t="array" ref="I39">_xlfn.IFS(I35&gt;H35, "above average", I35&lt;H35, "below average", I35=H35, "average")</f>
        <v>below average</v>
      </c>
      <c r="J39" s="15" t="str" cm="1">
        <f t="array" ref="J39">_xlfn.IFS(J35&gt;I35, "above average", J35&lt;I35, "below average", J35=I35, "average")</f>
        <v>below average</v>
      </c>
      <c r="K39" s="15" t="str" cm="1">
        <f t="array" ref="K39">_xlfn.IFS(K35&gt;J35, "above average", K35&lt;J35, "below average", K35=J35, "average")</f>
        <v>below average</v>
      </c>
      <c r="L39" s="15" t="str" cm="1">
        <f t="array" ref="L39">_xlfn.IFS(L35&gt;K35, "above average", L35&lt;K35, "below average", L35=K35, "average")</f>
        <v>below average</v>
      </c>
      <c r="M39" s="15" t="str" cm="1">
        <f t="array" ref="M39">_xlfn.IFS(M35&gt;L35, "above average", M35&lt;L35, "below average", M35=L35, "average")</f>
        <v>above average</v>
      </c>
      <c r="N39" s="15" t="str" cm="1">
        <f t="array" ref="N39">_xlfn.IFS(N35&gt;M35, "above average", N35&lt;M35, "below average", N35=M35, "average")</f>
        <v>below average</v>
      </c>
      <c r="O39" s="15" t="str" cm="1">
        <f t="array" ref="O39">_xlfn.IFS(O35&gt;N35, "above average", O35&lt;N35, "below average", O35=N35, "average")</f>
        <v>above average</v>
      </c>
      <c r="P39" s="15" t="str" cm="1">
        <f t="array" ref="P39">_xlfn.IFS(P35&gt;O35, "above average", P35&lt;O35, "below average", P35=O35, "average")</f>
        <v>above average</v>
      </c>
      <c r="Q39" s="15" t="str" cm="1">
        <f t="array" ref="Q39">_xlfn.IFS(Q35&gt;P35, "above average", Q35&lt;P35, "below average", Q35=P35, "average")</f>
        <v>below average</v>
      </c>
      <c r="R39" s="15" t="str" cm="1">
        <f t="array" ref="R39">_xlfn.IFS(R35&gt;Q35, "above average", R35&lt;Q35, "below average", R35=Q35, "average")</f>
        <v>below average</v>
      </c>
      <c r="S39" s="15" t="str" cm="1">
        <f t="array" ref="S39">_xlfn.IFS(S35&gt;R35, "above average", S35&lt;R35, "below average", S35=R35, "average")</f>
        <v>below average</v>
      </c>
      <c r="T39" s="15" t="str" cm="1">
        <f t="array" ref="T39">_xlfn.IFS(T35&gt;S35, "above average", T35&lt;S35, "below average", T35=S35, "average")</f>
        <v>below average</v>
      </c>
      <c r="U39" s="15" t="str" cm="1">
        <f t="array" ref="U39">_xlfn.IFS(U35&gt;T35, "above average", U35&lt;T35, "below average", U35=T35, "average")</f>
        <v>below average</v>
      </c>
      <c r="V39" s="15" t="str" cm="1">
        <f t="array" ref="V39">_xlfn.IFS(V35&gt;U35, "above average", V35&lt;U35, "below average", V35=U35, "average")</f>
        <v>below average</v>
      </c>
      <c r="W39" s="15" t="str" cm="1">
        <f t="array" ref="W39">_xlfn.IFS(W35&gt;V35, "above average", W35&lt;V35, "below average", W35=V35, "average")</f>
        <v>below average</v>
      </c>
      <c r="X39" s="15" t="str" cm="1">
        <f t="array" ref="X39">_xlfn.IFS(X35&gt;W35, "above average", X35&lt;W35, "below average", X35=W35, "average")</f>
        <v>above average</v>
      </c>
      <c r="Y39" s="15" t="str" cm="1">
        <f t="array" ref="Y39">_xlfn.IFS(Y35&gt;X35, "above average", Y35&lt;X35, "below average", Y35=X35, "average")</f>
        <v>below average</v>
      </c>
      <c r="Z39" s="15" t="str" cm="1">
        <f t="array" ref="Z39">_xlfn.IFS(Z35&gt;Y35, "above average", Z35&lt;Y35, "below average", Z35=Y35, "average")</f>
        <v>above average</v>
      </c>
      <c r="AA39" s="15" t="str" cm="1">
        <f t="array" ref="AA39">_xlfn.IFS(AA35&gt;Z35, "above average", AA35&lt;Z35, "below average", AA35=Z35, "average")</f>
        <v>above average</v>
      </c>
      <c r="AB39" s="15" t="str" cm="1">
        <f t="array" ref="AB39">_xlfn.IFS(AB35&gt;AA35, "above average", AB35&lt;AA35, "below average", AB35=AA35, "average")</f>
        <v>above average</v>
      </c>
      <c r="AC39" s="15" t="str" cm="1">
        <f t="array" ref="AC39">_xlfn.IFS(AC35&gt;AB35, "above average", AC35&lt;AB35, "below average", AC35=AB35, "average")</f>
        <v>below average</v>
      </c>
      <c r="AD39" s="15" t="str" cm="1">
        <f t="array" ref="AD39">_xlfn.IFS(AD35&gt;AC35, "above average", AD35&lt;AC35, "below average", AD35=AC35, "average")</f>
        <v>below average</v>
      </c>
      <c r="AE39" s="15" t="str" cm="1">
        <f t="array" ref="AE39">_xlfn.IFS(AE35&gt;AD35, "above average", AE35&lt;AD35, "below average", AE35=AD35, "average")</f>
        <v>below average</v>
      </c>
      <c r="AF39" s="15" t="str" cm="1">
        <f t="array" ref="AF39">_xlfn.IFS(AF35&gt;AE35, "above average", AF35&lt;AE35, "below average", AF35=AE35, "average")</f>
        <v>below average</v>
      </c>
      <c r="AG39" s="15" t="str" cm="1">
        <f t="array" ref="AG39">_xlfn.IFS(AG35&gt;AF35, "above average", AG35&lt;AF35, "below average", AG35=AF35, "average")</f>
        <v>above average</v>
      </c>
      <c r="AH39" s="15" t="str" cm="1">
        <f t="array" ref="AH39">_xlfn.IFS(AH35&gt;AG35, "above average", AH35&lt;AG35, "below average", AH35=AG35, "average")</f>
        <v>above average</v>
      </c>
      <c r="AI39" s="15" t="str" cm="1">
        <f t="array" ref="AI39">_xlfn.IFS(AI35&gt;AH35, "above average", AI35&lt;AH35, "below average", AI35=AH35, "average")</f>
        <v>above average</v>
      </c>
      <c r="AJ39" s="15" t="str" cm="1">
        <f t="array" ref="AJ39">_xlfn.IFS(AJ35&gt;AI35, "above average", AJ35&lt;AI35, "below average", AJ35=AI35, "average")</f>
        <v>below average</v>
      </c>
      <c r="AK39" s="15" t="str" cm="1">
        <f t="array" ref="AK39">_xlfn.IFS(AK35&gt;AJ35, "above average", AK35&lt;AJ35, "below average", AK35=AJ35, "average")</f>
        <v>above average</v>
      </c>
      <c r="AL39" s="15" t="str" cm="1">
        <f t="array" ref="AL39">_xlfn.IFS(AL35&gt;AK35, "above average", AL35&lt;AK35, "below average", AL35=AK35, "average")</f>
        <v>above average</v>
      </c>
      <c r="AM39" s="15" t="str" cm="1">
        <f t="array" ref="AM39">_xlfn.IFS(AM35&gt;AL35, "above average", AM35&lt;AL35, "below average", AM35=AL35, "average")</f>
        <v>below average</v>
      </c>
      <c r="AN39" s="15" t="str" cm="1">
        <f t="array" ref="AN39">_xlfn.IFS(AN35&gt;AM35, "above average", AN35&lt;AM35, "below average", AN35=AM35, "average")</f>
        <v>below average</v>
      </c>
      <c r="AO39" s="15" t="str" cm="1">
        <f t="array" ref="AO39">_xlfn.IFS(AO35&gt;AN35, "above average", AO35&lt;AN35, "below average", AO35=AN35, "average")</f>
        <v>below average</v>
      </c>
      <c r="AP39" s="15" t="str" cm="1">
        <f t="array" ref="AP39">_xlfn.IFS(AP35&gt;AO35, "above average", AP35&lt;AO35, "below average", AP35=AO35, "average")</f>
        <v>below average</v>
      </c>
      <c r="AQ39" s="15" t="str" cm="1">
        <f t="array" ref="AQ39">_xlfn.IFS(AQ35&gt;AP35, "above average", AQ35&lt;AP35, "below average", AQ35=AP35, "average")</f>
        <v>below average</v>
      </c>
      <c r="AR39" s="15" t="str" cm="1">
        <f t="array" ref="AR39">_xlfn.IFS(AR35&gt;AQ35, "above average", AR35&lt;AQ35, "below average", AR35=AQ35, "average")</f>
        <v>below average</v>
      </c>
      <c r="AS39" s="15" t="str" cm="1">
        <f t="array" ref="AS39">_xlfn.IFS(AS35&gt;AR35, "above average", AS35&lt;AR35, "below average", AS35=AR35, "average")</f>
        <v>below average</v>
      </c>
      <c r="AT39" s="15" t="str" cm="1">
        <f t="array" ref="AT39">_xlfn.IFS(AT35&gt;AS35, "above average", AT35&lt;AS35, "below average", AT35=AS35, "average")</f>
        <v>above average</v>
      </c>
      <c r="AU39" s="15" t="str" cm="1">
        <f t="array" ref="AU39">_xlfn.IFS(AU35&gt;AT35, "above average", AU35&lt;AT35, "below average", AU35=AT35, "average")</f>
        <v>below average</v>
      </c>
      <c r="AV39" s="15" t="str" cm="1">
        <f t="array" ref="AV39">_xlfn.IFS(AV35&gt;AU35, "above average", AV35&lt;AU35, "below average", AV35=AU35, "average")</f>
        <v>above average</v>
      </c>
      <c r="AW39" s="15" t="str" cm="1">
        <f t="array" ref="AW39">_xlfn.IFS(AW35&gt;AV35, "above average", AW35&lt;AV35, "below average", AW35=AV35, "average")</f>
        <v>above average</v>
      </c>
      <c r="AX39" s="15" t="str" cm="1">
        <f t="array" ref="AX39">_xlfn.IFS(AX35&gt;AW35, "above average", AX35&lt;AW35, "below average", AX35=AW35, "average")</f>
        <v>below average</v>
      </c>
      <c r="AY39" s="15" t="str" cm="1">
        <f t="array" ref="AY39">_xlfn.IFS(AY35&gt;AX35, "above average", AY35&lt;AX35, "below average", AY35=AX35, "average")</f>
        <v>below average</v>
      </c>
      <c r="AZ39" s="15" t="str" cm="1">
        <f t="array" ref="AZ39">_xlfn.IFS(AZ35&gt;AY35, "above average", AZ35&lt;AY35, "below average", AZ35=AY35, "average")</f>
        <v>below average</v>
      </c>
      <c r="BA39" s="15" t="str" cm="1">
        <f t="array" ref="BA39">_xlfn.IFS(BA35&gt;AZ35, "above average", BA35&lt;AZ35, "below average", BA35=AZ35, "average")</f>
        <v>below average</v>
      </c>
      <c r="BB39" s="15" t="str" cm="1">
        <f t="array" ref="BB39">_xlfn.IFS(BB35&gt;BA35, "above average", BB35&lt;BA35, "below average", BB35=BA35, "average")</f>
        <v>below average</v>
      </c>
      <c r="BC39" s="15" t="str" cm="1">
        <f t="array" ref="BC39">_xlfn.IFS(BC35&gt;BB35, "above average", BC35&lt;BB35, "below average", BC35=BB35, "average")</f>
        <v>below average</v>
      </c>
      <c r="BD39" s="15" t="str" cm="1">
        <f t="array" ref="BD39">_xlfn.IFS(BD35&gt;BC35, "above average", BD35&lt;BC35, "below average", BD35=BC35, "average")</f>
        <v>above average</v>
      </c>
      <c r="BE39" s="15" t="str" cm="1">
        <f t="array" ref="BE39">_xlfn.IFS(BE35&gt;BD35, "above average", BE35&lt;BD35, "below average", BE35=BD35, "average")</f>
        <v>above average</v>
      </c>
      <c r="BF39" s="15" t="str" cm="1">
        <f t="array" ref="BF39">_xlfn.IFS(BF35&gt;BE35, "above average", BF35&lt;BE35, "below average", BF35=BE35, "average")</f>
        <v>below average</v>
      </c>
      <c r="BG39" s="15" t="str" cm="1">
        <f t="array" ref="BG39">_xlfn.IFS(BG35&gt;BF35, "above average", BG35&lt;BF35, "below average", BG35=BF35, "average")</f>
        <v>above average</v>
      </c>
      <c r="BH39" s="15" t="str" cm="1">
        <f t="array" ref="BH39">_xlfn.IFS(BH35&gt;BG35, "above average", BH35&lt;BG35, "below average", BH35=BG35, "average")</f>
        <v>above average</v>
      </c>
      <c r="BI39" s="15" t="str" cm="1">
        <f t="array" ref="BI39">_xlfn.IFS(BI35&gt;BH35, "above average", BI35&lt;BH35, "below average", BI35=BH35, "average")</f>
        <v>above average</v>
      </c>
      <c r="BJ39" s="15" t="str" cm="1">
        <f t="array" ref="BJ39">_xlfn.IFS(BJ35&gt;BI35, "above average", BJ35&lt;BI35, "below average", BJ35=BI35, "average")</f>
        <v>below average</v>
      </c>
      <c r="BK39" s="15" t="str" cm="1">
        <f t="array" ref="BK39">_xlfn.IFS(BK35&gt;BJ35, "above average", BK35&lt;BJ35, "below average", BK35=BJ35, "average")</f>
        <v>below average</v>
      </c>
      <c r="BL39" s="15" t="str" cm="1">
        <f t="array" ref="BL39">_xlfn.IFS(BL35&gt;BK35, "above average", BL35&lt;BK35, "below average", BL35=BK35, "average")</f>
        <v>below average</v>
      </c>
      <c r="BM39" s="15" t="str" cm="1">
        <f t="array" ref="BM39">_xlfn.IFS(BM35&gt;BL35, "above average", BM35&lt;BL35, "below average", BM35=BL35, "average")</f>
        <v>below average</v>
      </c>
      <c r="BN39" s="15" t="str" cm="1">
        <f t="array" ref="BN39">_xlfn.IFS(BN35&gt;BM35, "above average", BN35&lt;BM35, "below average", BN35=BM35, "average")</f>
        <v>below average</v>
      </c>
      <c r="BO39" s="15" t="str" cm="1">
        <f t="array" ref="BO39">_xlfn.IFS(BO35&gt;BN35, "above average", BO35&lt;BN35, "below average", BO35=BN35, "average")</f>
        <v>above average</v>
      </c>
      <c r="BP39" s="15" t="str" cm="1">
        <f t="array" ref="BP39">_xlfn.IFS(BP35&gt;BO35, "above average", BP35&lt;BO35, "below average", BP35=BO35, "average")</f>
        <v>above average</v>
      </c>
      <c r="BQ39" s="15" t="str" cm="1">
        <f t="array" ref="BQ39">_xlfn.IFS(BQ35&gt;BP35, "above average", BQ35&lt;BP35, "below average", BQ35=BP35, "average")</f>
        <v>below average</v>
      </c>
      <c r="BR39" s="15" t="str" cm="1">
        <f t="array" ref="BR39">_xlfn.IFS(BR35&gt;BQ35, "above average", BR35&lt;BQ35, "below average", BR35=BQ35, "average")</f>
        <v>above average</v>
      </c>
      <c r="BS39" s="15" t="str" cm="1">
        <f t="array" ref="BS39">_xlfn.IFS(BS35&gt;BR35, "above average", BS35&lt;BR35, "below average", BS35=BR35, "average")</f>
        <v>above average</v>
      </c>
      <c r="BT39" s="15" t="str" cm="1">
        <f t="array" ref="BT39">_xlfn.IFS(BT35&gt;BS35, "above average", BT35&lt;BS35, "below average", BT35=BS35, "average")</f>
        <v>below average</v>
      </c>
      <c r="BU39" s="15" t="str" cm="1">
        <f t="array" ref="BU39">_xlfn.IFS(BU35&gt;BT35, "above average", BU35&lt;BT35, "below average", BU35=BT35, "average")</f>
        <v>below average</v>
      </c>
      <c r="BV39" s="15" t="str" cm="1">
        <f t="array" ref="BV39">_xlfn.IFS(BV35&gt;BU35, "above average", BV35&lt;BU35, "below average", BV35=BU35, "average")</f>
        <v>below average</v>
      </c>
      <c r="BW39" s="15" t="str" cm="1">
        <f t="array" ref="BW39">_xlfn.IFS(BW35&gt;BV35, "above average", BW35&lt;BV35, "below average", BW35=BV35, "average")</f>
        <v>below average</v>
      </c>
      <c r="BX39" s="15" t="str" cm="1">
        <f t="array" ref="BX39">_xlfn.IFS(BX35&gt;BW35, "above average", BX35&lt;BW35, "below average", BX35=BW35, "average")</f>
        <v>below average</v>
      </c>
      <c r="BY39" s="15" t="str" cm="1">
        <f t="array" ref="BY39">_xlfn.IFS(BY35&gt;BX35, "above average", BY35&lt;BX35, "below average", BY35=BX35, "average")</f>
        <v>below average</v>
      </c>
      <c r="BZ39" s="15" t="str" cm="1">
        <f t="array" ref="BZ39">_xlfn.IFS(BZ35&gt;BY35, "above average", BZ35&lt;BY35, "below average", BZ35=BY35, "average")</f>
        <v>above average</v>
      </c>
      <c r="CA39" s="15" t="str" cm="1">
        <f t="array" ref="CA39">_xlfn.IFS(CA35&gt;BZ35, "above average", CA35&lt;BZ35, "below average", CA35=BZ35, "average")</f>
        <v>above average</v>
      </c>
      <c r="CB39" s="15" t="str" cm="1">
        <f t="array" ref="CB39">_xlfn.IFS(CB35&gt;CA35, "above average", CB35&lt;CA35, "below average", CB35=CA35, "average")</f>
        <v>below average</v>
      </c>
      <c r="CC39" s="15" t="str" cm="1">
        <f t="array" ref="CC39">_xlfn.IFS(CC35&gt;CB35, "above average", CC35&lt;CB35, "below average", CC35=CB35, "average")</f>
        <v>above average</v>
      </c>
      <c r="CD39" s="15" t="str" cm="1">
        <f t="array" ref="CD39">_xlfn.IFS(CD35&gt;CC35, "above average", CD35&lt;CC35, "below average", CD35=CC35, "average")</f>
        <v>above average</v>
      </c>
      <c r="CE39" s="15" t="str" cm="1">
        <f t="array" ref="CE39">_xlfn.IFS(CE35&gt;CD35, "above average", CE35&lt;CD35, "below average", CE35=CD35, "average")</f>
        <v>below average</v>
      </c>
      <c r="CF39" s="15" t="str" cm="1">
        <f t="array" ref="CF39">_xlfn.IFS(CF35&gt;CE35, "above average", CF35&lt;CE35, "below average", CF35=CE35, "average")</f>
        <v>below average</v>
      </c>
      <c r="CG39" s="15" t="str" cm="1">
        <f t="array" ref="CG39">_xlfn.IFS(CG35&gt;CF35, "above average", CG35&lt;CF35, "below average", CG35=CF35, "average")</f>
        <v>below average</v>
      </c>
      <c r="CH39" s="15" t="str" cm="1">
        <f t="array" ref="CH39">_xlfn.IFS(CH35&gt;CG35, "above average", CH35&lt;CG35, "below average", CH35=CG35, "average")</f>
        <v>below average</v>
      </c>
      <c r="CI39" s="15" t="str" cm="1">
        <f t="array" ref="CI39">_xlfn.IFS(CI35&gt;CH35, "above average", CI35&lt;CH35, "below average", CI35=CH35, "average")</f>
        <v>below average</v>
      </c>
      <c r="CJ39" s="15" t="str" cm="1">
        <f t="array" ref="CJ39">_xlfn.IFS(CJ35&gt;CI35, "above average", CJ35&lt;CI35, "below average", CJ35=CI35, "average")</f>
        <v>below average</v>
      </c>
      <c r="CK39" s="15" t="str" cm="1">
        <f t="array" ref="CK39">_xlfn.IFS(CK35&gt;CJ35, "above average", CK35&lt;CJ35, "below average", CK35=CJ35, "average")</f>
        <v>below average</v>
      </c>
      <c r="CL39" s="15" t="str" cm="1">
        <f t="array" ref="CL39">_xlfn.IFS(CL35&gt;CK35, "above average", CL35&lt;CK35, "below average", CL35=CK35, "average")</f>
        <v>above average</v>
      </c>
      <c r="CM39" s="15" t="str" cm="1">
        <f t="array" ref="CM39">_xlfn.IFS(CM35&gt;CL35, "above average", CM35&lt;CL35, "below average", CM35=CL35, "average")</f>
        <v>below average</v>
      </c>
      <c r="CN39" s="15" t="str" cm="1">
        <f t="array" ref="CN39">_xlfn.IFS(CN35&gt;CM35, "above average", CN35&lt;CM35, "below average", CN35=CM35, "average")</f>
        <v>above average</v>
      </c>
      <c r="CO39" s="15" t="str" cm="1">
        <f t="array" ref="CO39">_xlfn.IFS(CO35&gt;CN35, "above average", CO35&lt;CN35, "below average", CO35=CN35, "average")</f>
        <v>above average</v>
      </c>
      <c r="CP39" s="15" t="str" cm="1">
        <f t="array" ref="CP39">_xlfn.IFS(CP35&gt;CO35, "above average", CP35&lt;CO35, "below average", CP35=CO35, "average")</f>
        <v>below average</v>
      </c>
      <c r="CQ39" s="15" t="str" cm="1">
        <f t="array" ref="CQ39">_xlfn.IFS(CQ35&gt;CP35, "above average", CQ35&lt;CP35, "below average", CQ35=CP35, "average")</f>
        <v>below average</v>
      </c>
      <c r="CR39" s="15" t="str" cm="1">
        <f t="array" ref="CR39">_xlfn.IFS(CR35&gt;CQ35, "above average", CR35&lt;CQ35, "below average", CR35=CQ35, "average")</f>
        <v>below average</v>
      </c>
      <c r="CS39" s="15" t="str" cm="1">
        <f t="array" ref="CS39">_xlfn.IFS(CS35&gt;CR35, "above average", CS35&lt;CR35, "below average", CS35=CR35, "average")</f>
        <v>below average</v>
      </c>
      <c r="CT39" s="15" t="str" cm="1">
        <f t="array" ref="CT39">_xlfn.IFS(CT35&gt;CS35, "above average", CT35&lt;CS35, "below average", CT35=CS35, "average")</f>
        <v>below average</v>
      </c>
      <c r="CU39" s="15" t="str" cm="1">
        <f t="array" ref="CU39">_xlfn.IFS(CU35&gt;CT35, "above average", CU35&lt;CT35, "below average", CU35=CT35, "average")</f>
        <v>below average</v>
      </c>
      <c r="CV39" s="15" t="str" cm="1">
        <f t="array" ref="CV39">_xlfn.IFS(CV35&gt;CU35, "above average", CV35&lt;CU35, "below average", CV35=CU35, "average")</f>
        <v>above average</v>
      </c>
      <c r="CW39" s="15" t="str" cm="1">
        <f t="array" ref="CW39">_xlfn.IFS(CW35&gt;CV35, "above average", CW35&lt;CV35, "below average", CW35=CV35, "average")</f>
        <v>above average</v>
      </c>
      <c r="CX39" s="15" t="str" cm="1">
        <f t="array" ref="CX39">_xlfn.IFS(CX35&gt;CW35, "above average", CX35&lt;CW35, "below average", CX35=CW35, "average")</f>
        <v>below average</v>
      </c>
      <c r="CY39" s="15" t="str" cm="1">
        <f t="array" ref="CY39">_xlfn.IFS(CY35&gt;CX35, "above average", CY35&lt;CX35, "below average", CY35=CX35, "average")</f>
        <v>above average</v>
      </c>
      <c r="CZ39" s="15" t="str" cm="1">
        <f t="array" ref="CZ39">_xlfn.IFS(CZ35&gt;CY35, "above average", CZ35&lt;CY35, "below average", CZ35=CY35, "average")</f>
        <v>above average</v>
      </c>
      <c r="DA39" s="15" t="str" cm="1">
        <f t="array" ref="DA39">_xlfn.IFS(DA35&gt;CZ35, "above average", DA35&lt;CZ35, "below average", DA35=CZ35, "average")</f>
        <v>below average</v>
      </c>
      <c r="DB39" s="15" t="str" cm="1">
        <f t="array" ref="DB39">_xlfn.IFS(DB35&gt;DA35, "above average", DB35&lt;DA35, "below average", DB35=DA35, "average")</f>
        <v>below average</v>
      </c>
      <c r="DC39" s="15" t="str" cm="1">
        <f t="array" ref="DC39">_xlfn.IFS(DC35&gt;DB35, "above average", DC35&lt;DB35, "below average", DC35=DB35, "average")</f>
        <v>below average</v>
      </c>
      <c r="DD39" s="15" t="str" cm="1">
        <f t="array" ref="DD39">_xlfn.IFS(DD35&gt;DC35, "above average", DD35&lt;DC35, "below average", DD35=DC35, "average")</f>
        <v>below average</v>
      </c>
      <c r="DE39" s="15" t="str" cm="1">
        <f t="array" ref="DE39">_xlfn.IFS(DE35&gt;DD35, "above average", DE35&lt;DD35, "below average", DE35=DD35, "average")</f>
        <v>below average</v>
      </c>
      <c r="DF39" s="15" t="str" cm="1">
        <f t="array" ref="DF39">_xlfn.IFS(DF35&gt;DE35, "above average", DF35&lt;DE35, "below average", DF35=DE35, "average")</f>
        <v>below average</v>
      </c>
      <c r="DG39" s="15" t="str" cm="1">
        <f t="array" ref="DG39">_xlfn.IFS(DG35&gt;DF35, "above average", DG35&lt;DF35, "below average", DG35=DF35, "average")</f>
        <v>above average</v>
      </c>
      <c r="DH39" s="15" t="str" cm="1">
        <f t="array" ref="DH39">_xlfn.IFS(DH35&gt;DG35, "above average", DH35&lt;DG35, "below average", DH35=DG35, "average")</f>
        <v>above average</v>
      </c>
      <c r="DI39" s="15" t="str" cm="1">
        <f t="array" ref="DI39">_xlfn.IFS(DI35&gt;DH35, "above average", DI35&lt;DH35, "below average", DI35=DH35, "average")</f>
        <v>below average</v>
      </c>
      <c r="DJ39" s="15" t="str" cm="1">
        <f t="array" ref="DJ39">_xlfn.IFS(DJ35&gt;DI35, "above average", DJ35&lt;DI35, "below average", DJ35=DI35, "average")</f>
        <v>above average</v>
      </c>
      <c r="DK39" s="15" t="str" cm="1">
        <f t="array" ref="DK39">_xlfn.IFS(DK35&gt;DJ35, "above average", DK35&lt;DJ35, "below average", DK35=DJ35, "average")</f>
        <v>above average</v>
      </c>
      <c r="DL39" s="15" t="str" cm="1">
        <f t="array" ref="DL39">_xlfn.IFS(DL35&gt;DK35, "above average", DL35&lt;DK35, "below average", DL35=DK35, "average")</f>
        <v>below average</v>
      </c>
      <c r="DM39" s="15" t="str" cm="1">
        <f t="array" ref="DM39">_xlfn.IFS(DM35&gt;DL35, "above average", DM35&lt;DL35, "below average", DM35=DL35, "average")</f>
        <v>below average</v>
      </c>
      <c r="DN39" s="15" t="str" cm="1">
        <f t="array" ref="DN39">_xlfn.IFS(DN35&gt;DM35, "above average", DN35&lt;DM35, "below average", DN35=DM35, "average")</f>
        <v>below average</v>
      </c>
      <c r="DO39" s="15" t="str" cm="1">
        <f t="array" ref="DO39">_xlfn.IFS(DO35&gt;DN35, "above average", DO35&lt;DN35, "below average", DO35=DN35, "average")</f>
        <v>below average</v>
      </c>
      <c r="DP39" s="15" t="str" cm="1">
        <f t="array" ref="DP39">_xlfn.IFS(DP35&gt;DO35, "above average", DP35&lt;DO35, "below average", DP35=DO35, "average")</f>
        <v>below average</v>
      </c>
      <c r="DQ39" s="15" t="str" cm="1">
        <f t="array" ref="DQ39">_xlfn.IFS(DQ35&gt;DP35, "above average", DQ35&lt;DP35, "below average", DQ35=DP35, "average")</f>
        <v>below average</v>
      </c>
      <c r="DR39" s="15" t="str" cm="1">
        <f t="array" ref="DR39">_xlfn.IFS(DR35&gt;DQ35, "above average", DR35&lt;DQ35, "below average", DR35=DQ35, "average")</f>
        <v>below average</v>
      </c>
      <c r="DS39" s="15" t="str" cm="1">
        <f t="array" ref="DS39">_xlfn.IFS(DS35&gt;DR35, "above average", DS35&lt;DR35, "below average", DS35=DR35, "average")</f>
        <v>above average</v>
      </c>
      <c r="DT39" s="15" t="str" cm="1">
        <f t="array" ref="DT39">_xlfn.IFS(DT35&gt;DS35, "above average", DT35&lt;DS35, "below average", DT35=DS35, "average")</f>
        <v>below average</v>
      </c>
      <c r="DU39" s="15" t="str" cm="1">
        <f t="array" ref="DU39">_xlfn.IFS(DU35&gt;DT35, "above average", DU35&lt;DT35, "below average", DU35=DT35, "average")</f>
        <v>above average</v>
      </c>
      <c r="DV39" s="15" t="str" cm="1">
        <f t="array" ref="DV39">_xlfn.IFS(DV35&gt;DU35, "above average", DV35&lt;DU35, "below average", DV35=DU35, "average")</f>
        <v>above average</v>
      </c>
      <c r="DW39" s="15" t="str" cm="1">
        <f t="array" ref="DW39">_xlfn.IFS(DW35&gt;DV35, "above average", DW35&lt;DV35, "below average", DW35=DV35, "average")</f>
        <v>below average</v>
      </c>
      <c r="DX39" s="15" t="str" cm="1">
        <f t="array" ref="DX39">_xlfn.IFS(DX35&gt;DW35, "above average", DX35&lt;DW35, "below average", DX35=DW35, "average")</f>
        <v>below average</v>
      </c>
      <c r="DY39" s="15" t="str" cm="1">
        <f t="array" ref="DY39">_xlfn.IFS(DY35&gt;DX35, "above average", DY35&lt;DX35, "below average", DY35=DX35, "average")</f>
        <v>below average</v>
      </c>
      <c r="DZ39" s="15" t="str" cm="1">
        <f t="array" ref="DZ39">_xlfn.IFS(DZ35&gt;DY35, "above average", DZ35&lt;DY35, "below average", DZ35=DY35, "average")</f>
        <v>below average</v>
      </c>
      <c r="EA39" s="15" t="str" cm="1">
        <f t="array" ref="EA39">_xlfn.IFS(EA35&gt;DZ35, "above average", EA35&lt;DZ35, "below average", EA35=DZ35, "average")</f>
        <v>below average</v>
      </c>
      <c r="EB39" s="15" t="str" cm="1">
        <f t="array" ref="EB39">_xlfn.IFS(EB35&gt;EA35, "above average", EB35&lt;EA35, "below average", EB35=EA35, "average")</f>
        <v>below average</v>
      </c>
      <c r="EC39" s="15" t="str" cm="1">
        <f t="array" ref="EC39">_xlfn.IFS(EC35&gt;EB35, "above average", EC35&lt;EB35, "below average", EC35=EB35, "average")</f>
        <v>below average</v>
      </c>
      <c r="ED39" s="15" t="str" cm="1">
        <f t="array" ref="ED39">_xlfn.IFS(ED35&gt;EC35, "above average", ED35&lt;EC35, "below average", ED35=EC35, "average")</f>
        <v>above average</v>
      </c>
      <c r="EE39" s="15" t="str" cm="1">
        <f t="array" ref="EE39">_xlfn.IFS(EE35&gt;ED35, "above average", EE35&lt;ED35, "below average", EE35=ED35, "average")</f>
        <v>below average</v>
      </c>
      <c r="EF39" s="15" t="str" cm="1">
        <f t="array" ref="EF39">_xlfn.IFS(EF35&gt;EE35, "above average", EF35&lt;EE35, "below average", EF35=EE35, "average")</f>
        <v>above average</v>
      </c>
      <c r="EG39" s="15" t="str" cm="1">
        <f t="array" ref="EG39">_xlfn.IFS(EG35&gt;EF35, "above average", EG35&lt;EF35, "below average", EG35=EF35, "average")</f>
        <v>above average</v>
      </c>
      <c r="EH39" s="15" t="str" cm="1">
        <f t="array" ref="EH39">_xlfn.IFS(EH35&gt;EG35, "above average", EH35&lt;EG35, "below average", EH35=EG35, "average")</f>
        <v>above average</v>
      </c>
      <c r="EI39" s="15" t="str" cm="1">
        <f t="array" ref="EI39">_xlfn.IFS(EI35&gt;EH35, "above average", EI35&lt;EH35, "below average", EI35=EH35, "average")</f>
        <v>below average</v>
      </c>
      <c r="EJ39" s="15" t="str" cm="1">
        <f t="array" ref="EJ39">_xlfn.IFS(EJ35&gt;EI35, "above average", EJ35&lt;EI35, "below average", EJ35=EI35, "average")</f>
        <v>below average</v>
      </c>
      <c r="EK39" s="15" t="str" cm="1">
        <f t="array" ref="EK39">_xlfn.IFS(EK35&gt;EJ35, "above average", EK35&lt;EJ35, "below average", EK35=EJ35, "average")</f>
        <v>below average</v>
      </c>
      <c r="EL39" s="15" t="str" cm="1">
        <f t="array" ref="EL39">_xlfn.IFS(EL35&gt;EK35, "above average", EL35&lt;EK35, "below average", EL35=EK35, "average")</f>
        <v>below average</v>
      </c>
      <c r="EM39" s="15" t="str" cm="1">
        <f t="array" ref="EM39">_xlfn.IFS(EM35&gt;EL35, "above average", EM35&lt;EL35, "below average", EM35=EL35, "average")</f>
        <v>above average</v>
      </c>
      <c r="EN39" s="15" t="str" cm="1">
        <f t="array" ref="EN39">_xlfn.IFS(EN35&gt;EM35, "above average", EN35&lt;EM35, "below average", EN35=EM35, "average")</f>
        <v>above average</v>
      </c>
      <c r="EO39" s="15" t="str" cm="1">
        <f t="array" ref="EO39">_xlfn.IFS(EO35&gt;EN35, "above average", EO35&lt;EN35, "below average", EO35=EN35, "average")</f>
        <v>above average</v>
      </c>
      <c r="EP39" s="15" t="str" cm="1">
        <f t="array" ref="EP39">_xlfn.IFS(EP35&gt;EO35, "above average", EP35&lt;EO35, "below average", EP35=EO35, "average")</f>
        <v>below average</v>
      </c>
      <c r="EQ39" s="15" t="str" cm="1">
        <f t="array" ref="EQ39">_xlfn.IFS(EQ35&gt;EP35, "above average", EQ35&lt;EP35, "below average", EQ35=EP35, "average")</f>
        <v>above average</v>
      </c>
      <c r="ER39" s="15" t="str" cm="1">
        <f t="array" ref="ER39">_xlfn.IFS(ER35&gt;EQ35, "above average", ER35&lt;EQ35, "below average", ER35=EQ35, "average")</f>
        <v>above average</v>
      </c>
      <c r="ES39" s="15" t="str" cm="1">
        <f t="array" ref="ES39">_xlfn.IFS(ES35&gt;ER35, "above average", ES35&lt;ER35, "below average", ES35=ER35, "average")</f>
        <v>below average</v>
      </c>
      <c r="ET39" s="15" t="str" cm="1">
        <f t="array" ref="ET39">_xlfn.IFS(ET35&gt;ES35, "above average", ET35&lt;ES35, "below average", ET35=ES35, "average")</f>
        <v>below average</v>
      </c>
      <c r="EU39" s="15" t="str" cm="1">
        <f t="array" ref="EU39">_xlfn.IFS(EU35&gt;ET35, "above average", EU35&lt;ET35, "below average", EU35=ET35, "average")</f>
        <v>below average</v>
      </c>
      <c r="EV39" s="15" t="str" cm="1">
        <f t="array" ref="EV39">_xlfn.IFS(EV35&gt;EU35, "above average", EV35&lt;EU35, "below average", EV35=EU35, "average")</f>
        <v>below average</v>
      </c>
      <c r="EW39" s="15" t="str" cm="1">
        <f t="array" ref="EW39">_xlfn.IFS(EW35&gt;EV35, "above average", EW35&lt;EV35, "below average", EW35=EV35, "average")</f>
        <v>below average</v>
      </c>
      <c r="EX39" s="15" t="str" cm="1">
        <f t="array" ref="EX39">_xlfn.IFS(EX35&gt;EW35, "above average", EX35&lt;EW35, "below average", EX35=EW35, "average")</f>
        <v>above average</v>
      </c>
      <c r="EY39" s="15" t="str" cm="1">
        <f t="array" ref="EY39">_xlfn.IFS(EY35&gt;EX35, "above average", EY35&lt;EX35, "below average", EY35=EX35, "average")</f>
        <v>below average</v>
      </c>
      <c r="EZ39" s="15" t="str" cm="1">
        <f t="array" ref="EZ39">_xlfn.IFS(EZ35&gt;EY35, "above average", EZ35&lt;EY35, "below average", EZ35=EY35, "average")</f>
        <v>above average</v>
      </c>
      <c r="FA39" s="15" t="str" cm="1">
        <f t="array" ref="FA39">_xlfn.IFS(FA35&gt;EZ35, "above average", FA35&lt;EZ35, "below average", FA35=EZ35, "average")</f>
        <v>below average</v>
      </c>
      <c r="FB39" s="15" t="str" cm="1">
        <f t="array" ref="FB39">_xlfn.IFS(FB35&gt;FA35, "above average", FB35&lt;FA35, "below average", FB35=FA35, "average")</f>
        <v>above average</v>
      </c>
      <c r="FC39" s="15" t="str" cm="1">
        <f t="array" ref="FC39">_xlfn.IFS(FC35&gt;FB35, "above average", FC35&lt;FB35, "below average", FC35=FB35, "average")</f>
        <v>above average</v>
      </c>
      <c r="FD39" s="15" t="str" cm="1">
        <f t="array" ref="FD39">_xlfn.IFS(FD35&gt;FC35, "above average", FD35&lt;FC35, "below average", FD35=FC35, "average")</f>
        <v>below average</v>
      </c>
      <c r="FE39" s="15" t="str" cm="1">
        <f t="array" ref="FE39">_xlfn.IFS(FE35&gt;FD35, "above average", FE35&lt;FD35, "below average", FE35=FD35, "average")</f>
        <v>below average</v>
      </c>
      <c r="FF39" s="15" t="str" cm="1">
        <f t="array" ref="FF39">_xlfn.IFS(FF35&gt;FE35, "above average", FF35&lt;FE35, "below average", FF35=FE35, "average")</f>
        <v>below average</v>
      </c>
      <c r="FG39" s="15" t="str" cm="1">
        <f t="array" ref="FG39">_xlfn.IFS(FG35&gt;FF35, "above average", FG35&lt;FF35, "below average", FG35=FF35, "average")</f>
        <v>below average</v>
      </c>
      <c r="FH39" s="15" t="str" cm="1">
        <f t="array" ref="FH39">_xlfn.IFS(FH35&gt;FG35, "above average", FH35&lt;FG35, "below average", FH35=FG35, "average")</f>
        <v>below average</v>
      </c>
      <c r="FI39" s="15" t="str" cm="1">
        <f t="array" ref="FI39">_xlfn.IFS(FI35&gt;FH35, "above average", FI35&lt;FH35, "below average", FI35=FH35, "average")</f>
        <v>below average</v>
      </c>
      <c r="FJ39" s="15" t="str" cm="1">
        <f t="array" ref="FJ39">_xlfn.IFS(FJ35&gt;FI35, "above average", FJ35&lt;FI35, "below average", FJ35=FI35, "average")</f>
        <v>below average</v>
      </c>
      <c r="FK39" s="15" t="str" cm="1">
        <f t="array" ref="FK39">_xlfn.IFS(FK35&gt;FJ35, "above average", FK35&lt;FJ35, "below average", FK35=FJ35, "average")</f>
        <v>above average</v>
      </c>
      <c r="FL39" s="15" t="str" cm="1">
        <f t="array" ref="FL39">_xlfn.IFS(FL35&gt;FK35, "above average", FL35&lt;FK35, "below average", FL35=FK35, "average")</f>
        <v>below average</v>
      </c>
      <c r="FM39" s="15" t="str" cm="1">
        <f t="array" ref="FM39">_xlfn.IFS(FM35&gt;FL35, "above average", FM35&lt;FL35, "below average", FM35=FL35, "average")</f>
        <v>above average</v>
      </c>
      <c r="FN39" s="15" t="str" cm="1">
        <f t="array" ref="FN39">_xlfn.IFS(FN35&gt;FM35, "above average", FN35&lt;FM35, "below average", FN35=FM35, "average")</f>
        <v>above average</v>
      </c>
      <c r="FO39" s="15" t="str" cm="1">
        <f t="array" ref="FO39">_xlfn.IFS(FO35&gt;FN35, "above average", FO35&lt;FN35, "below average", FO35=FN35, "average")</f>
        <v>below average</v>
      </c>
      <c r="FP39" s="15" t="str" cm="1">
        <f t="array" ref="FP39">_xlfn.IFS(FP35&gt;FO35, "above average", FP35&lt;FO35, "below average", FP35=FO35, "average")</f>
        <v>below average</v>
      </c>
      <c r="FQ39" s="15" t="str" cm="1">
        <f t="array" ref="FQ39">_xlfn.IFS(FQ35&gt;FP35, "above average", FQ35&lt;FP35, "below average", FQ35=FP35, "average")</f>
        <v>below average</v>
      </c>
      <c r="FR39" s="15" t="str" cm="1">
        <f t="array" ref="FR39">_xlfn.IFS(FR35&gt;FQ35, "above average", FR35&lt;FQ35, "below average", FR35=FQ35, "average")</f>
        <v>below average</v>
      </c>
      <c r="FS39" s="15" t="str" cm="1">
        <f t="array" ref="FS39">_xlfn.IFS(FS35&gt;FR35, "above average", FS35&lt;FR35, "below average", FS35=FR35, "average")</f>
        <v>below average</v>
      </c>
      <c r="FT39" s="15" t="str" cm="1">
        <f t="array" ref="FT39">_xlfn.IFS(FT35&gt;FS35, "above average", FT35&lt;FS35, "below average", FT35=FS35, "average")</f>
        <v>above average</v>
      </c>
      <c r="FU39" s="15" t="str" cm="1">
        <f t="array" ref="FU39">_xlfn.IFS(FU35&gt;FT35, "above average", FU35&lt;FT35, "below average", FU35=FT35, "average")</f>
        <v>below average</v>
      </c>
      <c r="FV39" s="15" t="str" cm="1">
        <f t="array" ref="FV39">_xlfn.IFS(FV35&gt;FU35, "above average", FV35&lt;FU35, "below average", FV35=FU35, "average")</f>
        <v>above average</v>
      </c>
      <c r="FW39" s="15" t="str" cm="1">
        <f t="array" ref="FW39">_xlfn.IFS(FW35&gt;FV35, "above average", FW35&lt;FV35, "below average", FW35=FV35, "average")</f>
        <v>below average</v>
      </c>
      <c r="FX39" s="15" t="str" cm="1">
        <f t="array" ref="FX39">_xlfn.IFS(FX35&gt;FW35, "above average", FX35&lt;FW35, "below average", FX35=FW35, "average")</f>
        <v>above average</v>
      </c>
      <c r="FY39" s="15" t="str" cm="1">
        <f t="array" ref="FY39">_xlfn.IFS(FY35&gt;FX35, "above average", FY35&lt;FX35, "below average", FY35=FX35, "average")</f>
        <v>above average</v>
      </c>
      <c r="FZ39" s="15" t="str" cm="1">
        <f t="array" ref="FZ39">_xlfn.IFS(FZ35&gt;FY35, "above average", FZ35&lt;FY35, "below average", FZ35=FY35, "average")</f>
        <v>below average</v>
      </c>
      <c r="GA39" s="15" t="str" cm="1">
        <f t="array" ref="GA39">_xlfn.IFS(GA35&gt;FZ35, "above average", GA35&lt;FZ35, "below average", GA35=FZ35, "average")</f>
        <v>below average</v>
      </c>
      <c r="GB39" s="15" t="str" cm="1">
        <f t="array" ref="GB39">_xlfn.IFS(GB35&gt;GA35, "above average", GB35&lt;GA35, "below average", GB35=GA35, "average")</f>
        <v>below average</v>
      </c>
      <c r="GC39" s="15" t="str" cm="1">
        <f t="array" ref="GC39">_xlfn.IFS(GC35&gt;GB35, "above average", GC35&lt;GB35, "below average", GC35=GB35, "average")</f>
        <v>below average</v>
      </c>
      <c r="GD39" s="15" t="str" cm="1">
        <f t="array" ref="GD39">_xlfn.IFS(GD35&gt;GC35, "above average", GD35&lt;GC35, "below average", GD35=GC35, "average")</f>
        <v>below average</v>
      </c>
      <c r="GE39" s="15" t="str" cm="1">
        <f t="array" ref="GE39">_xlfn.IFS(GE35&gt;GD35, "above average", GE35&lt;GD35, "below average", GE35=GD35, "average")</f>
        <v>above average</v>
      </c>
      <c r="GF39" s="15" t="str" cm="1">
        <f t="array" ref="GF39">_xlfn.IFS(GF35&gt;GE35, "above average", GF35&lt;GE35, "below average", GF35=GE35, "average")</f>
        <v>above average</v>
      </c>
      <c r="GG39" s="15" t="str" cm="1">
        <f t="array" ref="GG39">_xlfn.IFS(GG35&gt;GF35, "above average", GG35&lt;GF35, "below average", GG35=GF35, "average")</f>
        <v>above average</v>
      </c>
      <c r="GH39" s="15" t="str" cm="1">
        <f t="array" ref="GH39">_xlfn.IFS(GH35&gt;GG35, "above average", GH35&lt;GG35, "below average", GH35=GG35, "average")</f>
        <v>below average</v>
      </c>
      <c r="GI39" s="15" t="str" cm="1">
        <f t="array" ref="GI39">_xlfn.IFS(GI35&gt;GH35, "above average", GI35&lt;GH35, "below average", GI35=GH35, "average")</f>
        <v>above average</v>
      </c>
      <c r="GJ39" s="15" t="str" cm="1">
        <f t="array" ref="GJ39">_xlfn.IFS(GJ35&gt;GI35, "above average", GJ35&lt;GI35, "below average", GJ35=GI35, "average")</f>
        <v>above average</v>
      </c>
      <c r="GK39" s="15" t="str" cm="1">
        <f t="array" ref="GK39">_xlfn.IFS(GK35&gt;GJ35, "above average", GK35&lt;GJ35, "below average", GK35=GJ35, "average")</f>
        <v>below average</v>
      </c>
      <c r="GL39" s="15" t="str" cm="1">
        <f t="array" ref="GL39">_xlfn.IFS(GL35&gt;GK35, "above average", GL35&lt;GK35, "below average", GL35=GK35, "average")</f>
        <v>below average</v>
      </c>
      <c r="GM39" s="15" t="str" cm="1">
        <f t="array" ref="GM39">_xlfn.IFS(GM35&gt;GL35, "above average", GM35&lt;GL35, "below average", GM35=GL35, "average")</f>
        <v>below average</v>
      </c>
      <c r="GN39" s="15" t="str" cm="1">
        <f t="array" ref="GN39">_xlfn.IFS(GN35&gt;GM35, "above average", GN35&lt;GM35, "below average", GN35=GM35, "average")</f>
        <v>below average</v>
      </c>
      <c r="GO39" s="15" t="str" cm="1">
        <f t="array" ref="GO39">_xlfn.IFS(GO35&gt;GN35, "above average", GO35&lt;GN35, "below average", GO35=GN35, "average")</f>
        <v>below average</v>
      </c>
      <c r="GP39" s="15" t="str" cm="1">
        <f t="array" ref="GP39">_xlfn.IFS(GP35&gt;GO35, "above average", GP35&lt;GO35, "below average", GP35=GO35, "average")</f>
        <v>above average</v>
      </c>
      <c r="GQ39" s="15" t="str" cm="1">
        <f t="array" ref="GQ39">_xlfn.IFS(GQ35&gt;GP35, "above average", GQ35&lt;GP35, "below average", GQ35=GP35, "average")</f>
        <v>below average</v>
      </c>
      <c r="GR39" s="15" t="str" cm="1">
        <f t="array" ref="GR39">_xlfn.IFS(GR35&gt;GQ35, "above average", GR35&lt;GQ35, "below average", GR35=GQ35, "average")</f>
        <v>above average</v>
      </c>
      <c r="GS39" s="15" t="str" cm="1">
        <f t="array" ref="GS39">_xlfn.IFS(GS35&gt;GR35, "above average", GS35&lt;GR35, "below average", GS35=GR35, "average")</f>
        <v>below average</v>
      </c>
      <c r="GT39" s="15" t="str" cm="1">
        <f t="array" ref="GT39">_xlfn.IFS(GT35&gt;GS35, "above average", GT35&lt;GS35, "below average", GT35=GS35, "average")</f>
        <v>above average</v>
      </c>
      <c r="GU39" s="15" t="str" cm="1">
        <f t="array" ref="GU39">_xlfn.IFS(GU35&gt;GT35, "above average", GU35&lt;GT35, "below average", GU35=GT35, "average")</f>
        <v>above average</v>
      </c>
      <c r="GV39" s="15" t="str" cm="1">
        <f t="array" ref="GV39">_xlfn.IFS(GV35&gt;GU35, "above average", GV35&lt;GU35, "below average", GV35=GU35, "average")</f>
        <v>below average</v>
      </c>
      <c r="GW39" s="15" t="str" cm="1">
        <f t="array" ref="GW39">_xlfn.IFS(GW35&gt;GV35, "above average", GW35&lt;GV35, "below average", GW35=GV35, "average")</f>
        <v>below average</v>
      </c>
      <c r="GX39" s="15" t="str" cm="1">
        <f t="array" ref="GX39">_xlfn.IFS(GX35&gt;GW35, "above average", GX35&lt;GW35, "below average", GX35=GW35, "average")</f>
        <v>below average</v>
      </c>
      <c r="GY39" s="15" t="str" cm="1">
        <f t="array" ref="GY39">_xlfn.IFS(GY35&gt;GX35, "above average", GY35&lt;GX35, "below average", GY35=GX35, "average")</f>
        <v>below average</v>
      </c>
      <c r="GZ39" s="15" t="str" cm="1">
        <f t="array" ref="GZ39">_xlfn.IFS(GZ35&gt;GY35, "above average", GZ35&lt;GY35, "below average", GZ35=GY35, "average")</f>
        <v>below average</v>
      </c>
      <c r="HA39" s="15" t="str" cm="1">
        <f t="array" ref="HA39">_xlfn.IFS(HA35&gt;GZ35, "above average", HA35&lt;GZ35, "below average", HA35=GZ35, "average")</f>
        <v>below average</v>
      </c>
      <c r="HB39" s="15" t="str" cm="1">
        <f t="array" ref="HB39">_xlfn.IFS(HB35&gt;HA35, "above average", HB35&lt;HA35, "below average", HB35=HA35, "average")</f>
        <v>above average</v>
      </c>
      <c r="HC39" s="15" t="str" cm="1">
        <f t="array" ref="HC39">_xlfn.IFS(HC35&gt;HB35, "above average", HC35&lt;HB35, "below average", HC35=HB35, "average")</f>
        <v>above average</v>
      </c>
      <c r="HD39" s="15" t="str" cm="1">
        <f t="array" ref="HD39">_xlfn.IFS(HD35&gt;HC35, "above average", HD35&lt;HC35, "below average", HD35=HC35, "average")</f>
        <v>below average</v>
      </c>
      <c r="HE39" s="15" t="str" cm="1">
        <f t="array" ref="HE39">_xlfn.IFS(HE35&gt;HD35, "above average", HE35&lt;HD35, "below average", HE35=HD35, "average")</f>
        <v>above average</v>
      </c>
      <c r="HF39" s="15" t="str" cm="1">
        <f t="array" ref="HF39">_xlfn.IFS(HF35&gt;HE35, "above average", HF35&lt;HE35, "below average", HF35=HE35, "average")</f>
        <v>above average</v>
      </c>
      <c r="HG39" s="15" t="str" cm="1">
        <f t="array" ref="HG39">_xlfn.IFS(HG35&gt;HF35, "above average", HG35&lt;HF35, "below average", HG35=HF35, "average")</f>
        <v>below average</v>
      </c>
      <c r="HH39" s="15" t="str" cm="1">
        <f t="array" ref="HH39">_xlfn.IFS(HH35&gt;HG35, "above average", HH35&lt;HG35, "below average", HH35=HG35, "average")</f>
        <v>below average</v>
      </c>
      <c r="HI39" s="15" t="str" cm="1">
        <f t="array" ref="HI39">_xlfn.IFS(HI35&gt;HH35, "above average", HI35&lt;HH35, "below average", HI35=HH35, "average")</f>
        <v>below average</v>
      </c>
      <c r="HJ39" s="15" t="str" cm="1">
        <f t="array" ref="HJ39">_xlfn.IFS(HJ35&gt;HI35, "above average", HJ35&lt;HI35, "below average", HJ35=HI35, "average")</f>
        <v>below average</v>
      </c>
      <c r="HK39" s="15" t="str" cm="1">
        <f t="array" ref="HK39">_xlfn.IFS(HK35&gt;HJ35, "above average", HK35&lt;HJ35, "below average", HK35=HJ35, "average")</f>
        <v>below average</v>
      </c>
      <c r="HL39" s="15" t="str" cm="1">
        <f t="array" ref="HL39">_xlfn.IFS(HL35&gt;HK35, "above average", HL35&lt;HK35, "below average", HL35=HK35, "average")</f>
        <v>above average</v>
      </c>
      <c r="HM39" s="15" t="str" cm="1">
        <f t="array" ref="HM39">_xlfn.IFS(HM35&gt;HL35, "above average", HM35&lt;HL35, "below average", HM35=HL35, "average")</f>
        <v>below average</v>
      </c>
      <c r="HN39" s="15" t="str" cm="1">
        <f t="array" ref="HN39">_xlfn.IFS(HN35&gt;HM35, "above average", HN35&lt;HM35, "below average", HN35=HM35, "average")</f>
        <v>above average</v>
      </c>
      <c r="HO39" s="15" t="str" cm="1">
        <f t="array" ref="HO39">_xlfn.IFS(HO35&gt;HN35, "above average", HO35&lt;HN35, "below average", HO35=HN35, "average")</f>
        <v>below average</v>
      </c>
      <c r="HP39" s="15" t="str" cm="1">
        <f t="array" ref="HP39">_xlfn.IFS(HP35&gt;HO35, "above average", HP35&lt;HO35, "below average", HP35=HO35, "average")</f>
        <v>above average</v>
      </c>
      <c r="HQ39" s="15" t="str" cm="1">
        <f t="array" ref="HQ39">_xlfn.IFS(HQ35&gt;HP35, "above average", HQ35&lt;HP35, "below average", HQ35=HP35, "average")</f>
        <v>above average</v>
      </c>
      <c r="HR39" s="15" t="str" cm="1">
        <f t="array" ref="HR39">_xlfn.IFS(HR35&gt;HQ35, "above average", HR35&lt;HQ35, "below average", HR35=HQ35, "average")</f>
        <v>below average</v>
      </c>
      <c r="HS39" s="15" t="str" cm="1">
        <f t="array" ref="HS39">_xlfn.IFS(HS35&gt;HR35, "above average", HS35&lt;HR35, "below average", HS35=HR35, "average")</f>
        <v>below average</v>
      </c>
      <c r="HT39" s="15" t="str" cm="1">
        <f t="array" ref="HT39">_xlfn.IFS(HT35&gt;HS35, "above average", HT35&lt;HS35, "below average", HT35=HS35, "average")</f>
        <v>below average</v>
      </c>
      <c r="HU39" s="15" t="str" cm="1">
        <f t="array" ref="HU39">_xlfn.IFS(HU35&gt;HT35, "above average", HU35&lt;HT35, "below average", HU35=HT35, "average")</f>
        <v>below average</v>
      </c>
      <c r="HV39" s="15" t="str" cm="1">
        <f t="array" ref="HV39">_xlfn.IFS(HV35&gt;HU35, "above average", HV35&lt;HU35, "below average", HV35=HU35, "average")</f>
        <v>below average</v>
      </c>
      <c r="HW39" s="15" t="str" cm="1">
        <f t="array" ref="HW39">_xlfn.IFS(HW35&gt;HV35, "above average", HW35&lt;HV35, "below average", HW35=HV35, "average")</f>
        <v>below average</v>
      </c>
      <c r="HX39" s="15" t="str" cm="1">
        <f t="array" ref="HX39">_xlfn.IFS(HX35&gt;HW35, "above average", HX35&lt;HW35, "below average", HX35=HW35, "average")</f>
        <v>above average</v>
      </c>
      <c r="HY39" s="15" t="str" cm="1">
        <f t="array" ref="HY39">_xlfn.IFS(HY35&gt;HX35, "above average", HY35&lt;HX35, "below average", HY35=HX35, "average")</f>
        <v>above average</v>
      </c>
      <c r="HZ39" s="15" t="str" cm="1">
        <f t="array" ref="HZ39">_xlfn.IFS(HZ35&gt;HY35, "above average", HZ35&lt;HY35, "below average", HZ35=HY35, "average")</f>
        <v>below average</v>
      </c>
      <c r="IA39" s="15" t="str" cm="1">
        <f t="array" ref="IA39">_xlfn.IFS(IA35&gt;HZ35, "above average", IA35&lt;HZ35, "below average", IA35=HZ35, "average")</f>
        <v>above average</v>
      </c>
      <c r="IB39" s="15" t="str" cm="1">
        <f t="array" ref="IB39">_xlfn.IFS(IB35&gt;IA35, "above average", IB35&lt;IA35, "below average", IB35=IA35, "average")</f>
        <v>above average</v>
      </c>
      <c r="IC39" s="15" t="str" cm="1">
        <f t="array" ref="IC39">_xlfn.IFS(IC35&gt;IB35, "above average", IC35&lt;IB35, "below average", IC35=IB35, "average")</f>
        <v>below average</v>
      </c>
      <c r="ID39" s="15" t="str" cm="1">
        <f t="array" ref="ID39">_xlfn.IFS(ID35&gt;IC35, "above average", ID35&lt;IC35, "below average", ID35=IC35, "average")</f>
        <v>below average</v>
      </c>
      <c r="IE39" s="15" t="str" cm="1">
        <f t="array" ref="IE39">_xlfn.IFS(IE35&gt;ID35, "above average", IE35&lt;ID35, "below average", IE35=ID35, "average")</f>
        <v>below average</v>
      </c>
      <c r="IF39" s="15" t="str" cm="1">
        <f t="array" ref="IF39">_xlfn.IFS(IF35&gt;IE35, "above average", IF35&lt;IE35, "below average", IF35=IE35, "average")</f>
        <v>below average</v>
      </c>
      <c r="IG39" s="15" t="str" cm="1">
        <f t="array" ref="IG39">_xlfn.IFS(IG35&gt;IF35, "above average", IG35&lt;IF35, "below average", IG35=IF35, "average")</f>
        <v>below average</v>
      </c>
      <c r="IH39" s="15" t="str" cm="1">
        <f t="array" ref="IH39">_xlfn.IFS(IH35&gt;IG35, "above average", IH35&lt;IG35, "below average", IH35=IG35, "average")</f>
        <v>above average</v>
      </c>
      <c r="II39" s="15" t="str" cm="1">
        <f t="array" ref="II39">_xlfn.IFS(II35&gt;IH35, "above average", II35&lt;IH35, "below average", II35=IH35, "average")</f>
        <v>above average</v>
      </c>
      <c r="IJ39" s="15" t="str" cm="1">
        <f t="array" ref="IJ39">_xlfn.IFS(IJ35&gt;II35, "above average", IJ35&lt;II35, "below average", IJ35=II35, "average")</f>
        <v>above average</v>
      </c>
      <c r="IK39" s="15" t="str" cm="1">
        <f t="array" ref="IK39">_xlfn.IFS(IK35&gt;IJ35, "above average", IK35&lt;IJ35, "below average", IK35=IJ35, "average")</f>
        <v>below average</v>
      </c>
      <c r="IL39" s="15" t="str" cm="1">
        <f t="array" ref="IL39">_xlfn.IFS(IL35&gt;IK35, "above average", IL35&lt;IK35, "below average", IL35=IK35, "average")</f>
        <v>above average</v>
      </c>
      <c r="IM39" s="15" t="str" cm="1">
        <f t="array" ref="IM39">_xlfn.IFS(IM35&gt;IL35, "above average", IM35&lt;IL35, "below average", IM35=IL35, "average")</f>
        <v>above average</v>
      </c>
      <c r="IN39" s="15" t="str" cm="1">
        <f t="array" ref="IN39">_xlfn.IFS(IN35&gt;IM35, "above average", IN35&lt;IM35, "below average", IN35=IM35, "average")</f>
        <v>above average</v>
      </c>
      <c r="IO39" s="15" t="str" cm="1">
        <f t="array" ref="IO39">_xlfn.IFS(IO35&gt;IN35, "above average", IO35&lt;IN35, "below average", IO35=IN35, "average")</f>
        <v>below average</v>
      </c>
      <c r="IP39" s="15" t="str" cm="1">
        <f t="array" ref="IP39">_xlfn.IFS(IP35&gt;IO35, "above average", IP35&lt;IO35, "below average", IP35=IO35, "average")</f>
        <v>below average</v>
      </c>
      <c r="IQ39" s="15" t="str" cm="1">
        <f t="array" ref="IQ39">_xlfn.IFS(IQ35&gt;IP35, "above average", IQ35&lt;IP35, "below average", IQ35=IP35, "average")</f>
        <v>below average</v>
      </c>
      <c r="IR39" s="15" t="str" cm="1">
        <f t="array" ref="IR39">_xlfn.IFS(IR35&gt;IQ35, "above average", IR35&lt;IQ35, "below average", IR35=IQ35, "average")</f>
        <v>below average</v>
      </c>
      <c r="IS39" s="15" t="str" cm="1">
        <f t="array" ref="IS39">_xlfn.IFS(IS35&gt;IR35, "above average", IS35&lt;IR35, "below average", IS35=IR35, "average")</f>
        <v>below average</v>
      </c>
      <c r="IT39" s="15" t="str" cm="1">
        <f t="array" ref="IT39">_xlfn.IFS(IT35&gt;IS35, "above average", IT35&lt;IS35, "below average", IT35=IS35, "average")</f>
        <v>below average</v>
      </c>
      <c r="IU39" s="15" t="str" cm="1">
        <f t="array" ref="IU39">_xlfn.IFS(IU35&gt;IT35, "above average", IU35&lt;IT35, "below average", IU35=IT35, "average")</f>
        <v>above average</v>
      </c>
      <c r="IV39" s="15" t="str" cm="1">
        <f t="array" ref="IV39">_xlfn.IFS(IV35&gt;IU35, "above average", IV35&lt;IU35, "below average", IV35=IU35, "average")</f>
        <v>below average</v>
      </c>
      <c r="IW39" s="15" t="str" cm="1">
        <f t="array" ref="IW39">_xlfn.IFS(IW35&gt;IV35, "above average", IW35&lt;IV35, "below average", IW35=IV35, "average")</f>
        <v>above average</v>
      </c>
      <c r="IX39" s="15" t="str" cm="1">
        <f t="array" ref="IX39">_xlfn.IFS(IX35&gt;IW35, "above average", IX35&lt;IW35, "below average", IX35=IW35, "average")</f>
        <v>above average</v>
      </c>
      <c r="IY39" s="15" t="str" cm="1">
        <f t="array" ref="IY39">_xlfn.IFS(IY35&gt;IX35, "above average", IY35&lt;IX35, "below average", IY35=IX35, "average")</f>
        <v>below average</v>
      </c>
      <c r="IZ39" s="15" t="str" cm="1">
        <f t="array" ref="IZ39">_xlfn.IFS(IZ35&gt;IY35, "above average", IZ35&lt;IY35, "below average", IZ35=IY35, "average")</f>
        <v>below average</v>
      </c>
      <c r="JA39" s="15" t="str" cm="1">
        <f t="array" ref="JA39">_xlfn.IFS(JA35&gt;IZ35, "above average", JA35&lt;IZ35, "below average", JA35=IZ35, "average")</f>
        <v>below average</v>
      </c>
      <c r="JB39" s="15" t="str" cm="1">
        <f t="array" ref="JB39">_xlfn.IFS(JB35&gt;JA35, "above average", JB35&lt;JA35, "below average", JB35=JA35, "average")</f>
        <v>below average</v>
      </c>
      <c r="JC39" s="15" t="str" cm="1">
        <f t="array" ref="JC39">_xlfn.IFS(JC35&gt;JB35, "above average", JC35&lt;JB35, "below average", JC35=JB35, "average")</f>
        <v>below average</v>
      </c>
      <c r="JD39" s="15" t="str" cm="1">
        <f t="array" ref="JD39">_xlfn.IFS(JD35&gt;JC35, "above average", JD35&lt;JC35, "below average", JD35=JC35, "average")</f>
        <v>above average</v>
      </c>
      <c r="JE39" s="15" t="str" cm="1">
        <f t="array" ref="JE39">_xlfn.IFS(JE35&gt;JD35, "above average", JE35&lt;JD35, "below average", JE35=JD35, "average")</f>
        <v>above average</v>
      </c>
      <c r="JF39" s="15" t="str" cm="1">
        <f t="array" ref="JF39">_xlfn.IFS(JF35&gt;JE35, "above average", JF35&lt;JE35, "below average", JF35=JE35, "average")</f>
        <v>above average</v>
      </c>
      <c r="JG39" s="15" t="str" cm="1">
        <f t="array" ref="JG39">_xlfn.IFS(JG35&gt;JF35, "above average", JG35&lt;JF35, "below average", JG35=JF35, "average")</f>
        <v>below average</v>
      </c>
      <c r="JH39" s="15" t="str" cm="1">
        <f t="array" ref="JH39">_xlfn.IFS(JH35&gt;JG35, "above average", JH35&lt;JG35, "below average", JH35=JG35, "average")</f>
        <v>above average</v>
      </c>
      <c r="JI39" s="15" t="str" cm="1">
        <f t="array" ref="JI39">_xlfn.IFS(JI35&gt;JH35, "above average", JI35&lt;JH35, "below average", JI35=JH35, "average")</f>
        <v>above average</v>
      </c>
      <c r="JJ39" s="15" t="str" cm="1">
        <f t="array" ref="JJ39">_xlfn.IFS(JJ35&gt;JI35, "above average", JJ35&lt;JI35, "below average", JJ35=JI35, "average")</f>
        <v>above average</v>
      </c>
      <c r="JK39" s="15" t="str" cm="1">
        <f t="array" ref="JK39">_xlfn.IFS(JK35&gt;JJ35, "above average", JK35&lt;JJ35, "below average", JK35=JJ35, "average")</f>
        <v>below average</v>
      </c>
      <c r="JL39" s="15" t="str" cm="1">
        <f t="array" ref="JL39">_xlfn.IFS(JL35&gt;JK35, "above average", JL35&lt;JK35, "below average", JL35=JK35, "average")</f>
        <v>below average</v>
      </c>
      <c r="JM39" s="15" t="str" cm="1">
        <f t="array" ref="JM39">_xlfn.IFS(JM35&gt;JL35, "above average", JM35&lt;JL35, "below average", JM35=JL35, "average")</f>
        <v>below average</v>
      </c>
      <c r="JN39" s="15" t="str" cm="1">
        <f t="array" ref="JN39">_xlfn.IFS(JN35&gt;JM35, "above average", JN35&lt;JM35, "below average", JN35=JM35, "average")</f>
        <v>below average</v>
      </c>
      <c r="JO39" s="15" t="str" cm="1">
        <f t="array" ref="JO39">_xlfn.IFS(JO35&gt;JN35, "above average", JO35&lt;JN35, "below average", JO35=JN35, "average")</f>
        <v>above average</v>
      </c>
      <c r="JP39" s="15" t="str" cm="1">
        <f t="array" ref="JP39">_xlfn.IFS(JP35&gt;JO35, "above average", JP35&lt;JO35, "below average", JP35=JO35, "average")</f>
        <v>below average</v>
      </c>
      <c r="JQ39" s="15" t="str" cm="1">
        <f t="array" ref="JQ39">_xlfn.IFS(JQ35&gt;JP35, "above average", JQ35&lt;JP35, "below average", JQ35=JP35, "average")</f>
        <v>above average</v>
      </c>
      <c r="JR39" s="15" t="str" cm="1">
        <f t="array" ref="JR39">_xlfn.IFS(JR35&gt;JQ35, "above average", JR35&lt;JQ35, "below average", JR35=JQ35, "average")</f>
        <v>below average</v>
      </c>
      <c r="JS39" s="15" t="str" cm="1">
        <f t="array" ref="JS39">_xlfn.IFS(JS35&gt;JR35, "above average", JS35&lt;JR35, "below average", JS35=JR35, "average")</f>
        <v>above average</v>
      </c>
      <c r="JT39" s="15" t="str" cm="1">
        <f t="array" ref="JT39">_xlfn.IFS(JT35&gt;JS35, "above average", JT35&lt;JS35, "below average", JT35=JS35, "average")</f>
        <v>above average</v>
      </c>
      <c r="JU39" s="15" t="str" cm="1">
        <f t="array" ref="JU39">_xlfn.IFS(JU35&gt;JT35, "above average", JU35&lt;JT35, "below average", JU35=JT35, "average")</f>
        <v>below average</v>
      </c>
      <c r="JV39" s="15" t="str" cm="1">
        <f t="array" ref="JV39">_xlfn.IFS(JV35&gt;JU35, "above average", JV35&lt;JU35, "below average", JV35=JU35, "average")</f>
        <v>below average</v>
      </c>
      <c r="JW39" s="15" t="str" cm="1">
        <f t="array" ref="JW39">_xlfn.IFS(JW35&gt;JV35, "above average", JW35&lt;JV35, "below average", JW35=JV35, "average")</f>
        <v>below average</v>
      </c>
      <c r="JX39" s="15" t="str" cm="1">
        <f t="array" ref="JX39">_xlfn.IFS(JX35&gt;JW35, "above average", JX35&lt;JW35, "below average", JX35=JW35, "average")</f>
        <v>below average</v>
      </c>
      <c r="JY39" s="15" t="str" cm="1">
        <f t="array" ref="JY39">_xlfn.IFS(JY35&gt;JX35, "above average", JY35&lt;JX35, "below average", JY35=JX35, "average")</f>
        <v>below average</v>
      </c>
      <c r="JZ39" s="15" t="str" cm="1">
        <f t="array" ref="JZ39">_xlfn.IFS(JZ35&gt;JY35, "above average", JZ35&lt;JY35, "below average", JZ35=JY35, "average")</f>
        <v>below average</v>
      </c>
      <c r="KA39" s="15" t="str" cm="1">
        <f t="array" ref="KA39">_xlfn.IFS(KA35&gt;JZ35, "above average", KA35&lt;JZ35, "below average", KA35=JZ35, "average")</f>
        <v>above average</v>
      </c>
      <c r="KB39" s="15" t="str" cm="1">
        <f t="array" ref="KB39">_xlfn.IFS(KB35&gt;KA35, "above average", KB35&lt;KA35, "below average", KB35=KA35, "average")</f>
        <v>above average</v>
      </c>
      <c r="KC39" s="15" t="str" cm="1">
        <f t="array" ref="KC39">_xlfn.IFS(KC35&gt;KB35, "above average", KC35&lt;KB35, "below average", KC35=KB35, "average")</f>
        <v>below average</v>
      </c>
      <c r="KD39" s="15" t="str" cm="1">
        <f t="array" ref="KD39">_xlfn.IFS(KD35&gt;KC35, "above average", KD35&lt;KC35, "below average", KD35=KC35, "average")</f>
        <v>above average</v>
      </c>
      <c r="KE39" s="15" t="str" cm="1">
        <f t="array" ref="KE39">_xlfn.IFS(KE35&gt;KD35, "above average", KE35&lt;KD35, "below average", KE35=KD35, "average")</f>
        <v>above average</v>
      </c>
      <c r="KF39" s="15" t="str" cm="1">
        <f t="array" ref="KF39">_xlfn.IFS(KF35&gt;KE35, "above average", KF35&lt;KE35, "below average", KF35=KE35, "average")</f>
        <v>below average</v>
      </c>
      <c r="KG39" s="15" t="str" cm="1">
        <f t="array" ref="KG39">_xlfn.IFS(KG35&gt;KF35, "above average", KG35&lt;KF35, "below average", KG35=KF35, "average")</f>
        <v>below average</v>
      </c>
      <c r="KH39" s="15" t="str" cm="1">
        <f t="array" ref="KH39">_xlfn.IFS(KH35&gt;KG35, "above average", KH35&lt;KG35, "below average", KH35=KG35, "average")</f>
        <v>below average</v>
      </c>
      <c r="KI39" s="15" t="str" cm="1">
        <f t="array" ref="KI39">_xlfn.IFS(KI35&gt;KH35, "above average", KI35&lt;KH35, "below average", KI35=KH35, "average")</f>
        <v>below average</v>
      </c>
      <c r="KJ39" s="15" t="str" cm="1">
        <f t="array" ref="KJ39">_xlfn.IFS(KJ35&gt;KI35, "above average", KJ35&lt;KI35, "below average", KJ35=KI35, "average")</f>
        <v>below average</v>
      </c>
      <c r="KK39" s="15" t="str" cm="1">
        <f t="array" ref="KK39">_xlfn.IFS(KK35&gt;KJ35, "above average", KK35&lt;KJ35, "below average", KK35=KJ35, "average")</f>
        <v>above average</v>
      </c>
      <c r="KL39" s="15" t="str" cm="1">
        <f t="array" ref="KL39">_xlfn.IFS(KL35&gt;KK35, "above average", KL35&lt;KK35, "below average", KL35=KK35, "average")</f>
        <v>below average</v>
      </c>
      <c r="KM39" s="15" t="str" cm="1">
        <f t="array" ref="KM39">_xlfn.IFS(KM35&gt;KL35, "above average", KM35&lt;KL35, "below average", KM35=KL35, "average")</f>
        <v>above average</v>
      </c>
      <c r="KN39" s="15" t="str" cm="1">
        <f t="array" ref="KN39">_xlfn.IFS(KN35&gt;KM35, "above average", KN35&lt;KM35, "below average", KN35=KM35, "average")</f>
        <v>below average</v>
      </c>
      <c r="KO39" s="15" t="str" cm="1">
        <f t="array" ref="KO39">_xlfn.IFS(KO35&gt;KN35, "above average", KO35&lt;KN35, "below average", KO35=KN35, "average")</f>
        <v>above average</v>
      </c>
      <c r="KP39" s="15" t="str" cm="1">
        <f t="array" ref="KP39">_xlfn.IFS(KP35&gt;KO35, "above average", KP35&lt;KO35, "below average", KP35=KO35, "average")</f>
        <v>above average</v>
      </c>
      <c r="KQ39" s="15" t="str" cm="1">
        <f t="array" ref="KQ39">_xlfn.IFS(KQ35&gt;KP35, "above average", KQ35&lt;KP35, "below average", KQ35=KP35, "average")</f>
        <v>below average</v>
      </c>
      <c r="KR39" s="15" t="str" cm="1">
        <f t="array" ref="KR39">_xlfn.IFS(KR35&gt;KQ35, "above average", KR35&lt;KQ35, "below average", KR35=KQ35, "average")</f>
        <v>below average</v>
      </c>
      <c r="KS39" s="15" t="str" cm="1">
        <f t="array" ref="KS39">_xlfn.IFS(KS35&gt;KR35, "above average", KS35&lt;KR35, "below average", KS35=KR35, "average")</f>
        <v>below average</v>
      </c>
      <c r="KT39" s="15" t="str" cm="1">
        <f t="array" ref="KT39">_xlfn.IFS(KT35&gt;KS35, "above average", KT35&lt;KS35, "below average", KT35=KS35, "average")</f>
        <v>below average</v>
      </c>
      <c r="KU39" s="15" t="str" cm="1">
        <f t="array" ref="KU39">_xlfn.IFS(KU35&gt;KT35, "above average", KU35&lt;KT35, "below average", KU35=KT35, "average")</f>
        <v>below average</v>
      </c>
      <c r="KV39" s="15" t="str" cm="1">
        <f t="array" ref="KV39">_xlfn.IFS(KV35&gt;KU35, "above average", KV35&lt;KU35, "below average", KV35=KU35, "average")</f>
        <v>above average</v>
      </c>
      <c r="KW39" s="15" t="str" cm="1">
        <f t="array" ref="KW39">_xlfn.IFS(KW35&gt;KV35, "above average", KW35&lt;KV35, "below average", KW35=KV35, "average")</f>
        <v>above average</v>
      </c>
      <c r="KX39" s="15" t="str" cm="1">
        <f t="array" ref="KX39">_xlfn.IFS(KX35&gt;KW35, "above average", KX35&lt;KW35, "below average", KX35=KW35, "average")</f>
        <v>above average</v>
      </c>
      <c r="KY39" s="15" t="str" cm="1">
        <f t="array" ref="KY39">_xlfn.IFS(KY35&gt;KX35, "above average", KY35&lt;KX35, "below average", KY35=KX35, "average")</f>
        <v>below average</v>
      </c>
      <c r="KZ39" s="15" t="str" cm="1">
        <f t="array" ref="KZ39">_xlfn.IFS(KZ35&gt;KY35, "above average", KZ35&lt;KY35, "below average", KZ35=KY35, "average")</f>
        <v>above average</v>
      </c>
      <c r="LA39" s="15" t="str" cm="1">
        <f t="array" ref="LA39">_xlfn.IFS(LA35&gt;KZ35, "above average", LA35&lt;KZ35, "below average", LA35=KZ35, "average")</f>
        <v>above average</v>
      </c>
      <c r="LB39" s="15" t="str" cm="1">
        <f t="array" ref="LB39">_xlfn.IFS(LB35&gt;LA35, "above average", LB35&lt;LA35, "below average", LB35=LA35, "average")</f>
        <v>below average</v>
      </c>
      <c r="LC39" s="15" t="str" cm="1">
        <f t="array" ref="LC39">_xlfn.IFS(LC35&gt;LB35, "above average", LC35&lt;LB35, "below average", LC35=LB35, "average")</f>
        <v>below average</v>
      </c>
      <c r="LD39" s="15" t="str" cm="1">
        <f t="array" ref="LD39">_xlfn.IFS(LD35&gt;LC35, "above average", LD35&lt;LC35, "below average", LD35=LC35, "average")</f>
        <v>below average</v>
      </c>
      <c r="LE39" s="15" t="str" cm="1">
        <f t="array" ref="LE39">_xlfn.IFS(LE35&gt;LD35, "above average", LE35&lt;LD35, "below average", LE35=LD35, "average")</f>
        <v>below average</v>
      </c>
      <c r="LF39" s="15" t="str" cm="1">
        <f t="array" ref="LF39">_xlfn.IFS(LF35&gt;LE35, "above average", LF35&lt;LE35, "below average", LF35=LE35, "average")</f>
        <v>below average</v>
      </c>
      <c r="LG39" s="15" t="str" cm="1">
        <f t="array" ref="LG39">_xlfn.IFS(LG35&gt;LF35, "above average", LG35&lt;LF35, "below average", LG35=LF35, "average")</f>
        <v>below average</v>
      </c>
      <c r="LH39" s="15" t="str" cm="1">
        <f t="array" ref="LH39">_xlfn.IFS(LH35&gt;LG35, "above average", LH35&lt;LG35, "below average", LH35=LG35, "average")</f>
        <v>below average</v>
      </c>
      <c r="LI39" s="15" t="str" cm="1">
        <f t="array" ref="LI39">_xlfn.IFS(LI35&gt;LH35, "above average", LI35&lt;LH35, "below average", LI35=LH35, "average")</f>
        <v>above average</v>
      </c>
      <c r="LJ39" s="15" t="str" cm="1">
        <f t="array" ref="LJ39">_xlfn.IFS(LJ35&gt;LI35, "above average", LJ35&lt;LI35, "below average", LJ35=LI35, "average")</f>
        <v>below average</v>
      </c>
      <c r="LK39" s="15" t="str" cm="1">
        <f t="array" ref="LK39">_xlfn.IFS(LK35&gt;LJ35, "above average", LK35&lt;LJ35, "below average", LK35=LJ35, "average")</f>
        <v>above average</v>
      </c>
      <c r="LL39" s="15" t="str" cm="1">
        <f t="array" ref="LL39">_xlfn.IFS(LL35&gt;LK35, "above average", LL35&lt;LK35, "below average", LL35=LK35, "average")</f>
        <v>above average</v>
      </c>
      <c r="LM39" s="15" t="str" cm="1">
        <f t="array" ref="LM39">_xlfn.IFS(LM35&gt;LL35, "above average", LM35&lt;LL35, "below average", LM35=LL35, "average")</f>
        <v>below average</v>
      </c>
      <c r="LN39" s="15" t="str" cm="1">
        <f t="array" ref="LN39">_xlfn.IFS(LN35&gt;LM35, "above average", LN35&lt;LM35, "below average", LN35=LM35, "average")</f>
        <v>below average</v>
      </c>
      <c r="LO39" s="15" t="str" cm="1">
        <f t="array" ref="LO39">_xlfn.IFS(LO35&gt;LN35, "above average", LO35&lt;LN35, "below average", LO35=LN35, "average")</f>
        <v>below average</v>
      </c>
      <c r="LP39" s="15" t="str" cm="1">
        <f t="array" ref="LP39">_xlfn.IFS(LP35&gt;LO35, "above average", LP35&lt;LO35, "below average", LP35=LO35, "average")</f>
        <v>below average</v>
      </c>
      <c r="LQ39" s="15" t="str" cm="1">
        <f t="array" ref="LQ39">_xlfn.IFS(LQ35&gt;LP35, "above average", LQ35&lt;LP35, "below average", LQ35=LP35, "average")</f>
        <v>below average</v>
      </c>
      <c r="LR39" s="15" t="str" cm="1">
        <f t="array" ref="LR39">_xlfn.IFS(LR35&gt;LQ35, "above average", LR35&lt;LQ35, "below average", LR35=LQ35, "average")</f>
        <v>below average</v>
      </c>
      <c r="LS39" s="15" t="str" cm="1">
        <f t="array" ref="LS39">_xlfn.IFS(LS35&gt;LR35, "above average", LS35&lt;LR35, "below average", LS35=LR35, "average")</f>
        <v>below average</v>
      </c>
      <c r="LT39" s="15" t="str" cm="1">
        <f t="array" ref="LT39">_xlfn.IFS(LT35&gt;LS35, "above average", LT35&lt;LS35, "below average", LT35=LS35, "average")</f>
        <v>above average</v>
      </c>
      <c r="LU39" s="15" t="str" cm="1">
        <f t="array" ref="LU39">_xlfn.IFS(LU35&gt;LT35, "above average", LU35&lt;LT35, "below average", LU35=LT35, "average")</f>
        <v>below average</v>
      </c>
      <c r="LV39" s="15" t="str" cm="1">
        <f t="array" ref="LV39">_xlfn.IFS(LV35&gt;LU35, "above average", LV35&lt;LU35, "below average", LV35=LU35, "average")</f>
        <v>above average</v>
      </c>
      <c r="LW39" s="15" t="str" cm="1">
        <f t="array" ref="LW39">_xlfn.IFS(LW35&gt;LV35, "above average", LW35&lt;LV35, "below average", LW35=LV35, "average")</f>
        <v>above average</v>
      </c>
      <c r="LX39" s="15" t="str" cm="1">
        <f t="array" ref="LX39">_xlfn.IFS(LX35&gt;LW35, "above average", LX35&lt;LW35, "below average", LX35=LW35, "average")</f>
        <v>above average</v>
      </c>
      <c r="LY39" s="15" t="str" cm="1">
        <f t="array" ref="LY39">_xlfn.IFS(LY35&gt;LX35, "above average", LY35&lt;LX35, "below average", LY35=LX35, "average")</f>
        <v>below average</v>
      </c>
      <c r="LZ39" s="15" t="str" cm="1">
        <f t="array" ref="LZ39">_xlfn.IFS(LZ35&gt;LY35, "above average", LZ35&lt;LY35, "below average", LZ35=LY35, "average")</f>
        <v>below average</v>
      </c>
      <c r="MA39" s="15" t="str" cm="1">
        <f t="array" ref="MA39">_xlfn.IFS(MA35&gt;LZ35, "above average", MA35&lt;LZ35, "below average", MA35=LZ35, "average")</f>
        <v>below average</v>
      </c>
      <c r="MB39" s="15" t="str" cm="1">
        <f t="array" ref="MB39">_xlfn.IFS(MB35&gt;MA35, "above average", MB35&lt;MA35, "below average", MB35=MA35, "average")</f>
        <v>below average</v>
      </c>
      <c r="MC39" s="15" t="str" cm="1">
        <f t="array" ref="MC39">_xlfn.IFS(MC35&gt;MB35, "above average", MC35&lt;MB35, "below average", MC35=MB35, "average")</f>
        <v>above average</v>
      </c>
      <c r="MD39" s="15" t="str" cm="1">
        <f t="array" ref="MD39">_xlfn.IFS(MD35&gt;MC35, "above average", MD35&lt;MC35, "below average", MD35=MC35, "average")</f>
        <v>below average</v>
      </c>
      <c r="ME39" s="15" t="str" cm="1">
        <f t="array" ref="ME39">_xlfn.IFS(ME35&gt;MD35, "above average", ME35&lt;MD35, "below average", ME35=MD35, "average")</f>
        <v>above average</v>
      </c>
      <c r="MF39" s="15" t="str" cm="1">
        <f t="array" ref="MF39">_xlfn.IFS(MF35&gt;ME35, "above average", MF35&lt;ME35, "below average", MF35=ME35, "average")</f>
        <v>below average</v>
      </c>
      <c r="MG39" s="15" t="str" cm="1">
        <f t="array" ref="MG39">_xlfn.IFS(MG35&gt;MF35, "above average", MG35&lt;MF35, "below average", MG35=MF35, "average")</f>
        <v>above average</v>
      </c>
      <c r="MH39" s="15" t="str" cm="1">
        <f t="array" ref="MH39">_xlfn.IFS(MH35&gt;MG35, "above average", MH35&lt;MG35, "below average", MH35=MG35, "average")</f>
        <v>above average</v>
      </c>
      <c r="MI39" s="15" t="str" cm="1">
        <f t="array" ref="MI39">_xlfn.IFS(MI35&gt;MH35, "above average", MI35&lt;MH35, "below average", MI35=MH35, "average")</f>
        <v>below average</v>
      </c>
      <c r="MJ39" s="15" t="str" cm="1">
        <f t="array" ref="MJ39">_xlfn.IFS(MJ35&gt;MI35, "above average", MJ35&lt;MI35, "below average", MJ35=MI35, "average")</f>
        <v>below average</v>
      </c>
      <c r="MK39" s="15" t="str" cm="1">
        <f t="array" ref="MK39">_xlfn.IFS(MK35&gt;MJ35, "above average", MK35&lt;MJ35, "below average", MK35=MJ35, "average")</f>
        <v>below average</v>
      </c>
      <c r="ML39" s="15" t="str" cm="1">
        <f t="array" ref="ML39">_xlfn.IFS(ML35&gt;MK35, "above average", ML35&lt;MK35, "below average", ML35=MK35, "average")</f>
        <v>below average</v>
      </c>
      <c r="MM39" s="15" t="str" cm="1">
        <f t="array" ref="MM39">_xlfn.IFS(MM35&gt;ML35, "above average", MM35&lt;ML35, "below average", MM35=ML35, "average")</f>
        <v>below average</v>
      </c>
      <c r="MN39" s="15" t="str" cm="1">
        <f t="array" ref="MN39">_xlfn.IFS(MN35&gt;MM35, "above average", MN35&lt;MM35, "below average", MN35=MM35, "average")</f>
        <v>below average</v>
      </c>
      <c r="MO39" s="15" t="str" cm="1">
        <f t="array" ref="MO39">_xlfn.IFS(MO35&gt;MN35, "above average", MO35&lt;MN35, "below average", MO35=MN35, "average")</f>
        <v>below average</v>
      </c>
      <c r="MP39" s="15" t="str" cm="1">
        <f t="array" ref="MP39">_xlfn.IFS(MP35&gt;MO35, "above average", MP35&lt;MO35, "below average", MP35=MO35, "average")</f>
        <v>above average</v>
      </c>
      <c r="MQ39" s="15" t="str" cm="1">
        <f t="array" ref="MQ39">_xlfn.IFS(MQ35&gt;MP35, "above average", MQ35&lt;MP35, "below average", MQ35=MP35, "average")</f>
        <v>below average</v>
      </c>
      <c r="MR39" s="15" t="str" cm="1">
        <f t="array" ref="MR39">_xlfn.IFS(MR35&gt;MQ35, "above average", MR35&lt;MQ35, "below average", MR35=MQ35, "average")</f>
        <v>above average</v>
      </c>
      <c r="MS39" s="15" t="str" cm="1">
        <f t="array" ref="MS39">_xlfn.IFS(MS35&gt;MR35, "above average", MS35&lt;MR35, "below average", MS35=MR35, "average")</f>
        <v>above average</v>
      </c>
      <c r="MT39" s="15" t="str" cm="1">
        <f t="array" ref="MT39">_xlfn.IFS(MT35&gt;MS35, "above average", MT35&lt;MS35, "below average", MT35=MS35, "average")</f>
        <v>below average</v>
      </c>
      <c r="MU39" s="15" t="str" cm="1">
        <f t="array" ref="MU39">_xlfn.IFS(MU35&gt;MT35, "above average", MU35&lt;MT35, "below average", MU35=MT35, "average")</f>
        <v>below average</v>
      </c>
      <c r="MV39" s="15" t="str" cm="1">
        <f t="array" ref="MV39">_xlfn.IFS(MV35&gt;MU35, "above average", MV35&lt;MU35, "below average", MV35=MU35, "average")</f>
        <v>below average</v>
      </c>
      <c r="MW39" s="15" t="str" cm="1">
        <f t="array" ref="MW39">_xlfn.IFS(MW35&gt;MV35, "above average", MW35&lt;MV35, "below average", MW35=MV35, "average")</f>
        <v>below average</v>
      </c>
      <c r="MX39" s="15" t="str" cm="1">
        <f t="array" ref="MX39">_xlfn.IFS(MX35&gt;MW35, "above average", MX35&lt;MW35, "below average", MX35=MW35, "average")</f>
        <v>below average</v>
      </c>
      <c r="MY39" s="15" t="str" cm="1">
        <f t="array" ref="MY39">_xlfn.IFS(MY35&gt;MX35, "above average", MY35&lt;MX35, "below average", MY35=MX35, "average")</f>
        <v>below average</v>
      </c>
      <c r="MZ39" s="15" t="str" cm="1">
        <f t="array" ref="MZ39">_xlfn.IFS(MZ35&gt;MY35, "above average", MZ35&lt;MY35, "below average", MZ35=MY35, "average")</f>
        <v>above average</v>
      </c>
      <c r="NA39" s="15" t="str" cm="1">
        <f t="array" ref="NA39">_xlfn.IFS(NA35&gt;MZ35, "above average", NA35&lt;MZ35, "below average", NA35=MZ35, "average")</f>
        <v>above average</v>
      </c>
      <c r="NB39" s="15" t="str" cm="1">
        <f t="array" ref="NB39">_xlfn.IFS(NB35&gt;NA35, "above average", NB35&lt;NA35, "below average", NB35=NA35, "average")</f>
        <v>below average</v>
      </c>
      <c r="NC39" s="15" t="str" cm="1">
        <f t="array" ref="NC39">_xlfn.IFS(NC35&gt;NB35, "above average", NC35&lt;NB35, "below average", NC35=NB35, "average")</f>
        <v>above average</v>
      </c>
      <c r="ND39" s="15" t="str" cm="1">
        <f t="array" ref="ND39">_xlfn.IFS(ND35&gt;NC35, "above average", ND35&lt;NC35, "below average", ND35=NC35, "average")</f>
        <v>above average</v>
      </c>
      <c r="NE39" s="15" t="str" cm="1">
        <f t="array" ref="NE39">_xlfn.IFS(NE35&gt;ND35, "above average", NE35&lt;ND35, "below average", NE35=ND35, "average")</f>
        <v>below average</v>
      </c>
      <c r="NF39" s="15" t="str" cm="1">
        <f t="array" ref="NF39">_xlfn.IFS(NF35&gt;NE35, "above average", NF35&lt;NE35, "below average", NF35=NE35, "average")</f>
        <v>below average</v>
      </c>
      <c r="NG39" s="15" t="str" cm="1">
        <f t="array" ref="NG39">_xlfn.IFS(NG35&gt;NF35, "above average", NG35&lt;NF35, "below average", NG35=NF35, "average")</f>
        <v>below average</v>
      </c>
      <c r="NH39" s="15" t="str" cm="1">
        <f t="array" ref="NH39">_xlfn.IFS(NH35&gt;NG35, "above average", NH35&lt;NG35, "below average", NH35=NG35, "average")</f>
        <v>below average</v>
      </c>
      <c r="NI39" s="15" t="str" cm="1">
        <f t="array" ref="NI39">_xlfn.IFS(NI35&gt;NH35, "above average", NI35&lt;NH35, "below average", NI35=NH35, "average")</f>
        <v>below average</v>
      </c>
      <c r="NJ39" s="15" t="str" cm="1">
        <f t="array" ref="NJ39">_xlfn.IFS(NJ35&gt;NI35, "above average", NJ35&lt;NI35, "below average", NJ35=NI35, "average")</f>
        <v>below average</v>
      </c>
      <c r="NK39" s="15" t="str" cm="1">
        <f t="array" ref="NK39">_xlfn.IFS(NK35&gt;NJ35, "above average", NK35&lt;NJ35, "below average", NK35=NJ35, "average")</f>
        <v>below average</v>
      </c>
      <c r="NL39" s="15" t="str" cm="1">
        <f t="array" ref="NL39">_xlfn.IFS(NL35&gt;NK35, "above average", NL35&lt;NK35, "below average", NL35=NK35, "average")</f>
        <v>above average</v>
      </c>
      <c r="NM39" s="15" t="str" cm="1">
        <f t="array" ref="NM39">_xlfn.IFS(NM35&gt;NL35, "above average", NM35&lt;NL35, "below average", NM35=NL35, "average")</f>
        <v>below average</v>
      </c>
      <c r="NN39" s="15" t="str" cm="1">
        <f t="array" ref="NN39">_xlfn.IFS(NN35&gt;NM35, "above average", NN35&lt;NM35, "below average", NN35=NM35, "average")</f>
        <v>above average</v>
      </c>
      <c r="NO39" s="15" t="str" cm="1">
        <f t="array" ref="NO39">_xlfn.IFS(NO35&gt;NN35, "above average", NO35&lt;NN35, "below average", NO35=NN35, "average")</f>
        <v>above average</v>
      </c>
      <c r="NP39" s="15" t="str" cm="1">
        <f t="array" ref="NP39">_xlfn.IFS(NP35&gt;NO35, "above average", NP35&lt;NO35, "below average", NP35=NO35, "average")</f>
        <v>below average</v>
      </c>
      <c r="NQ39" s="15" t="str" cm="1">
        <f t="array" ref="NQ39">_xlfn.IFS(NQ35&gt;NP35, "above average", NQ35&lt;NP35, "below average", NQ35=NP35, "average")</f>
        <v>below average</v>
      </c>
      <c r="NR39" s="15" t="str" cm="1">
        <f t="array" ref="NR39">_xlfn.IFS(NR35&gt;NQ35, "above average", NR35&lt;NQ35, "below average", NR35=NQ35, "average")</f>
        <v>below average</v>
      </c>
      <c r="NS39" s="15" t="str" cm="1">
        <f t="array" ref="NS39">_xlfn.IFS(NS35&gt;NR35, "above average", NS35&lt;NR35, "below average", NS35=NR35, "average")</f>
        <v>below average</v>
      </c>
      <c r="NT39" s="15" t="str" cm="1">
        <f t="array" ref="NT39">_xlfn.IFS(NT35&gt;NS35, "above average", NT35&lt;NS35, "below average", NT35=NS35, "average")</f>
        <v>below average</v>
      </c>
      <c r="NU39" s="15" t="str" cm="1">
        <f t="array" ref="NU39">_xlfn.IFS(NU35&gt;NT35, "above average", NU35&lt;NT35, "below average", NU35=NT35, "average")</f>
        <v>below average</v>
      </c>
      <c r="NV39" s="15" t="str" cm="1">
        <f t="array" ref="NV39">_xlfn.IFS(NV35&gt;NU35, "above average", NV35&lt;NU35, "below average", NV35=NU35, "average")</f>
        <v>above average</v>
      </c>
      <c r="NW39" s="15" t="str" cm="1">
        <f t="array" ref="NW39">_xlfn.IFS(NW35&gt;NV35, "above average", NW35&lt;NV35, "below average", NW35=NV35, "average")</f>
        <v>above average</v>
      </c>
      <c r="NX39" s="15" t="str" cm="1">
        <f t="array" ref="NX39">_xlfn.IFS(NX35&gt;NW35, "above average", NX35&lt;NW35, "below average", NX35=NW35, "average")</f>
        <v>below average</v>
      </c>
      <c r="NY39" s="15" t="str" cm="1">
        <f t="array" ref="NY39">_xlfn.IFS(NY35&gt;NX35, "above average", NY35&lt;NX35, "below average", NY35=NX35, "average")</f>
        <v>above average</v>
      </c>
      <c r="NZ39" s="15" t="str" cm="1">
        <f t="array" ref="NZ39">_xlfn.IFS(NZ35&gt;NY35, "above average", NZ35&lt;NY35, "below average", NZ35=NY35, "average")</f>
        <v>above average</v>
      </c>
      <c r="OA39" s="15" t="str" cm="1">
        <f t="array" ref="OA39">_xlfn.IFS(OA35&gt;NZ35, "above average", OA35&lt;NZ35, "below average", OA35=NZ35, "average")</f>
        <v>below average</v>
      </c>
      <c r="OB39" s="15" t="str" cm="1">
        <f t="array" ref="OB39">_xlfn.IFS(OB35&gt;OA35, "above average", OB35&lt;OA35, "below average", OB35=OA35, "average")</f>
        <v>below average</v>
      </c>
      <c r="OC39" s="15" t="str" cm="1">
        <f t="array" ref="OC39">_xlfn.IFS(OC35&gt;OB35, "above average", OC35&lt;OB35, "below average", OC35=OB35, "average")</f>
        <v>below average</v>
      </c>
      <c r="OD39" s="15" t="str" cm="1">
        <f t="array" ref="OD39">_xlfn.IFS(OD35&gt;OC35, "above average", OD35&lt;OC35, "below average", OD35=OC35, "average")</f>
        <v>below average</v>
      </c>
      <c r="OE39" s="15" t="str" cm="1">
        <f t="array" ref="OE39">_xlfn.IFS(OE35&gt;OD35, "above average", OE35&lt;OD35, "below average", OE35=OD35, "average")</f>
        <v>below average</v>
      </c>
      <c r="OF39" s="15" t="str" cm="1">
        <f t="array" ref="OF39">_xlfn.IFS(OF35&gt;OE35, "above average", OF35&lt;OE35, "below average", OF35=OE35, "average")</f>
        <v>above average</v>
      </c>
      <c r="OG39" s="15" t="str" cm="1">
        <f t="array" ref="OG39">_xlfn.IFS(OG35&gt;OF35, "above average", OG35&lt;OF35, "below average", OG35=OF35, "average")</f>
        <v>below average</v>
      </c>
      <c r="OH39" s="15" t="str" cm="1">
        <f t="array" ref="OH39">_xlfn.IFS(OH35&gt;OG35, "above average", OH35&lt;OG35, "below average", OH35=OG35, "average")</f>
        <v>above average</v>
      </c>
      <c r="OI39" s="15" t="str" cm="1">
        <f t="array" ref="OI39">_xlfn.IFS(OI35&gt;OH35, "above average", OI35&lt;OH35, "below average", OI35=OH35, "average")</f>
        <v>below average</v>
      </c>
      <c r="OJ39" s="15" t="str" cm="1">
        <f t="array" ref="OJ39">_xlfn.IFS(OJ35&gt;OI35, "above average", OJ35&lt;OI35, "below average", OJ35=OI35, "average")</f>
        <v>above average</v>
      </c>
      <c r="OK39" s="15" t="str" cm="1">
        <f t="array" ref="OK39">_xlfn.IFS(OK35&gt;OJ35, "above average", OK35&lt;OJ35, "below average", OK35=OJ35, "average")</f>
        <v>above average</v>
      </c>
      <c r="OL39" s="15" t="str" cm="1">
        <f t="array" ref="OL39">_xlfn.IFS(OL35&gt;OK35, "above average", OL35&lt;OK35, "below average", OL35=OK35, "average")</f>
        <v>below average</v>
      </c>
      <c r="OM39" s="15" t="str" cm="1">
        <f t="array" ref="OM39">_xlfn.IFS(OM35&gt;OL35, "above average", OM35&lt;OL35, "below average", OM35=OL35, "average")</f>
        <v>below average</v>
      </c>
      <c r="ON39" s="15" t="str" cm="1">
        <f t="array" ref="ON39">_xlfn.IFS(ON35&gt;OM35, "above average", ON35&lt;OM35, "below average", ON35=OM35, "average")</f>
        <v>below average</v>
      </c>
      <c r="OO39" s="15" t="str" cm="1">
        <f t="array" ref="OO39">_xlfn.IFS(OO35&gt;ON35, "above average", OO35&lt;ON35, "below average", OO35=ON35, "average")</f>
        <v>below average</v>
      </c>
      <c r="OP39" s="15" t="str" cm="1">
        <f t="array" ref="OP39">_xlfn.IFS(OP35&gt;OO35, "above average", OP35&lt;OO35, "below average", OP35=OO35, "average")</f>
        <v>below average</v>
      </c>
      <c r="OQ39" s="15" t="str" cm="1">
        <f t="array" ref="OQ39">_xlfn.IFS(OQ35&gt;OP35, "above average", OQ35&lt;OP35, "below average", OQ35=OP35, "average")</f>
        <v>below average</v>
      </c>
      <c r="OR39" s="15" t="str" cm="1">
        <f t="array" ref="OR39">_xlfn.IFS(OR35&gt;OQ35, "above average", OR35&lt;OQ35, "below average", OR35=OQ35, "average")</f>
        <v>above average</v>
      </c>
      <c r="OS39" s="15" t="str" cm="1">
        <f t="array" ref="OS39">_xlfn.IFS(OS35&gt;OR35, "above average", OS35&lt;OR35, "below average", OS35=OR35, "average")</f>
        <v>above average</v>
      </c>
      <c r="OT39" s="15" t="str" cm="1">
        <f t="array" ref="OT39">_xlfn.IFS(OT35&gt;OS35, "above average", OT35&lt;OS35, "below average", OT35=OS35, "average")</f>
        <v>below average</v>
      </c>
      <c r="OU39" s="15" t="str" cm="1">
        <f t="array" ref="OU39">_xlfn.IFS(OU35&gt;OT35, "above average", OU35&lt;OT35, "below average", OU35=OT35, "average")</f>
        <v>above average</v>
      </c>
      <c r="OV39" s="15" t="str" cm="1">
        <f t="array" ref="OV39">_xlfn.IFS(OV35&gt;OU35, "above average", OV35&lt;OU35, "below average", OV35=OU35, "average")</f>
        <v>above average</v>
      </c>
      <c r="OW39" s="15" t="str" cm="1">
        <f t="array" ref="OW39">_xlfn.IFS(OW35&gt;OV35, "above average", OW35&lt;OV35, "below average", OW35=OV35, "average")</f>
        <v>below average</v>
      </c>
      <c r="OX39" s="15" t="str" cm="1">
        <f t="array" ref="OX39">_xlfn.IFS(OX35&gt;OW35, "above average", OX35&lt;OW35, "below average", OX35=OW35, "average")</f>
        <v>below average</v>
      </c>
      <c r="OY39" s="15" t="str" cm="1">
        <f t="array" ref="OY39">_xlfn.IFS(OY35&gt;OX35, "above average", OY35&lt;OX35, "below average", OY35=OX35, "average")</f>
        <v>below average</v>
      </c>
      <c r="OZ39" s="15" t="str" cm="1">
        <f t="array" ref="OZ39">_xlfn.IFS(OZ35&gt;OY35, "above average", OZ35&lt;OY35, "below average", OZ35=OY35, "average")</f>
        <v>below average</v>
      </c>
      <c r="PA39" s="15" t="str" cm="1">
        <f t="array" ref="PA39">_xlfn.IFS(PA35&gt;OZ35, "above average", PA35&lt;OZ35, "below average", PA35=OZ35, "average")</f>
        <v>below average</v>
      </c>
      <c r="PB39" s="15" t="str" cm="1">
        <f t="array" ref="PB39">_xlfn.IFS(PB35&gt;PA35, "above average", PB35&lt;PA35, "below average", PB35=PA35, "average")</f>
        <v>below average</v>
      </c>
      <c r="PC39" s="15" t="str" cm="1">
        <f t="array" ref="PC39">_xlfn.IFS(PC35&gt;PB35, "above average", PC35&lt;PB35, "below average", PC35=PB35, "average")</f>
        <v>below average</v>
      </c>
      <c r="PD39" s="15" t="str" cm="1">
        <f t="array" ref="PD39">_xlfn.IFS(PD35&gt;PC35, "above average", PD35&lt;PC35, "below average", PD35=PC35, "average")</f>
        <v>above average</v>
      </c>
      <c r="PE39" s="15" t="str" cm="1">
        <f t="array" ref="PE39">_xlfn.IFS(PE35&gt;PD35, "above average", PE35&lt;PD35, "below average", PE35=PD35, "average")</f>
        <v>below average</v>
      </c>
      <c r="PF39" s="15" t="str" cm="1">
        <f t="array" ref="PF39">_xlfn.IFS(PF35&gt;PE35, "above average", PF35&lt;PE35, "below average", PF35=PE35, "average")</f>
        <v>above average</v>
      </c>
      <c r="PG39" s="15" t="str" cm="1">
        <f t="array" ref="PG39">_xlfn.IFS(PG35&gt;PF35, "above average", PG35&lt;PF35, "below average", PG35=PF35, "average")</f>
        <v>above average</v>
      </c>
      <c r="PH39" s="15" t="str" cm="1">
        <f t="array" ref="PH39">_xlfn.IFS(PH35&gt;PG35, "above average", PH35&lt;PG35, "below average", PH35=PG35, "average")</f>
        <v>below average</v>
      </c>
      <c r="PI39" s="15" t="str" cm="1">
        <f t="array" ref="PI39">_xlfn.IFS(PI35&gt;PH35, "above average", PI35&lt;PH35, "below average", PI35=PH35, "average")</f>
        <v>below average</v>
      </c>
      <c r="PJ39" s="15" t="str" cm="1">
        <f t="array" ref="PJ39">_xlfn.IFS(PJ35&gt;PI35, "above average", PJ35&lt;PI35, "below average", PJ35=PI35, "average")</f>
        <v>below average</v>
      </c>
      <c r="PK39" s="15" t="str" cm="1">
        <f t="array" ref="PK39">_xlfn.IFS(PK35&gt;PJ35, "above average", PK35&lt;PJ35, "below average", PK35=PJ35, "average")</f>
        <v>below average</v>
      </c>
      <c r="PL39" s="15" t="str" cm="1">
        <f t="array" ref="PL39">_xlfn.IFS(PL35&gt;PK35, "above average", PL35&lt;PK35, "below average", PL35=PK35, "average")</f>
        <v>below average</v>
      </c>
      <c r="PM39" s="15" t="str" cm="1">
        <f t="array" ref="PM39">_xlfn.IFS(PM35&gt;PL35, "above average", PM35&lt;PL35, "below average", PM35=PL35, "average")</f>
        <v>below average</v>
      </c>
      <c r="PN39" s="15" t="str" cm="1">
        <f t="array" ref="PN39">_xlfn.IFS(PN35&gt;PM35, "above average", PN35&lt;PM35, "below average", PN35=PM35, "average")</f>
        <v>above average</v>
      </c>
      <c r="PO39" s="15" t="str" cm="1">
        <f t="array" ref="PO39">_xlfn.IFS(PO35&gt;PN35, "above average", PO35&lt;PN35, "below average", PO35=PN35, "average")</f>
        <v>above average</v>
      </c>
      <c r="PP39" s="15" t="str" cm="1">
        <f t="array" ref="PP39">_xlfn.IFS(PP35&gt;PO35, "above average", PP35&lt;PO35, "below average", PP35=PO35, "average")</f>
        <v>below average</v>
      </c>
      <c r="PQ39" s="15" t="str" cm="1">
        <f t="array" ref="PQ39">_xlfn.IFS(PQ35&gt;PP35, "above average", PQ35&lt;PP35, "below average", PQ35=PP35, "average")</f>
        <v>above average</v>
      </c>
      <c r="PR39" s="15" t="str" cm="1">
        <f t="array" ref="PR39">_xlfn.IFS(PR35&gt;PQ35, "above average", PR35&lt;PQ35, "below average", PR35=PQ35, "average")</f>
        <v>above average</v>
      </c>
      <c r="PS39" s="15" t="str" cm="1">
        <f t="array" ref="PS39">_xlfn.IFS(PS35&gt;PR35, "above average", PS35&lt;PR35, "below average", PS35=PR35, "average")</f>
        <v>below average</v>
      </c>
      <c r="PT39" s="15" t="str" cm="1">
        <f t="array" ref="PT39">_xlfn.IFS(PT35&gt;PS35, "above average", PT35&lt;PS35, "below average", PT35=PS35, "average")</f>
        <v>below average</v>
      </c>
      <c r="PU39" s="15" t="str" cm="1">
        <f t="array" ref="PU39">_xlfn.IFS(PU35&gt;PT35, "above average", PU35&lt;PT35, "below average", PU35=PT35, "average")</f>
        <v>below average</v>
      </c>
      <c r="PV39" s="15" t="str" cm="1">
        <f t="array" ref="PV39">_xlfn.IFS(PV35&gt;PU35, "above average", PV35&lt;PU35, "below average", PV35=PU35, "average")</f>
        <v>below average</v>
      </c>
      <c r="PW39" s="15" t="str" cm="1">
        <f t="array" ref="PW39">_xlfn.IFS(PW35&gt;PV35, "above average", PW35&lt;PV35, "below average", PW35=PV35, "average")</f>
        <v>below average</v>
      </c>
      <c r="PX39" s="15" t="str" cm="1">
        <f t="array" ref="PX39">_xlfn.IFS(PX35&gt;PW35, "above average", PX35&lt;PW35, "below average", PX35=PW35, "average")</f>
        <v>below average</v>
      </c>
      <c r="PY39" s="15" t="str" cm="1">
        <f t="array" ref="PY39">_xlfn.IFS(PY35&gt;PX35, "above average", PY35&lt;PX35, "below average", PY35=PX35, "average")</f>
        <v>above average</v>
      </c>
      <c r="PZ39" s="15" t="str" cm="1">
        <f t="array" ref="PZ39">_xlfn.IFS(PZ35&gt;PY35, "above average", PZ35&lt;PY35, "below average", PZ35=PY35, "average")</f>
        <v>above average</v>
      </c>
      <c r="QA39" s="15" t="str" cm="1">
        <f t="array" ref="QA39">_xlfn.IFS(QA35&gt;PZ35, "above average", QA35&lt;PZ35, "below average", QA35=PZ35, "average")</f>
        <v>below average</v>
      </c>
      <c r="QB39" s="15" t="str" cm="1">
        <f t="array" ref="QB39">_xlfn.IFS(QB35&gt;QA35, "above average", QB35&lt;QA35, "below average", QB35=QA35, "average")</f>
        <v>above average</v>
      </c>
      <c r="QC39" s="15" t="str" cm="1">
        <f t="array" ref="QC39">_xlfn.IFS(QC35&gt;QB35, "above average", QC35&lt;QB35, "below average", QC35=QB35, "average")</f>
        <v>above average</v>
      </c>
      <c r="QD39" s="15" t="str" cm="1">
        <f t="array" ref="QD39">_xlfn.IFS(QD35&gt;QC35, "above average", QD35&lt;QC35, "below average", QD35=QC35, "average")</f>
        <v>below average</v>
      </c>
      <c r="QE39" s="15" t="str" cm="1">
        <f t="array" ref="QE39">_xlfn.IFS(QE35&gt;QD35, "above average", QE35&lt;QD35, "below average", QE35=QD35, "average")</f>
        <v>below average</v>
      </c>
      <c r="QF39" s="15" t="str" cm="1">
        <f t="array" ref="QF39">_xlfn.IFS(QF35&gt;QE35, "above average", QF35&lt;QE35, "below average", QF35=QE35, "average")</f>
        <v>below average</v>
      </c>
      <c r="QG39" s="15" t="str" cm="1">
        <f t="array" ref="QG39">_xlfn.IFS(QG35&gt;QF35, "above average", QG35&lt;QF35, "below average", QG35=QF35, "average")</f>
        <v>below average</v>
      </c>
      <c r="QH39" s="15" t="str" cm="1">
        <f t="array" ref="QH39">_xlfn.IFS(QH35&gt;QG35, "above average", QH35&lt;QG35, "below average", QH35=QG35, "average")</f>
        <v>below average</v>
      </c>
      <c r="QI39" s="15" t="str" cm="1">
        <f t="array" ref="QI39">_xlfn.IFS(QI35&gt;QH35, "above average", QI35&lt;QH35, "below average", QI35=QH35, "average")</f>
        <v>above average</v>
      </c>
      <c r="QJ39" s="15" t="str" cm="1">
        <f t="array" ref="QJ39">_xlfn.IFS(QJ35&gt;QI35, "above average", QJ35&lt;QI35, "below average", QJ35=QI35, "average")</f>
        <v>below average</v>
      </c>
      <c r="QK39" s="15" t="str" cm="1">
        <f t="array" ref="QK39">_xlfn.IFS(QK35&gt;QJ35, "above average", QK35&lt;QJ35, "below average", QK35=QJ35, "average")</f>
        <v>above average</v>
      </c>
      <c r="QL39" s="15" t="str" cm="1">
        <f t="array" ref="QL39">_xlfn.IFS(QL35&gt;QK35, "above average", QL35&lt;QK35, "below average", QL35=QK35, "average")</f>
        <v>below average</v>
      </c>
      <c r="QM39" s="15" t="str" cm="1">
        <f t="array" ref="QM39">_xlfn.IFS(QM35&gt;QL35, "above average", QM35&lt;QL35, "below average", QM35=QL35, "average")</f>
        <v>above average</v>
      </c>
      <c r="QN39" s="15" t="str" cm="1">
        <f t="array" ref="QN39">_xlfn.IFS(QN35&gt;QM35, "above average", QN35&lt;QM35, "below average", QN35=QM35, "average")</f>
        <v>above average</v>
      </c>
      <c r="QO39" s="15" t="str" cm="1">
        <f t="array" ref="QO39">_xlfn.IFS(QO35&gt;QN35, "above average", QO35&lt;QN35, "below average", QO35=QN35, "average")</f>
        <v>below average</v>
      </c>
      <c r="QP39" s="15" t="str" cm="1">
        <f t="array" ref="QP39">_xlfn.IFS(QP35&gt;QO35, "above average", QP35&lt;QO35, "below average", QP35=QO35, "average")</f>
        <v>below average</v>
      </c>
      <c r="QQ39" s="15" t="str" cm="1">
        <f t="array" ref="QQ39">_xlfn.IFS(QQ35&gt;QP35, "above average", QQ35&lt;QP35, "below average", QQ35=QP35, "average")</f>
        <v>below average</v>
      </c>
      <c r="QR39" s="15" t="str" cm="1">
        <f t="array" ref="QR39">_xlfn.IFS(QR35&gt;QQ35, "above average", QR35&lt;QQ35, "below average", QR35=QQ35, "average")</f>
        <v>below average</v>
      </c>
      <c r="QS39" s="15" t="str" cm="1">
        <f t="array" ref="QS39">_xlfn.IFS(QS35&gt;QR35, "above average", QS35&lt;QR35, "below average", QS35=QR35, "average")</f>
        <v>below average</v>
      </c>
      <c r="QT39" s="15" t="str" cm="1">
        <f t="array" ref="QT39">_xlfn.IFS(QT35&gt;QS35, "above average", QT35&lt;QS35, "below average", QT35=QS35, "average")</f>
        <v>below average</v>
      </c>
      <c r="QU39" s="15" t="str" cm="1">
        <f t="array" ref="QU39">_xlfn.IFS(QU35&gt;QT35, "above average", QU35&lt;QT35, "below average", QU35=QT35, "average")</f>
        <v>above average</v>
      </c>
      <c r="QV39" s="15" t="str" cm="1">
        <f t="array" ref="QV39">_xlfn.IFS(QV35&gt;QU35, "above average", QV35&lt;QU35, "below average", QV35=QU35, "average")</f>
        <v>above average</v>
      </c>
      <c r="QW39" s="15" t="str" cm="1">
        <f t="array" ref="QW39">_xlfn.IFS(QW35&gt;QV35, "above average", QW35&lt;QV35, "below average", QW35=QV35, "average")</f>
        <v>below average</v>
      </c>
      <c r="QX39" s="15" t="str" cm="1">
        <f t="array" ref="QX39">_xlfn.IFS(QX35&gt;QW35, "above average", QX35&lt;QW35, "below average", QX35=QW35, "average")</f>
        <v>above average</v>
      </c>
      <c r="QY39" s="15" t="str" cm="1">
        <f t="array" ref="QY39">_xlfn.IFS(QY35&gt;QX35, "above average", QY35&lt;QX35, "below average", QY35=QX35, "average")</f>
        <v>above average</v>
      </c>
      <c r="QZ39" s="15" t="str" cm="1">
        <f t="array" ref="QZ39">_xlfn.IFS(QZ35&gt;QY35, "above average", QZ35&lt;QY35, "below average", QZ35=QY35, "average")</f>
        <v>below average</v>
      </c>
      <c r="RA39" s="15" t="str" cm="1">
        <f t="array" ref="RA39">_xlfn.IFS(RA35&gt;QZ35, "above average", RA35&lt;QZ35, "below average", RA35=QZ35, "average")</f>
        <v>below average</v>
      </c>
      <c r="RB39" s="15" t="str" cm="1">
        <f t="array" ref="RB39">_xlfn.IFS(RB35&gt;RA35, "above average", RB35&lt;RA35, "below average", RB35=RA35, "average")</f>
        <v>below average</v>
      </c>
      <c r="RC39" s="15" t="str" cm="1">
        <f t="array" ref="RC39">_xlfn.IFS(RC35&gt;RB35, "above average", RC35&lt;RB35, "below average", RC35=RB35, "average")</f>
        <v>below average</v>
      </c>
      <c r="RD39" s="15" t="str" cm="1">
        <f t="array" ref="RD39">_xlfn.IFS(RD35&gt;RC35, "above average", RD35&lt;RC35, "below average", RD35=RC35, "average")</f>
        <v>above average</v>
      </c>
      <c r="RE39" s="15" t="str" cm="1">
        <f t="array" ref="RE39">_xlfn.IFS(RE35&gt;RD35, "above average", RE35&lt;RD35, "below average", RE35=RD35, "average")</f>
        <v>above average</v>
      </c>
      <c r="RF39" s="15" t="str" cm="1">
        <f t="array" ref="RF39">_xlfn.IFS(RF35&gt;RE35, "above average", RF35&lt;RE35, "below average", RF35=RE35, "average")</f>
        <v>below average</v>
      </c>
      <c r="RG39" s="15" t="str" cm="1">
        <f t="array" ref="RG39">_xlfn.IFS(RG35&gt;RF35, "above average", RG35&lt;RF35, "below average", RG35=RF35, "average")</f>
        <v>above average</v>
      </c>
      <c r="RH39" s="15" t="str" cm="1">
        <f t="array" ref="RH39">_xlfn.IFS(RH35&gt;RG35, "above average", RH35&lt;RG35, "below average", RH35=RG35, "average")</f>
        <v>below average</v>
      </c>
      <c r="RI39" s="15" t="str" cm="1">
        <f t="array" ref="RI39">_xlfn.IFS(RI35&gt;RH35, "above average", RI35&lt;RH35, "below average", RI35=RH35, "average")</f>
        <v>above average</v>
      </c>
      <c r="RJ39" s="15" t="str" cm="1">
        <f t="array" ref="RJ39">_xlfn.IFS(RJ35&gt;RI35, "above average", RJ35&lt;RI35, "below average", RJ35=RI35, "average")</f>
        <v>above average</v>
      </c>
      <c r="RK39" s="15" t="str" cm="1">
        <f t="array" ref="RK39">_xlfn.IFS(RK35&gt;RJ35, "above average", RK35&lt;RJ35, "below average", RK35=RJ35, "average")</f>
        <v>below average</v>
      </c>
      <c r="RL39" s="15" t="str" cm="1">
        <f t="array" ref="RL39">_xlfn.IFS(RL35&gt;RK35, "above average", RL35&lt;RK35, "below average", RL35=RK35, "average")</f>
        <v>below average</v>
      </c>
      <c r="RM39" s="15" t="str" cm="1">
        <f t="array" ref="RM39">_xlfn.IFS(RM35&gt;RL35, "above average", RM35&lt;RL35, "below average", RM35=RL35, "average")</f>
        <v>below average</v>
      </c>
      <c r="RN39" s="15" t="str" cm="1">
        <f t="array" ref="RN39">_xlfn.IFS(RN35&gt;RM35, "above average", RN35&lt;RM35, "below average", RN35=RM35, "average")</f>
        <v>below average</v>
      </c>
      <c r="RO39" s="15" t="str" cm="1">
        <f t="array" ref="RO39">_xlfn.IFS(RO35&gt;RN35, "above average", RO35&lt;RN35, "below average", RO35=RN35, "average")</f>
        <v>below average</v>
      </c>
      <c r="RP39" s="15" t="str" cm="1">
        <f t="array" ref="RP39">_xlfn.IFS(RP35&gt;RO35, "above average", RP35&lt;RO35, "below average", RP35=RO35, "average")</f>
        <v>below average</v>
      </c>
      <c r="RQ39" s="15" t="str" cm="1">
        <f t="array" ref="RQ39">_xlfn.IFS(RQ35&gt;RP35, "above average", RQ35&lt;RP35, "below average", RQ35=RP35, "average")</f>
        <v>below average</v>
      </c>
      <c r="RR39" s="15" t="str" cm="1">
        <f t="array" ref="RR39">_xlfn.IFS(RR35&gt;RQ35, "above average", RR35&lt;RQ35, "below average", RR35=RQ35, "average")</f>
        <v>above average</v>
      </c>
      <c r="RS39" s="15" t="str" cm="1">
        <f t="array" ref="RS39">_xlfn.IFS(RS35&gt;RR35, "above average", RS35&lt;RR35, "below average", RS35=RR35, "average")</f>
        <v>below average</v>
      </c>
      <c r="RT39" s="15" t="str" cm="1">
        <f t="array" ref="RT39">_xlfn.IFS(RT35&gt;RS35, "above average", RT35&lt;RS35, "below average", RT35=RS35, "average")</f>
        <v>above average</v>
      </c>
      <c r="RU39" s="15" t="str" cm="1">
        <f t="array" ref="RU39">_xlfn.IFS(RU35&gt;RT35, "above average", RU35&lt;RT35, "below average", RU35=RT35, "average")</f>
        <v>above average</v>
      </c>
      <c r="RV39" s="15" t="str" cm="1">
        <f t="array" ref="RV39">_xlfn.IFS(RV35&gt;RU35, "above average", RV35&lt;RU35, "below average", RV35=RU35, "average")</f>
        <v>below average</v>
      </c>
      <c r="RW39" s="15" t="str" cm="1">
        <f t="array" ref="RW39">_xlfn.IFS(RW35&gt;RV35, "above average", RW35&lt;RV35, "below average", RW35=RV35, "average")</f>
        <v>below average</v>
      </c>
      <c r="RX39" s="15" t="str" cm="1">
        <f t="array" ref="RX39">_xlfn.IFS(RX35&gt;RW35, "above average", RX35&lt;RW35, "below average", RX35=RW35, "average")</f>
        <v>below average</v>
      </c>
      <c r="RY39" s="15" t="str" cm="1">
        <f t="array" ref="RY39">_xlfn.IFS(RY35&gt;RX35, "above average", RY35&lt;RX35, "below average", RY35=RX35, "average")</f>
        <v>below average</v>
      </c>
      <c r="RZ39" s="15" t="str" cm="1">
        <f t="array" ref="RZ39">_xlfn.IFS(RZ35&gt;RY35, "above average", RZ35&lt;RY35, "below average", RZ35=RY35, "average")</f>
        <v>below average</v>
      </c>
      <c r="SA39" s="15" t="str" cm="1">
        <f t="array" ref="SA39">_xlfn.IFS(SA35&gt;RZ35, "above average", SA35&lt;RZ35, "below average", SA35=RZ35, "average")</f>
        <v>below average</v>
      </c>
      <c r="SB39" s="15" t="str" cm="1">
        <f t="array" ref="SB39">_xlfn.IFS(SB35&gt;SA35, "above average", SB35&lt;SA35, "below average", SB35=SA35, "average")</f>
        <v>below average</v>
      </c>
      <c r="SC39" s="15" t="str" cm="1">
        <f t="array" ref="SC39">_xlfn.IFS(SC35&gt;SB35, "above average", SC35&lt;SB35, "below average", SC35=SB35, "average")</f>
        <v>above average</v>
      </c>
      <c r="SD39" s="15" t="str" cm="1">
        <f t="array" ref="SD39">_xlfn.IFS(SD35&gt;SC35, "above average", SD35&lt;SC35, "below average", SD35=SC35, "average")</f>
        <v>below average</v>
      </c>
      <c r="SE39" s="15" t="str" cm="1">
        <f t="array" ref="SE39">_xlfn.IFS(SE35&gt;SD35, "above average", SE35&lt;SD35, "below average", SE35=SD35, "average")</f>
        <v>above average</v>
      </c>
      <c r="SF39" s="15" t="str" cm="1">
        <f t="array" ref="SF39">_xlfn.IFS(SF35&gt;SE35, "above average", SF35&lt;SE35, "below average", SF35=SE35, "average")</f>
        <v>above average</v>
      </c>
      <c r="SG39" s="15" t="str" cm="1">
        <f t="array" ref="SG39">_xlfn.IFS(SG35&gt;SF35, "above average", SG35&lt;SF35, "below average", SG35=SF35, "average")</f>
        <v>below average</v>
      </c>
      <c r="SH39" s="15" t="str" cm="1">
        <f t="array" ref="SH39">_xlfn.IFS(SH35&gt;SG35, "above average", SH35&lt;SG35, "below average", SH35=SG35, "average")</f>
        <v>below average</v>
      </c>
      <c r="SI39" s="15" t="str" cm="1">
        <f t="array" ref="SI39">_xlfn.IFS(SI35&gt;SH35, "above average", SI35&lt;SH35, "below average", SI35=SH35, "average")</f>
        <v>below average</v>
      </c>
      <c r="SJ39" s="15" t="str" cm="1">
        <f t="array" ref="SJ39">_xlfn.IFS(SJ35&gt;SI35, "above average", SJ35&lt;SI35, "below average", SJ35=SI35, "average")</f>
        <v>below average</v>
      </c>
      <c r="SK39" s="15" t="str" cm="1">
        <f t="array" ref="SK39">_xlfn.IFS(SK35&gt;SJ35, "above average", SK35&lt;SJ35, "below average", SK35=SJ35, "average")</f>
        <v>below average</v>
      </c>
      <c r="SL39" s="15" t="str" cm="1">
        <f t="array" ref="SL39">_xlfn.IFS(SL35&gt;SK35, "above average", SL35&lt;SK35, "below average", SL35=SK35, "average")</f>
        <v>below average</v>
      </c>
      <c r="SM39" s="15" t="str" cm="1">
        <f t="array" ref="SM39">_xlfn.IFS(SM35&gt;SL35, "above average", SM35&lt;SL35, "below average", SM35=SL35, "average")</f>
        <v>above average</v>
      </c>
      <c r="SN39" s="15" t="str" cm="1">
        <f t="array" ref="SN39">_xlfn.IFS(SN35&gt;SM35, "above average", SN35&lt;SM35, "below average", SN35=SM35, "average")</f>
        <v>above average</v>
      </c>
      <c r="SO39" s="15" t="str" cm="1">
        <f t="array" ref="SO39">_xlfn.IFS(SO35&gt;SN35, "above average", SO35&lt;SN35, "below average", SO35=SN35, "average")</f>
        <v>below average</v>
      </c>
      <c r="SP39" s="15" t="str" cm="1">
        <f t="array" ref="SP39">_xlfn.IFS(SP35&gt;SO35, "above average", SP35&lt;SO35, "below average", SP35=SO35, "average")</f>
        <v>above average</v>
      </c>
      <c r="SQ39" s="15" t="str" cm="1">
        <f t="array" ref="SQ39">_xlfn.IFS(SQ35&gt;SP35, "above average", SQ35&lt;SP35, "below average", SQ35=SP35, "average")</f>
        <v>above average</v>
      </c>
      <c r="SR39" s="15" t="str" cm="1">
        <f t="array" ref="SR39">_xlfn.IFS(SR35&gt;SQ35, "above average", SR35&lt;SQ35, "below average", SR35=SQ35, "average")</f>
        <v>below average</v>
      </c>
      <c r="SS39" s="15" t="str" cm="1">
        <f t="array" ref="SS39">_xlfn.IFS(SS35&gt;SR35, "above average", SS35&lt;SR35, "below average", SS35=SR35, "average")</f>
        <v>below average</v>
      </c>
      <c r="ST39" s="15" t="str" cm="1">
        <f t="array" ref="ST39">_xlfn.IFS(ST35&gt;SS35, "above average", ST35&lt;SS35, "below average", ST35=SS35, "average")</f>
        <v>below average</v>
      </c>
      <c r="SU39" s="15" t="str" cm="1">
        <f t="array" ref="SU39">_xlfn.IFS(SU35&gt;ST35, "above average", SU35&lt;ST35, "below average", SU35=ST35, "average")</f>
        <v>below average</v>
      </c>
      <c r="SV39" s="15" t="str" cm="1">
        <f t="array" ref="SV39">_xlfn.IFS(SV35&gt;SU35, "above average", SV35&lt;SU35, "below average", SV35=SU35, "average")</f>
        <v>below average</v>
      </c>
      <c r="SW39" s="15" t="str" cm="1">
        <f t="array" ref="SW39">_xlfn.IFS(SW35&gt;SV35, "above average", SW35&lt;SV35, "below average", SW35=SV35, "average")</f>
        <v>above average</v>
      </c>
      <c r="SX39" s="15" t="str" cm="1">
        <f t="array" ref="SX39">_xlfn.IFS(SX35&gt;SW35, "above average", SX35&lt;SW35, "below average", SX35=SW35, "average")</f>
        <v>below average</v>
      </c>
      <c r="SY39" s="15" t="str" cm="1">
        <f t="array" ref="SY39">_xlfn.IFS(SY35&gt;SX35, "above average", SY35&lt;SX35, "below average", SY35=SX35, "average")</f>
        <v>above average</v>
      </c>
      <c r="SZ39" s="15" t="str" cm="1">
        <f t="array" ref="SZ39">_xlfn.IFS(SZ35&gt;SY35, "above average", SZ35&lt;SY35, "below average", SZ35=SY35, "average")</f>
        <v>below average</v>
      </c>
      <c r="TA39" s="15" t="str" cm="1">
        <f t="array" ref="TA39">_xlfn.IFS(TA35&gt;SZ35, "above average", TA35&lt;SZ35, "below average", TA35=SZ35, "average")</f>
        <v>above average</v>
      </c>
      <c r="TB39" s="15" t="str" cm="1">
        <f t="array" ref="TB39">_xlfn.IFS(TB35&gt;TA35, "above average", TB35&lt;TA35, "below average", TB35=TA35, "average")</f>
        <v>above average</v>
      </c>
      <c r="TC39" s="15" t="str" cm="1">
        <f t="array" ref="TC39">_xlfn.IFS(TC35&gt;TB35, "above average", TC35&lt;TB35, "below average", TC35=TB35, "average")</f>
        <v>below average</v>
      </c>
      <c r="TD39" s="15" t="str" cm="1">
        <f t="array" ref="TD39">_xlfn.IFS(TD35&gt;TC35, "above average", TD35&lt;TC35, "below average", TD35=TC35, "average")</f>
        <v>below average</v>
      </c>
      <c r="TE39" s="15" t="str" cm="1">
        <f t="array" ref="TE39">_xlfn.IFS(TE35&gt;TD35, "above average", TE35&lt;TD35, "below average", TE35=TD35, "average")</f>
        <v>below average</v>
      </c>
      <c r="TF39" s="15" t="str" cm="1">
        <f t="array" ref="TF39">_xlfn.IFS(TF35&gt;TE35, "above average", TF35&lt;TE35, "below average", TF35=TE35, "average")</f>
        <v>below average</v>
      </c>
      <c r="TG39" s="15" t="str" cm="1">
        <f t="array" ref="TG39">_xlfn.IFS(TG35&gt;TF35, "above average", TG35&lt;TF35, "below average", TG35=TF35, "average")</f>
        <v>below average</v>
      </c>
      <c r="TH39" s="15" t="str" cm="1">
        <f t="array" ref="TH39">_xlfn.IFS(TH35&gt;TG35, "above average", TH35&lt;TG35, "below average", TH35=TG35, "average")</f>
        <v>above average</v>
      </c>
      <c r="TI39" s="15" t="str" cm="1">
        <f t="array" ref="TI39">_xlfn.IFS(TI35&gt;TH35, "above average", TI35&lt;TH35, "below average", TI35=TH35, "average")</f>
        <v>above average</v>
      </c>
      <c r="TJ39" s="15" t="str" cm="1">
        <f t="array" ref="TJ39">_xlfn.IFS(TJ35&gt;TI35, "above average", TJ35&lt;TI35, "below average", TJ35=TI35, "average")</f>
        <v>above average</v>
      </c>
      <c r="TK39" s="15" t="str" cm="1">
        <f t="array" ref="TK39">_xlfn.IFS(TK35&gt;TJ35, "above average", TK35&lt;TJ35, "below average", TK35=TJ35, "average")</f>
        <v>below average</v>
      </c>
      <c r="TL39" s="15" t="str" cm="1">
        <f t="array" ref="TL39">_xlfn.IFS(TL35&gt;TK35, "above average", TL35&lt;TK35, "below average", TL35=TK35, "average")</f>
        <v>above average</v>
      </c>
      <c r="TM39" s="15" t="str" cm="1">
        <f t="array" ref="TM39">_xlfn.IFS(TM35&gt;TL35, "above average", TM35&lt;TL35, "below average", TM35=TL35, "average")</f>
        <v>above average</v>
      </c>
      <c r="TN39" s="15" t="str" cm="1">
        <f t="array" ref="TN39">_xlfn.IFS(TN35&gt;TM35, "above average", TN35&lt;TM35, "below average", TN35=TM35, "average")</f>
        <v>below average</v>
      </c>
      <c r="TO39" s="15" t="str" cm="1">
        <f t="array" ref="TO39">_xlfn.IFS(TO35&gt;TN35, "above average", TO35&lt;TN35, "below average", TO35=TN35, "average")</f>
        <v>below average</v>
      </c>
      <c r="TP39" s="15" t="str" cm="1">
        <f t="array" ref="TP39">_xlfn.IFS(TP35&gt;TO35, "above average", TP35&lt;TO35, "below average", TP35=TO35, "average")</f>
        <v>below average</v>
      </c>
      <c r="TQ39" s="15" t="str" cm="1">
        <f t="array" ref="TQ39">_xlfn.IFS(TQ35&gt;TP35, "above average", TQ35&lt;TP35, "below average", TQ35=TP35, "average")</f>
        <v>below average</v>
      </c>
      <c r="TR39" s="15" t="str" cm="1">
        <f t="array" ref="TR39">_xlfn.IFS(TR35&gt;TQ35, "above average", TR35&lt;TQ35, "below average", TR35=TQ35, "average")</f>
        <v>below average</v>
      </c>
      <c r="TS39" s="15" t="str" cm="1">
        <f t="array" ref="TS39">_xlfn.IFS(TS35&gt;TR35, "above average", TS35&lt;TR35, "below average", TS35=TR35, "average")</f>
        <v>above average</v>
      </c>
      <c r="TT39" s="15" t="str" cm="1">
        <f t="array" ref="TT39">_xlfn.IFS(TT35&gt;TS35, "above average", TT35&lt;TS35, "below average", TT35=TS35, "average")</f>
        <v>below average</v>
      </c>
      <c r="TU39" s="15" t="str" cm="1">
        <f t="array" ref="TU39">_xlfn.IFS(TU35&gt;TT35, "above average", TU35&lt;TT35, "below average", TU35=TT35, "average")</f>
        <v>above average</v>
      </c>
      <c r="TV39" s="15" t="str" cm="1">
        <f t="array" ref="TV39">_xlfn.IFS(TV35&gt;TU35, "above average", TV35&lt;TU35, "below average", TV35=TU35, "average")</f>
        <v>below average</v>
      </c>
      <c r="TW39" s="15" t="str" cm="1">
        <f t="array" ref="TW39">_xlfn.IFS(TW35&gt;TV35, "above average", TW35&lt;TV35, "below average", TW35=TV35, "average")</f>
        <v>above average</v>
      </c>
      <c r="TX39" s="15" t="str" cm="1">
        <f t="array" ref="TX39">_xlfn.IFS(TX35&gt;TW35, "above average", TX35&lt;TW35, "below average", TX35=TW35, "average")</f>
        <v>above average</v>
      </c>
      <c r="TY39" s="15" t="str" cm="1">
        <f t="array" ref="TY39">_xlfn.IFS(TY35&gt;TX35, "above average", TY35&lt;TX35, "below average", TY35=TX35, "average")</f>
        <v>below average</v>
      </c>
      <c r="TZ39" s="15" t="str" cm="1">
        <f t="array" ref="TZ39">_xlfn.IFS(TZ35&gt;TY35, "above average", TZ35&lt;TY35, "below average", TZ35=TY35, "average")</f>
        <v>below average</v>
      </c>
      <c r="UA39" s="15" t="str" cm="1">
        <f t="array" ref="UA39">_xlfn.IFS(UA35&gt;TZ35, "above average", UA35&lt;TZ35, "below average", UA35=TZ35, "average")</f>
        <v>below average</v>
      </c>
      <c r="UB39" s="15" t="str" cm="1">
        <f t="array" ref="UB39">_xlfn.IFS(UB35&gt;UA35, "above average", UB35&lt;UA35, "below average", UB35=UA35, "average")</f>
        <v>below average</v>
      </c>
      <c r="UC39" s="15" t="str" cm="1">
        <f t="array" ref="UC39">_xlfn.IFS(UC35&gt;UB35, "above average", UC35&lt;UB35, "below average", UC35=UB35, "average")</f>
        <v>below average</v>
      </c>
      <c r="UD39" s="15" t="str" cm="1">
        <f t="array" ref="UD39">_xlfn.IFS(UD35&gt;UC35, "above average", UD35&lt;UC35, "below average", UD35=UC35, "average")</f>
        <v>above average</v>
      </c>
      <c r="UE39" s="15" t="str" cm="1">
        <f t="array" ref="UE39">_xlfn.IFS(UE35&gt;UD35, "above average", UE35&lt;UD35, "below average", UE35=UD35, "average")</f>
        <v>below average</v>
      </c>
      <c r="UF39" s="15" t="str" cm="1">
        <f t="array" ref="UF39">_xlfn.IFS(UF35&gt;UE35, "above average", UF35&lt;UE35, "below average", UF35=UE35, "average")</f>
        <v>above average</v>
      </c>
      <c r="UG39" s="15" t="str" cm="1">
        <f t="array" ref="UG39">_xlfn.IFS(UG35&gt;UF35, "above average", UG35&lt;UF35, "below average", UG35=UF35, "average")</f>
        <v>below average</v>
      </c>
      <c r="UH39" s="15" t="str" cm="1">
        <f t="array" ref="UH39">_xlfn.IFS(UH35&gt;UG35, "above average", UH35&lt;UG35, "below average", UH35=UG35, "average")</f>
        <v>above average</v>
      </c>
      <c r="UI39" s="15" t="str" cm="1">
        <f t="array" ref="UI39">_xlfn.IFS(UI35&gt;UH35, "above average", UI35&lt;UH35, "below average", UI35=UH35, "average")</f>
        <v>above average</v>
      </c>
      <c r="UJ39" s="15" t="str" cm="1">
        <f t="array" ref="UJ39">_xlfn.IFS(UJ35&gt;UI35, "above average", UJ35&lt;UI35, "below average", UJ35=UI35, "average")</f>
        <v>below average</v>
      </c>
      <c r="UK39" s="15" t="str" cm="1">
        <f t="array" ref="UK39">_xlfn.IFS(UK35&gt;UJ35, "above average", UK35&lt;UJ35, "below average", UK35=UJ35, "average")</f>
        <v>below average</v>
      </c>
      <c r="UL39" s="15" t="str" cm="1">
        <f t="array" ref="UL39">_xlfn.IFS(UL35&gt;UK35, "above average", UL35&lt;UK35, "below average", UL35=UK35, "average")</f>
        <v>below average</v>
      </c>
      <c r="UM39" s="15" t="str" cm="1">
        <f t="array" ref="UM39">_xlfn.IFS(UM35&gt;UL35, "above average", UM35&lt;UL35, "below average", UM35=UL35, "average")</f>
        <v>below average</v>
      </c>
      <c r="UN39" s="15" t="str" cm="1">
        <f t="array" ref="UN39">_xlfn.IFS(UN35&gt;UM35, "above average", UN35&lt;UM35, "below average", UN35=UM35, "average")</f>
        <v>below average</v>
      </c>
      <c r="UO39" s="15" t="str" cm="1">
        <f t="array" ref="UO39">_xlfn.IFS(UO35&gt;UN35, "above average", UO35&lt;UN35, "below average", UO35=UN35, "average")</f>
        <v>above average</v>
      </c>
      <c r="UP39" s="15" t="str" cm="1">
        <f t="array" ref="UP39">_xlfn.IFS(UP35&gt;UO35, "above average", UP35&lt;UO35, "below average", UP35=UO35, "average")</f>
        <v>below average</v>
      </c>
      <c r="UQ39" s="15" t="str" cm="1">
        <f t="array" ref="UQ39">_xlfn.IFS(UQ35&gt;UP35, "above average", UQ35&lt;UP35, "below average", UQ35=UP35, "average")</f>
        <v>above average</v>
      </c>
      <c r="UR39" s="15" t="str" cm="1">
        <f t="array" ref="UR39">_xlfn.IFS(UR35&gt;UQ35, "above average", UR35&lt;UQ35, "below average", UR35=UQ35, "average")</f>
        <v>below average</v>
      </c>
      <c r="US39" s="15" t="str" cm="1">
        <f t="array" ref="US39">_xlfn.IFS(US35&gt;UR35, "above average", US35&lt;UR35, "below average", US35=UR35, "average")</f>
        <v>above average</v>
      </c>
      <c r="UT39" s="15" t="str" cm="1">
        <f t="array" ref="UT39">_xlfn.IFS(UT35&gt;US35, "above average", UT35&lt;US35, "below average", UT35=US35, "average")</f>
        <v>above average</v>
      </c>
      <c r="UU39" s="15" t="str" cm="1">
        <f t="array" ref="UU39">_xlfn.IFS(UU35&gt;UT35, "above average", UU35&lt;UT35, "below average", UU35=UT35, "average")</f>
        <v>below average</v>
      </c>
      <c r="UV39" s="15" t="str" cm="1">
        <f t="array" ref="UV39">_xlfn.IFS(UV35&gt;UU35, "above average", UV35&lt;UU35, "below average", UV35=UU35, "average")</f>
        <v>below average</v>
      </c>
      <c r="UW39" s="15" t="str" cm="1">
        <f t="array" ref="UW39">_xlfn.IFS(UW35&gt;UV35, "above average", UW35&lt;UV35, "below average", UW35=UV35, "average")</f>
        <v>below average</v>
      </c>
      <c r="UX39" s="15" t="str" cm="1">
        <f t="array" ref="UX39">_xlfn.IFS(UX35&gt;UW35, "above average", UX35&lt;UW35, "below average", UX35=UW35, "average")</f>
        <v>below average</v>
      </c>
      <c r="UY39" s="15" t="str" cm="1">
        <f t="array" ref="UY39">_xlfn.IFS(UY35&gt;UX35, "above average", UY35&lt;UX35, "below average", UY35=UX35, "average")</f>
        <v>below average</v>
      </c>
      <c r="UZ39" s="15" t="str" cm="1">
        <f t="array" ref="UZ39">_xlfn.IFS(UZ35&gt;UY35, "above average", UZ35&lt;UY35, "below average", UZ35=UY35, "average")</f>
        <v>above average</v>
      </c>
      <c r="VA39" s="15" t="str" cm="1">
        <f t="array" ref="VA39">_xlfn.IFS(VA35&gt;UZ35, "above average", VA35&lt;UZ35, "below average", VA35=UZ35, "average")</f>
        <v>below average</v>
      </c>
      <c r="VB39" s="15" t="str" cm="1">
        <f t="array" ref="VB39">_xlfn.IFS(VB35&gt;VA35, "above average", VB35&lt;VA35, "below average", VB35=VA35, "average")</f>
        <v>above average</v>
      </c>
      <c r="VC39" s="15" t="str" cm="1">
        <f t="array" ref="VC39">_xlfn.IFS(VC35&gt;VB35, "above average", VC35&lt;VB35, "below average", VC35=VB35, "average")</f>
        <v>below average</v>
      </c>
      <c r="VD39" s="15" t="str" cm="1">
        <f t="array" ref="VD39">_xlfn.IFS(VD35&gt;VC35, "above average", VD35&lt;VC35, "below average", VD35=VC35, "average")</f>
        <v>above average</v>
      </c>
      <c r="VE39" s="15" t="str" cm="1">
        <f t="array" ref="VE39">_xlfn.IFS(VE35&gt;VD35, "above average", VE35&lt;VD35, "below average", VE35=VD35, "average")</f>
        <v>above average</v>
      </c>
      <c r="VF39" s="15" t="str" cm="1">
        <f t="array" ref="VF39">_xlfn.IFS(VF35&gt;VE35, "above average", VF35&lt;VE35, "below average", VF35=VE35, "average")</f>
        <v>above average</v>
      </c>
      <c r="VG39" s="15" t="str" cm="1">
        <f t="array" ref="VG39">_xlfn.IFS(VG35&gt;VF35, "above average", VG35&lt;VF35, "below average", VG35=VF35, "average")</f>
        <v>above average</v>
      </c>
      <c r="VH39" s="15" t="str" cm="1">
        <f t="array" ref="VH39">_xlfn.IFS(VH35&gt;VG35, "above average", VH35&lt;VG35, "below average", VH35=VG35, "average")</f>
        <v>below average</v>
      </c>
      <c r="VI39" s="15" t="str" cm="1">
        <f t="array" ref="VI39">_xlfn.IFS(VI35&gt;VH35, "above average", VI35&lt;VH35, "below average", VI35=VH35, "average")</f>
        <v>below average</v>
      </c>
      <c r="VJ39" s="15" t="str" cm="1">
        <f t="array" ref="VJ39">_xlfn.IFS(VJ35&gt;VI35, "above average", VJ35&lt;VI35, "below average", VJ35=VI35, "average")</f>
        <v>above average</v>
      </c>
      <c r="VK39" s="15" t="str" cm="1">
        <f t="array" ref="VK39">_xlfn.IFS(VK35&gt;VJ35, "above average", VK35&lt;VJ35, "below average", VK35=VJ35, "average")</f>
        <v>above average</v>
      </c>
      <c r="VL39" s="15" t="str" cm="1">
        <f t="array" ref="VL39">_xlfn.IFS(VL35&gt;VK35, "above average", VL35&lt;VK35, "below average", VL35=VK35, "average")</f>
        <v>above average</v>
      </c>
    </row>
    <row r="41" spans="1:592 16384:16384" x14ac:dyDescent="0.25">
      <c r="J41" s="14" t="str">
        <f>$G$44&amp;J42</f>
        <v>USAAll returns in state</v>
      </c>
      <c r="K41" s="14" t="str">
        <f t="shared" ref="K41:T41" si="30">$G$44&amp;K42</f>
        <v>USA&lt;$1</v>
      </c>
      <c r="L41" s="14" t="str">
        <f t="shared" si="30"/>
        <v>USA$1-&lt;$10k</v>
      </c>
      <c r="M41" s="14" t="str">
        <f t="shared" si="30"/>
        <v>USA$10k-&lt;$25k</v>
      </c>
      <c r="N41" s="14" t="str">
        <f t="shared" si="30"/>
        <v>USA$25k-&lt;$50k</v>
      </c>
      <c r="O41" s="14" t="str">
        <f t="shared" si="30"/>
        <v>USA$50k-&lt;$75k</v>
      </c>
      <c r="P41" s="14" t="str">
        <f t="shared" si="30"/>
        <v>USA$75k-&lt;$100k</v>
      </c>
      <c r="Q41" s="14" t="str">
        <f t="shared" si="30"/>
        <v>USA$100k-&lt;$200k</v>
      </c>
      <c r="R41" s="14" t="str">
        <f t="shared" si="30"/>
        <v>USA$200k-&lt;$500k</v>
      </c>
      <c r="S41" s="14" t="str">
        <f t="shared" si="30"/>
        <v>USA$500k-&lt;$1M</v>
      </c>
      <c r="T41" s="14" t="str">
        <f t="shared" si="30"/>
        <v>USAOver $1M</v>
      </c>
      <c r="U41" s="14" t="str">
        <f>$G$45&amp;U42</f>
        <v>ALABAMAAll returns in state</v>
      </c>
      <c r="V41" s="14" t="str">
        <f t="shared" ref="V41:AE41" si="31">$G$45&amp;V42</f>
        <v>ALABAMA&lt;$1</v>
      </c>
      <c r="W41" s="14" t="str">
        <f t="shared" si="31"/>
        <v>ALABAMA$1-&lt;$10k</v>
      </c>
      <c r="X41" s="14" t="str">
        <f t="shared" si="31"/>
        <v>ALABAMA$10k-&lt;$25k</v>
      </c>
      <c r="Y41" s="14" t="str">
        <f t="shared" si="31"/>
        <v>ALABAMA$25k-&lt;$50k</v>
      </c>
      <c r="Z41" s="14" t="str">
        <f t="shared" si="31"/>
        <v>ALABAMA$50k-&lt;$75k</v>
      </c>
      <c r="AA41" s="14" t="str">
        <f t="shared" si="31"/>
        <v>ALABAMA$75k-&lt;$100k</v>
      </c>
      <c r="AB41" s="14" t="str">
        <f t="shared" si="31"/>
        <v>ALABAMA$100k-&lt;$200k</v>
      </c>
      <c r="AC41" s="14" t="str">
        <f t="shared" si="31"/>
        <v>ALABAMA$200k-&lt;$500k</v>
      </c>
      <c r="AD41" s="14" t="str">
        <f t="shared" si="31"/>
        <v>ALABAMA$500k-&lt;$1M</v>
      </c>
      <c r="AE41" s="14" t="str">
        <f t="shared" si="31"/>
        <v>ALABAMAOver $1M</v>
      </c>
      <c r="AF41" s="14" t="str">
        <f>$G$46&amp;AF42</f>
        <v>ALASKAAll returns in state</v>
      </c>
      <c r="AG41" s="14" t="str">
        <f t="shared" ref="AG41:AP41" si="32">$G$46&amp;AG42</f>
        <v>ALASKA&lt;$1</v>
      </c>
      <c r="AH41" s="14" t="str">
        <f t="shared" si="32"/>
        <v>ALASKA$1-&lt;$10k</v>
      </c>
      <c r="AI41" s="14" t="str">
        <f t="shared" si="32"/>
        <v>ALASKA$10k-&lt;$25k</v>
      </c>
      <c r="AJ41" s="14" t="str">
        <f t="shared" si="32"/>
        <v>ALASKA$25k-&lt;$50k</v>
      </c>
      <c r="AK41" s="14" t="str">
        <f t="shared" si="32"/>
        <v>ALASKA$50k-&lt;$75k</v>
      </c>
      <c r="AL41" s="14" t="str">
        <f t="shared" si="32"/>
        <v>ALASKA$75k-&lt;$100k</v>
      </c>
      <c r="AM41" s="14" t="str">
        <f t="shared" si="32"/>
        <v>ALASKA$100k-&lt;$200k</v>
      </c>
      <c r="AN41" s="14" t="str">
        <f t="shared" si="32"/>
        <v>ALASKA$200k-&lt;$500k</v>
      </c>
      <c r="AO41" s="14" t="str">
        <f t="shared" si="32"/>
        <v>ALASKA$500k-&lt;$1M</v>
      </c>
      <c r="AP41" s="14" t="str">
        <f t="shared" si="32"/>
        <v>ALASKAOver $1M</v>
      </c>
      <c r="AQ41" s="14" t="str">
        <f>$G$47&amp;AQ42</f>
        <v>ARIZONAAll returns in state</v>
      </c>
      <c r="AR41" s="14" t="str">
        <f t="shared" ref="AR41:BA41" si="33">$G$47&amp;AR42</f>
        <v>ARIZONA&lt;$1</v>
      </c>
      <c r="AS41" s="14" t="str">
        <f t="shared" si="33"/>
        <v>ARIZONA$1-&lt;$10k</v>
      </c>
      <c r="AT41" s="14" t="str">
        <f t="shared" si="33"/>
        <v>ARIZONA$10k-&lt;$25k</v>
      </c>
      <c r="AU41" s="14" t="str">
        <f t="shared" si="33"/>
        <v>ARIZONA$25k-&lt;$50k</v>
      </c>
      <c r="AV41" s="14" t="str">
        <f t="shared" si="33"/>
        <v>ARIZONA$50k-&lt;$75k</v>
      </c>
      <c r="AW41" s="14" t="str">
        <f t="shared" si="33"/>
        <v>ARIZONA$75k-&lt;$100k</v>
      </c>
      <c r="AX41" s="14" t="str">
        <f t="shared" si="33"/>
        <v>ARIZONA$100k-&lt;$200k</v>
      </c>
      <c r="AY41" s="14" t="str">
        <f t="shared" si="33"/>
        <v>ARIZONA$200k-&lt;$500k</v>
      </c>
      <c r="AZ41" s="14" t="str">
        <f t="shared" si="33"/>
        <v>ARIZONA$500k-&lt;$1M</v>
      </c>
      <c r="BA41" s="14" t="str">
        <f t="shared" si="33"/>
        <v>ARIZONAOver $1M</v>
      </c>
      <c r="BB41" s="14" t="str">
        <f>$G$48&amp;BB42</f>
        <v>ARKANSASAll returns in state</v>
      </c>
      <c r="BC41" s="14" t="str">
        <f t="shared" ref="BC41:BL41" si="34">$G$48&amp;BC42</f>
        <v>ARKANSAS&lt;$1</v>
      </c>
      <c r="BD41" s="14" t="str">
        <f t="shared" si="34"/>
        <v>ARKANSAS$1-&lt;$10k</v>
      </c>
      <c r="BE41" s="14" t="str">
        <f t="shared" si="34"/>
        <v>ARKANSAS$10k-&lt;$25k</v>
      </c>
      <c r="BF41" s="14" t="str">
        <f t="shared" si="34"/>
        <v>ARKANSAS$25k-&lt;$50k</v>
      </c>
      <c r="BG41" s="14" t="str">
        <f t="shared" si="34"/>
        <v>ARKANSAS$50k-&lt;$75k</v>
      </c>
      <c r="BH41" s="14" t="str">
        <f t="shared" si="34"/>
        <v>ARKANSAS$75k-&lt;$100k</v>
      </c>
      <c r="BI41" s="14" t="str">
        <f t="shared" si="34"/>
        <v>ARKANSAS$100k-&lt;$200k</v>
      </c>
      <c r="BJ41" s="14" t="str">
        <f t="shared" si="34"/>
        <v>ARKANSAS$200k-&lt;$500k</v>
      </c>
      <c r="BK41" s="14" t="str">
        <f t="shared" si="34"/>
        <v>ARKANSAS$500k-&lt;$1M</v>
      </c>
      <c r="BL41" s="14" t="str">
        <f t="shared" si="34"/>
        <v>ARKANSASOver $1M</v>
      </c>
      <c r="BM41" s="14" t="str">
        <f>$G$49&amp;BM42</f>
        <v>CALIFORNIAAll returns in state</v>
      </c>
      <c r="BN41" s="14" t="str">
        <f t="shared" ref="BN41:BW41" si="35">$G$49&amp;BN42</f>
        <v>CALIFORNIA&lt;$1</v>
      </c>
      <c r="BO41" s="14" t="str">
        <f t="shared" si="35"/>
        <v>CALIFORNIA$1-&lt;$10k</v>
      </c>
      <c r="BP41" s="14" t="str">
        <f t="shared" si="35"/>
        <v>CALIFORNIA$10k-&lt;$25k</v>
      </c>
      <c r="BQ41" s="14" t="str">
        <f t="shared" si="35"/>
        <v>CALIFORNIA$25k-&lt;$50k</v>
      </c>
      <c r="BR41" s="14" t="str">
        <f t="shared" si="35"/>
        <v>CALIFORNIA$50k-&lt;$75k</v>
      </c>
      <c r="BS41" s="14" t="str">
        <f t="shared" si="35"/>
        <v>CALIFORNIA$75k-&lt;$100k</v>
      </c>
      <c r="BT41" s="14" t="str">
        <f t="shared" si="35"/>
        <v>CALIFORNIA$100k-&lt;$200k</v>
      </c>
      <c r="BU41" s="14" t="str">
        <f t="shared" si="35"/>
        <v>CALIFORNIA$200k-&lt;$500k</v>
      </c>
      <c r="BV41" s="14" t="str">
        <f t="shared" si="35"/>
        <v>CALIFORNIA$500k-&lt;$1M</v>
      </c>
      <c r="BW41" s="14" t="str">
        <f t="shared" si="35"/>
        <v>CALIFORNIAOver $1M</v>
      </c>
      <c r="BX41" s="14" t="str">
        <f>$G$50&amp;BX42</f>
        <v>COLORADOAll returns in state</v>
      </c>
      <c r="BY41" s="14" t="str">
        <f t="shared" ref="BY41:CH41" si="36">$G$50&amp;BY42</f>
        <v>COLORADO&lt;$1</v>
      </c>
      <c r="BZ41" s="14" t="str">
        <f t="shared" si="36"/>
        <v>COLORADO$1-&lt;$10k</v>
      </c>
      <c r="CA41" s="14" t="str">
        <f t="shared" si="36"/>
        <v>COLORADO$10k-&lt;$25k</v>
      </c>
      <c r="CB41" s="14" t="str">
        <f t="shared" si="36"/>
        <v>COLORADO$25k-&lt;$50k</v>
      </c>
      <c r="CC41" s="14" t="str">
        <f t="shared" si="36"/>
        <v>COLORADO$50k-&lt;$75k</v>
      </c>
      <c r="CD41" s="14" t="str">
        <f t="shared" si="36"/>
        <v>COLORADO$75k-&lt;$100k</v>
      </c>
      <c r="CE41" s="14" t="str">
        <f t="shared" si="36"/>
        <v>COLORADO$100k-&lt;$200k</v>
      </c>
      <c r="CF41" s="14" t="str">
        <f t="shared" si="36"/>
        <v>COLORADO$200k-&lt;$500k</v>
      </c>
      <c r="CG41" s="14" t="str">
        <f t="shared" si="36"/>
        <v>COLORADO$500k-&lt;$1M</v>
      </c>
      <c r="CH41" s="14" t="str">
        <f t="shared" si="36"/>
        <v>COLORADOOver $1M</v>
      </c>
      <c r="CI41" s="14" t="str">
        <f>$G$51&amp;CI42</f>
        <v>CONNECTICUTAll returns in state</v>
      </c>
      <c r="CJ41" s="14" t="str">
        <f t="shared" ref="CJ41:CS41" si="37">$G$51&amp;CJ42</f>
        <v>CONNECTICUT&lt;$1</v>
      </c>
      <c r="CK41" s="14" t="str">
        <f t="shared" si="37"/>
        <v>CONNECTICUT$1-&lt;$10k</v>
      </c>
      <c r="CL41" s="14" t="str">
        <f t="shared" si="37"/>
        <v>CONNECTICUT$10k-&lt;$25k</v>
      </c>
      <c r="CM41" s="14" t="str">
        <f t="shared" si="37"/>
        <v>CONNECTICUT$25k-&lt;$50k</v>
      </c>
      <c r="CN41" s="14" t="str">
        <f t="shared" si="37"/>
        <v>CONNECTICUT$50k-&lt;$75k</v>
      </c>
      <c r="CO41" s="14" t="str">
        <f t="shared" si="37"/>
        <v>CONNECTICUT$75k-&lt;$100k</v>
      </c>
      <c r="CP41" s="14" t="str">
        <f t="shared" si="37"/>
        <v>CONNECTICUT$100k-&lt;$200k</v>
      </c>
      <c r="CQ41" s="14" t="str">
        <f t="shared" si="37"/>
        <v>CONNECTICUT$200k-&lt;$500k</v>
      </c>
      <c r="CR41" s="14" t="str">
        <f t="shared" si="37"/>
        <v>CONNECTICUT$500k-&lt;$1M</v>
      </c>
      <c r="CS41" s="14" t="str">
        <f t="shared" si="37"/>
        <v>CONNECTICUTOver $1M</v>
      </c>
      <c r="CT41" s="14" t="str">
        <f>$G$52&amp;CT42</f>
        <v>DELAWAREAll returns in state</v>
      </c>
      <c r="CU41" s="14" t="str">
        <f t="shared" ref="CU41:DD41" si="38">$G$52&amp;CU42</f>
        <v>DELAWARE&lt;$1</v>
      </c>
      <c r="CV41" s="14" t="str">
        <f t="shared" si="38"/>
        <v>DELAWARE$1-&lt;$10k</v>
      </c>
      <c r="CW41" s="14" t="str">
        <f t="shared" si="38"/>
        <v>DELAWARE$10k-&lt;$25k</v>
      </c>
      <c r="CX41" s="14" t="str">
        <f t="shared" si="38"/>
        <v>DELAWARE$25k-&lt;$50k</v>
      </c>
      <c r="CY41" s="14" t="str">
        <f t="shared" si="38"/>
        <v>DELAWARE$50k-&lt;$75k</v>
      </c>
      <c r="CZ41" s="14" t="str">
        <f t="shared" si="38"/>
        <v>DELAWARE$75k-&lt;$100k</v>
      </c>
      <c r="DA41" s="14" t="str">
        <f t="shared" si="38"/>
        <v>DELAWARE$100k-&lt;$200k</v>
      </c>
      <c r="DB41" s="14" t="str">
        <f t="shared" si="38"/>
        <v>DELAWARE$200k-&lt;$500k</v>
      </c>
      <c r="DC41" s="14" t="str">
        <f t="shared" si="38"/>
        <v>DELAWARE$500k-&lt;$1M</v>
      </c>
      <c r="DD41" s="14" t="str">
        <f t="shared" si="38"/>
        <v>DELAWAREOver $1M</v>
      </c>
      <c r="DE41" s="14" t="str">
        <f>$G$53&amp;DE42</f>
        <v>DISTRICT OF COLUMBIAAll returns in state</v>
      </c>
      <c r="DF41" s="14" t="str">
        <f t="shared" ref="DF41:DO41" si="39">$G$53&amp;DF42</f>
        <v>DISTRICT OF COLUMBIA&lt;$1</v>
      </c>
      <c r="DG41" s="14" t="str">
        <f t="shared" si="39"/>
        <v>DISTRICT OF COLUMBIA$1-&lt;$10k</v>
      </c>
      <c r="DH41" s="14" t="str">
        <f t="shared" si="39"/>
        <v>DISTRICT OF COLUMBIA$10k-&lt;$25k</v>
      </c>
      <c r="DI41" s="14" t="str">
        <f t="shared" si="39"/>
        <v>DISTRICT OF COLUMBIA$25k-&lt;$50k</v>
      </c>
      <c r="DJ41" s="14" t="str">
        <f t="shared" si="39"/>
        <v>DISTRICT OF COLUMBIA$50k-&lt;$75k</v>
      </c>
      <c r="DK41" s="14" t="str">
        <f t="shared" si="39"/>
        <v>DISTRICT OF COLUMBIA$75k-&lt;$100k</v>
      </c>
      <c r="DL41" s="14" t="str">
        <f t="shared" si="39"/>
        <v>DISTRICT OF COLUMBIA$100k-&lt;$200k</v>
      </c>
      <c r="DM41" s="14" t="str">
        <f t="shared" si="39"/>
        <v>DISTRICT OF COLUMBIA$200k-&lt;$500k</v>
      </c>
      <c r="DN41" s="14" t="str">
        <f t="shared" si="39"/>
        <v>DISTRICT OF COLUMBIA$500k-&lt;$1M</v>
      </c>
      <c r="DO41" s="14" t="str">
        <f t="shared" si="39"/>
        <v>DISTRICT OF COLUMBIAOver $1M</v>
      </c>
      <c r="DP41" s="14" t="str">
        <f>$G$54&amp;DP42</f>
        <v>FLORIDAAll returns in state</v>
      </c>
      <c r="DQ41" s="14" t="str">
        <f t="shared" ref="DQ41:DZ41" si="40">$G$54&amp;DQ42</f>
        <v>FLORIDA&lt;$1</v>
      </c>
      <c r="DR41" s="14" t="str">
        <f t="shared" si="40"/>
        <v>FLORIDA$1-&lt;$10k</v>
      </c>
      <c r="DS41" s="14" t="str">
        <f t="shared" si="40"/>
        <v>FLORIDA$10k-&lt;$25k</v>
      </c>
      <c r="DT41" s="14" t="str">
        <f t="shared" si="40"/>
        <v>FLORIDA$25k-&lt;$50k</v>
      </c>
      <c r="DU41" s="14" t="str">
        <f t="shared" si="40"/>
        <v>FLORIDA$50k-&lt;$75k</v>
      </c>
      <c r="DV41" s="14" t="str">
        <f t="shared" si="40"/>
        <v>FLORIDA$75k-&lt;$100k</v>
      </c>
      <c r="DW41" s="14" t="str">
        <f t="shared" si="40"/>
        <v>FLORIDA$100k-&lt;$200k</v>
      </c>
      <c r="DX41" s="14" t="str">
        <f t="shared" si="40"/>
        <v>FLORIDA$200k-&lt;$500k</v>
      </c>
      <c r="DY41" s="14" t="str">
        <f t="shared" si="40"/>
        <v>FLORIDA$500k-&lt;$1M</v>
      </c>
      <c r="DZ41" s="14" t="str">
        <f t="shared" si="40"/>
        <v>FLORIDAOver $1M</v>
      </c>
      <c r="EA41" s="14" t="str">
        <f>$G$55&amp;EA42</f>
        <v>GEORGIAAll returns in state</v>
      </c>
      <c r="EB41" s="14" t="str">
        <f t="shared" ref="EB41:EK41" si="41">$G$55&amp;EB42</f>
        <v>GEORGIA&lt;$1</v>
      </c>
      <c r="EC41" s="14" t="str">
        <f t="shared" si="41"/>
        <v>GEORGIA$1-&lt;$10k</v>
      </c>
      <c r="ED41" s="14" t="str">
        <f t="shared" si="41"/>
        <v>GEORGIA$10k-&lt;$25k</v>
      </c>
      <c r="EE41" s="14" t="str">
        <f t="shared" si="41"/>
        <v>GEORGIA$25k-&lt;$50k</v>
      </c>
      <c r="EF41" s="14" t="str">
        <f t="shared" si="41"/>
        <v>GEORGIA$50k-&lt;$75k</v>
      </c>
      <c r="EG41" s="14" t="str">
        <f t="shared" si="41"/>
        <v>GEORGIA$75k-&lt;$100k</v>
      </c>
      <c r="EH41" s="14" t="str">
        <f t="shared" si="41"/>
        <v>GEORGIA$100k-&lt;$200k</v>
      </c>
      <c r="EI41" s="14" t="str">
        <f t="shared" si="41"/>
        <v>GEORGIA$200k-&lt;$500k</v>
      </c>
      <c r="EJ41" s="14" t="str">
        <f t="shared" si="41"/>
        <v>GEORGIA$500k-&lt;$1M</v>
      </c>
      <c r="EK41" s="14" t="str">
        <f t="shared" si="41"/>
        <v>GEORGIAOver $1M</v>
      </c>
      <c r="EL41" s="14" t="str">
        <f>$G$56&amp;EL42</f>
        <v>HAWAIIAll returns in state</v>
      </c>
      <c r="EM41" s="14" t="str">
        <f t="shared" ref="EM41:EV41" si="42">$G$56&amp;EM42</f>
        <v>HAWAII&lt;$1</v>
      </c>
      <c r="EN41" s="14" t="str">
        <f t="shared" si="42"/>
        <v>HAWAII$1-&lt;$10k</v>
      </c>
      <c r="EO41" s="14" t="str">
        <f t="shared" si="42"/>
        <v>HAWAII$10k-&lt;$25k</v>
      </c>
      <c r="EP41" s="14" t="str">
        <f t="shared" si="42"/>
        <v>HAWAII$25k-&lt;$50k</v>
      </c>
      <c r="EQ41" s="14" t="str">
        <f t="shared" si="42"/>
        <v>HAWAII$50k-&lt;$75k</v>
      </c>
      <c r="ER41" s="14" t="str">
        <f t="shared" si="42"/>
        <v>HAWAII$75k-&lt;$100k</v>
      </c>
      <c r="ES41" s="14" t="str">
        <f t="shared" si="42"/>
        <v>HAWAII$100k-&lt;$200k</v>
      </c>
      <c r="ET41" s="14" t="str">
        <f t="shared" si="42"/>
        <v>HAWAII$200k-&lt;$500k</v>
      </c>
      <c r="EU41" s="14" t="str">
        <f t="shared" si="42"/>
        <v>HAWAII$500k-&lt;$1M</v>
      </c>
      <c r="EV41" s="14" t="str">
        <f t="shared" si="42"/>
        <v>HAWAIIOver $1M</v>
      </c>
      <c r="EW41" s="14" t="str">
        <f>$G$57&amp;EW42</f>
        <v>IDAHOAll returns in state</v>
      </c>
      <c r="EX41" s="14" t="str">
        <f t="shared" ref="EX41:FG41" si="43">$G$57&amp;EX42</f>
        <v>IDAHO&lt;$1</v>
      </c>
      <c r="EY41" s="14" t="str">
        <f t="shared" si="43"/>
        <v>IDAHO$1-&lt;$10k</v>
      </c>
      <c r="EZ41" s="14" t="str">
        <f t="shared" si="43"/>
        <v>IDAHO$10k-&lt;$25k</v>
      </c>
      <c r="FA41" s="14" t="str">
        <f t="shared" si="43"/>
        <v>IDAHO$25k-&lt;$50k</v>
      </c>
      <c r="FB41" s="14" t="str">
        <f t="shared" si="43"/>
        <v>IDAHO$50k-&lt;$75k</v>
      </c>
      <c r="FC41" s="14" t="str">
        <f t="shared" si="43"/>
        <v>IDAHO$75k-&lt;$100k</v>
      </c>
      <c r="FD41" s="14" t="str">
        <f t="shared" si="43"/>
        <v>IDAHO$100k-&lt;$200k</v>
      </c>
      <c r="FE41" s="14" t="str">
        <f t="shared" si="43"/>
        <v>IDAHO$200k-&lt;$500k</v>
      </c>
      <c r="FF41" s="14" t="str">
        <f t="shared" si="43"/>
        <v>IDAHO$500k-&lt;$1M</v>
      </c>
      <c r="FG41" s="14" t="str">
        <f t="shared" si="43"/>
        <v>IDAHOOver $1M</v>
      </c>
      <c r="FH41" s="14" t="str">
        <f>$G$58&amp;FH42</f>
        <v>ILLINOISAll returns in state</v>
      </c>
      <c r="FI41" s="14" t="str">
        <f t="shared" ref="FI41:FR41" si="44">$G$58&amp;FI42</f>
        <v>ILLINOIS&lt;$1</v>
      </c>
      <c r="FJ41" s="14" t="str">
        <f t="shared" si="44"/>
        <v>ILLINOIS$1-&lt;$10k</v>
      </c>
      <c r="FK41" s="14" t="str">
        <f t="shared" si="44"/>
        <v>ILLINOIS$10k-&lt;$25k</v>
      </c>
      <c r="FL41" s="14" t="str">
        <f t="shared" si="44"/>
        <v>ILLINOIS$25k-&lt;$50k</v>
      </c>
      <c r="FM41" s="14" t="str">
        <f t="shared" si="44"/>
        <v>ILLINOIS$50k-&lt;$75k</v>
      </c>
      <c r="FN41" s="14" t="str">
        <f t="shared" si="44"/>
        <v>ILLINOIS$75k-&lt;$100k</v>
      </c>
      <c r="FO41" s="14" t="str">
        <f t="shared" si="44"/>
        <v>ILLINOIS$100k-&lt;$200k</v>
      </c>
      <c r="FP41" s="14" t="str">
        <f t="shared" si="44"/>
        <v>ILLINOIS$200k-&lt;$500k</v>
      </c>
      <c r="FQ41" s="14" t="str">
        <f t="shared" si="44"/>
        <v>ILLINOIS$500k-&lt;$1M</v>
      </c>
      <c r="FR41" s="14" t="str">
        <f t="shared" si="44"/>
        <v>ILLINOISOver $1M</v>
      </c>
      <c r="FS41" s="14" t="str">
        <f>$G$59&amp;FS42</f>
        <v>INDIANAAll returns in state</v>
      </c>
      <c r="FT41" s="14" t="str">
        <f t="shared" ref="FT41:GC41" si="45">$G$59&amp;FT42</f>
        <v>INDIANA&lt;$1</v>
      </c>
      <c r="FU41" s="14" t="str">
        <f t="shared" si="45"/>
        <v>INDIANA$1-&lt;$10k</v>
      </c>
      <c r="FV41" s="14" t="str">
        <f t="shared" si="45"/>
        <v>INDIANA$10k-&lt;$25k</v>
      </c>
      <c r="FW41" s="14" t="str">
        <f t="shared" si="45"/>
        <v>INDIANA$25k-&lt;$50k</v>
      </c>
      <c r="FX41" s="14" t="str">
        <f t="shared" si="45"/>
        <v>INDIANA$50k-&lt;$75k</v>
      </c>
      <c r="FY41" s="14" t="str">
        <f t="shared" si="45"/>
        <v>INDIANA$75k-&lt;$100k</v>
      </c>
      <c r="FZ41" s="14" t="str">
        <f t="shared" si="45"/>
        <v>INDIANA$100k-&lt;$200k</v>
      </c>
      <c r="GA41" s="14" t="str">
        <f t="shared" si="45"/>
        <v>INDIANA$200k-&lt;$500k</v>
      </c>
      <c r="GB41" s="14" t="str">
        <f t="shared" si="45"/>
        <v>INDIANA$500k-&lt;$1M</v>
      </c>
      <c r="GC41" s="14" t="str">
        <f t="shared" si="45"/>
        <v>INDIANAOver $1M</v>
      </c>
      <c r="GD41" s="14" t="str">
        <f>$G$60&amp;GD42</f>
        <v>IOWAAll returns in state</v>
      </c>
      <c r="GE41" s="14" t="str">
        <f t="shared" ref="GE41:GN41" si="46">$G$60&amp;GE42</f>
        <v>IOWA&lt;$1</v>
      </c>
      <c r="GF41" s="14" t="str">
        <f t="shared" si="46"/>
        <v>IOWA$1-&lt;$10k</v>
      </c>
      <c r="GG41" s="14" t="str">
        <f t="shared" si="46"/>
        <v>IOWA$10k-&lt;$25k</v>
      </c>
      <c r="GH41" s="14" t="str">
        <f t="shared" si="46"/>
        <v>IOWA$25k-&lt;$50k</v>
      </c>
      <c r="GI41" s="14" t="str">
        <f t="shared" si="46"/>
        <v>IOWA$50k-&lt;$75k</v>
      </c>
      <c r="GJ41" s="14" t="str">
        <f t="shared" si="46"/>
        <v>IOWA$75k-&lt;$100k</v>
      </c>
      <c r="GK41" s="14" t="str">
        <f t="shared" si="46"/>
        <v>IOWA$100k-&lt;$200k</v>
      </c>
      <c r="GL41" s="14" t="str">
        <f t="shared" si="46"/>
        <v>IOWA$200k-&lt;$500k</v>
      </c>
      <c r="GM41" s="14" t="str">
        <f t="shared" si="46"/>
        <v>IOWA$500k-&lt;$1M</v>
      </c>
      <c r="GN41" s="14" t="str">
        <f t="shared" si="46"/>
        <v>IOWAOver $1M</v>
      </c>
      <c r="GO41" s="14" t="str">
        <f>$G$61&amp;GO42</f>
        <v>KANSASAll returns in state</v>
      </c>
      <c r="GP41" s="14" t="str">
        <f t="shared" ref="GP41:GY41" si="47">$G$61&amp;GP42</f>
        <v>KANSAS&lt;$1</v>
      </c>
      <c r="GQ41" s="14" t="str">
        <f t="shared" si="47"/>
        <v>KANSAS$1-&lt;$10k</v>
      </c>
      <c r="GR41" s="14" t="str">
        <f t="shared" si="47"/>
        <v>KANSAS$10k-&lt;$25k</v>
      </c>
      <c r="GS41" s="14" t="str">
        <f t="shared" si="47"/>
        <v>KANSAS$25k-&lt;$50k</v>
      </c>
      <c r="GT41" s="14" t="str">
        <f t="shared" si="47"/>
        <v>KANSAS$50k-&lt;$75k</v>
      </c>
      <c r="GU41" s="14" t="str">
        <f t="shared" si="47"/>
        <v>KANSAS$75k-&lt;$100k</v>
      </c>
      <c r="GV41" s="14" t="str">
        <f t="shared" si="47"/>
        <v>KANSAS$100k-&lt;$200k</v>
      </c>
      <c r="GW41" s="14" t="str">
        <f t="shared" si="47"/>
        <v>KANSAS$200k-&lt;$500k</v>
      </c>
      <c r="GX41" s="14" t="str">
        <f t="shared" si="47"/>
        <v>KANSAS$500k-&lt;$1M</v>
      </c>
      <c r="GY41" s="14" t="str">
        <f t="shared" si="47"/>
        <v>KANSASOver $1M</v>
      </c>
      <c r="GZ41" s="14" t="str">
        <f>$G$62&amp;GZ42</f>
        <v>KENTUCKYAll returns in state</v>
      </c>
      <c r="HA41" s="14" t="str">
        <f t="shared" ref="HA41:HJ41" si="48">$G$62&amp;HA42</f>
        <v>KENTUCKY&lt;$1</v>
      </c>
      <c r="HB41" s="14" t="str">
        <f t="shared" si="48"/>
        <v>KENTUCKY$1-&lt;$10k</v>
      </c>
      <c r="HC41" s="14" t="str">
        <f t="shared" si="48"/>
        <v>KENTUCKY$10k-&lt;$25k</v>
      </c>
      <c r="HD41" s="14" t="str">
        <f t="shared" si="48"/>
        <v>KENTUCKY$25k-&lt;$50k</v>
      </c>
      <c r="HE41" s="14" t="str">
        <f t="shared" si="48"/>
        <v>KENTUCKY$50k-&lt;$75k</v>
      </c>
      <c r="HF41" s="14" t="str">
        <f t="shared" si="48"/>
        <v>KENTUCKY$75k-&lt;$100k</v>
      </c>
      <c r="HG41" s="14" t="str">
        <f t="shared" si="48"/>
        <v>KENTUCKY$100k-&lt;$200k</v>
      </c>
      <c r="HH41" s="14" t="str">
        <f t="shared" si="48"/>
        <v>KENTUCKY$200k-&lt;$500k</v>
      </c>
      <c r="HI41" s="14" t="str">
        <f t="shared" si="48"/>
        <v>KENTUCKY$500k-&lt;$1M</v>
      </c>
      <c r="HJ41" s="14" t="str">
        <f t="shared" si="48"/>
        <v>KENTUCKYOver $1M</v>
      </c>
      <c r="HK41" s="14" t="str">
        <f>$G$63&amp;HK42</f>
        <v>LOUISIANAAll returns in state</v>
      </c>
      <c r="HL41" s="14" t="str">
        <f t="shared" ref="HL41:HU41" si="49">$G$63&amp;HL42</f>
        <v>LOUISIANA&lt;$1</v>
      </c>
      <c r="HM41" s="14" t="str">
        <f t="shared" si="49"/>
        <v>LOUISIANA$1-&lt;$10k</v>
      </c>
      <c r="HN41" s="14" t="str">
        <f t="shared" si="49"/>
        <v>LOUISIANA$10k-&lt;$25k</v>
      </c>
      <c r="HO41" s="14" t="str">
        <f t="shared" si="49"/>
        <v>LOUISIANA$25k-&lt;$50k</v>
      </c>
      <c r="HP41" s="14" t="str">
        <f t="shared" si="49"/>
        <v>LOUISIANA$50k-&lt;$75k</v>
      </c>
      <c r="HQ41" s="14" t="str">
        <f t="shared" si="49"/>
        <v>LOUISIANA$75k-&lt;$100k</v>
      </c>
      <c r="HR41" s="14" t="str">
        <f t="shared" si="49"/>
        <v>LOUISIANA$100k-&lt;$200k</v>
      </c>
      <c r="HS41" s="14" t="str">
        <f t="shared" si="49"/>
        <v>LOUISIANA$200k-&lt;$500k</v>
      </c>
      <c r="HT41" s="14" t="str">
        <f t="shared" si="49"/>
        <v>LOUISIANA$500k-&lt;$1M</v>
      </c>
      <c r="HU41" s="14" t="str">
        <f t="shared" si="49"/>
        <v>LOUISIANAOver $1M</v>
      </c>
      <c r="HV41" s="14" t="str">
        <f>$G$64&amp;HV42</f>
        <v>MAINEAll returns in state</v>
      </c>
      <c r="HW41" s="14" t="str">
        <f t="shared" ref="HW41:IF41" si="50">$G$64&amp;HW42</f>
        <v>MAINE&lt;$1</v>
      </c>
      <c r="HX41" s="14" t="str">
        <f t="shared" si="50"/>
        <v>MAINE$1-&lt;$10k</v>
      </c>
      <c r="HY41" s="14" t="str">
        <f t="shared" si="50"/>
        <v>MAINE$10k-&lt;$25k</v>
      </c>
      <c r="HZ41" s="14" t="str">
        <f t="shared" si="50"/>
        <v>MAINE$25k-&lt;$50k</v>
      </c>
      <c r="IA41" s="14" t="str">
        <f t="shared" si="50"/>
        <v>MAINE$50k-&lt;$75k</v>
      </c>
      <c r="IB41" s="14" t="str">
        <f t="shared" si="50"/>
        <v>MAINE$75k-&lt;$100k</v>
      </c>
      <c r="IC41" s="14" t="str">
        <f t="shared" si="50"/>
        <v>MAINE$100k-&lt;$200k</v>
      </c>
      <c r="ID41" s="14" t="str">
        <f t="shared" si="50"/>
        <v>MAINE$200k-&lt;$500k</v>
      </c>
      <c r="IE41" s="14" t="str">
        <f t="shared" si="50"/>
        <v>MAINE$500k-&lt;$1M</v>
      </c>
      <c r="IF41" s="14" t="str">
        <f t="shared" si="50"/>
        <v>MAINEOver $1M</v>
      </c>
      <c r="IG41" s="14" t="str">
        <f>$G$65&amp;IG42</f>
        <v>MARYLANDAll returns in state</v>
      </c>
      <c r="IH41" s="14" t="str">
        <f t="shared" ref="IH41:IQ41" si="51">$G$65&amp;IH42</f>
        <v>MARYLAND&lt;$1</v>
      </c>
      <c r="II41" s="14" t="str">
        <f t="shared" si="51"/>
        <v>MARYLAND$1-&lt;$10k</v>
      </c>
      <c r="IJ41" s="14" t="str">
        <f t="shared" si="51"/>
        <v>MARYLAND$10k-&lt;$25k</v>
      </c>
      <c r="IK41" s="14" t="str">
        <f t="shared" si="51"/>
        <v>MARYLAND$25k-&lt;$50k</v>
      </c>
      <c r="IL41" s="14" t="str">
        <f t="shared" si="51"/>
        <v>MARYLAND$50k-&lt;$75k</v>
      </c>
      <c r="IM41" s="14" t="str">
        <f t="shared" si="51"/>
        <v>MARYLAND$75k-&lt;$100k</v>
      </c>
      <c r="IN41" s="14" t="str">
        <f t="shared" si="51"/>
        <v>MARYLAND$100k-&lt;$200k</v>
      </c>
      <c r="IO41" s="14" t="str">
        <f t="shared" si="51"/>
        <v>MARYLAND$200k-&lt;$500k</v>
      </c>
      <c r="IP41" s="14" t="str">
        <f t="shared" si="51"/>
        <v>MARYLAND$500k-&lt;$1M</v>
      </c>
      <c r="IQ41" s="14" t="str">
        <f t="shared" si="51"/>
        <v>MARYLANDOver $1M</v>
      </c>
      <c r="IR41" s="14" t="str">
        <f>$G$66&amp;IR42</f>
        <v>MASSACHUSETTSAll returns in state</v>
      </c>
      <c r="IS41" s="14" t="str">
        <f t="shared" ref="IS41:JB41" si="52">$G$66&amp;IS42</f>
        <v>MASSACHUSETTS&lt;$1</v>
      </c>
      <c r="IT41" s="14" t="str">
        <f t="shared" si="52"/>
        <v>MASSACHUSETTS$1-&lt;$10k</v>
      </c>
      <c r="IU41" s="14" t="str">
        <f t="shared" si="52"/>
        <v>MASSACHUSETTS$10k-&lt;$25k</v>
      </c>
      <c r="IV41" s="14" t="str">
        <f t="shared" si="52"/>
        <v>MASSACHUSETTS$25k-&lt;$50k</v>
      </c>
      <c r="IW41" s="14" t="str">
        <f t="shared" si="52"/>
        <v>MASSACHUSETTS$50k-&lt;$75k</v>
      </c>
      <c r="IX41" s="14" t="str">
        <f t="shared" si="52"/>
        <v>MASSACHUSETTS$75k-&lt;$100k</v>
      </c>
      <c r="IY41" s="14" t="str">
        <f t="shared" si="52"/>
        <v>MASSACHUSETTS$100k-&lt;$200k</v>
      </c>
      <c r="IZ41" s="14" t="str">
        <f t="shared" si="52"/>
        <v>MASSACHUSETTS$200k-&lt;$500k</v>
      </c>
      <c r="JA41" s="14" t="str">
        <f t="shared" si="52"/>
        <v>MASSACHUSETTS$500k-&lt;$1M</v>
      </c>
      <c r="JB41" s="14" t="str">
        <f t="shared" si="52"/>
        <v>MASSACHUSETTSOver $1M</v>
      </c>
      <c r="JC41" s="14" t="str">
        <f>$G$67&amp;JC42</f>
        <v>MICHIGANAll returns in state</v>
      </c>
      <c r="JD41" s="14" t="str">
        <f t="shared" ref="JD41:JM41" si="53">$G$67&amp;JD42</f>
        <v>MICHIGAN&lt;$1</v>
      </c>
      <c r="JE41" s="14" t="str">
        <f t="shared" si="53"/>
        <v>MICHIGAN$1-&lt;$10k</v>
      </c>
      <c r="JF41" s="14" t="str">
        <f t="shared" si="53"/>
        <v>MICHIGAN$10k-&lt;$25k</v>
      </c>
      <c r="JG41" s="14" t="str">
        <f t="shared" si="53"/>
        <v>MICHIGAN$25k-&lt;$50k</v>
      </c>
      <c r="JH41" s="14" t="str">
        <f t="shared" si="53"/>
        <v>MICHIGAN$50k-&lt;$75k</v>
      </c>
      <c r="JI41" s="14" t="str">
        <f t="shared" si="53"/>
        <v>MICHIGAN$75k-&lt;$100k</v>
      </c>
      <c r="JJ41" s="14" t="str">
        <f t="shared" si="53"/>
        <v>MICHIGAN$100k-&lt;$200k</v>
      </c>
      <c r="JK41" s="14" t="str">
        <f t="shared" si="53"/>
        <v>MICHIGAN$200k-&lt;$500k</v>
      </c>
      <c r="JL41" s="14" t="str">
        <f t="shared" si="53"/>
        <v>MICHIGAN$500k-&lt;$1M</v>
      </c>
      <c r="JM41" s="14" t="str">
        <f t="shared" si="53"/>
        <v>MICHIGANOver $1M</v>
      </c>
      <c r="JN41" s="14" t="str">
        <f>$G$68&amp;JN42</f>
        <v>MINNESOTAAll returns in state</v>
      </c>
      <c r="JO41" s="14" t="str">
        <f t="shared" ref="JO41:JX41" si="54">$G$68&amp;JO42</f>
        <v>MINNESOTA&lt;$1</v>
      </c>
      <c r="JP41" s="14" t="str">
        <f t="shared" si="54"/>
        <v>MINNESOTA$1-&lt;$10k</v>
      </c>
      <c r="JQ41" s="14" t="str">
        <f t="shared" si="54"/>
        <v>MINNESOTA$10k-&lt;$25k</v>
      </c>
      <c r="JR41" s="14" t="str">
        <f t="shared" si="54"/>
        <v>MINNESOTA$25k-&lt;$50k</v>
      </c>
      <c r="JS41" s="14" t="str">
        <f t="shared" si="54"/>
        <v>MINNESOTA$50k-&lt;$75k</v>
      </c>
      <c r="JT41" s="14" t="str">
        <f t="shared" si="54"/>
        <v>MINNESOTA$75k-&lt;$100k</v>
      </c>
      <c r="JU41" s="14" t="str">
        <f t="shared" si="54"/>
        <v>MINNESOTA$100k-&lt;$200k</v>
      </c>
      <c r="JV41" s="14" t="str">
        <f t="shared" si="54"/>
        <v>MINNESOTA$200k-&lt;$500k</v>
      </c>
      <c r="JW41" s="14" t="str">
        <f t="shared" si="54"/>
        <v>MINNESOTA$500k-&lt;$1M</v>
      </c>
      <c r="JX41" s="14" t="str">
        <f t="shared" si="54"/>
        <v>MINNESOTAOver $1M</v>
      </c>
      <c r="JY41" s="14" t="str">
        <f>$G$69&amp;JY42</f>
        <v>MISSISSIPPIAll returns in state</v>
      </c>
      <c r="JZ41" s="14" t="str">
        <f t="shared" ref="JZ41:KI41" si="55">$G$69&amp;JZ42</f>
        <v>MISSISSIPPI&lt;$1</v>
      </c>
      <c r="KA41" s="14" t="str">
        <f t="shared" si="55"/>
        <v>MISSISSIPPI$1-&lt;$10k</v>
      </c>
      <c r="KB41" s="14" t="str">
        <f t="shared" si="55"/>
        <v>MISSISSIPPI$10k-&lt;$25k</v>
      </c>
      <c r="KC41" s="14" t="str">
        <f t="shared" si="55"/>
        <v>MISSISSIPPI$25k-&lt;$50k</v>
      </c>
      <c r="KD41" s="14" t="str">
        <f t="shared" si="55"/>
        <v>MISSISSIPPI$50k-&lt;$75k</v>
      </c>
      <c r="KE41" s="14" t="str">
        <f t="shared" si="55"/>
        <v>MISSISSIPPI$75k-&lt;$100k</v>
      </c>
      <c r="KF41" s="14" t="str">
        <f t="shared" si="55"/>
        <v>MISSISSIPPI$100k-&lt;$200k</v>
      </c>
      <c r="KG41" s="14" t="str">
        <f t="shared" si="55"/>
        <v>MISSISSIPPI$200k-&lt;$500k</v>
      </c>
      <c r="KH41" s="14" t="str">
        <f t="shared" si="55"/>
        <v>MISSISSIPPI$500k-&lt;$1M</v>
      </c>
      <c r="KI41" s="14" t="str">
        <f t="shared" si="55"/>
        <v>MISSISSIPPIOver $1M</v>
      </c>
      <c r="KJ41" s="14" t="str">
        <f>$G$70&amp;KJ42</f>
        <v>MISSOURIAll returns in state</v>
      </c>
      <c r="KK41" s="14" t="str">
        <f t="shared" ref="KK41:KT41" si="56">$G$70&amp;KK42</f>
        <v>MISSOURI&lt;$1</v>
      </c>
      <c r="KL41" s="14" t="str">
        <f t="shared" si="56"/>
        <v>MISSOURI$1-&lt;$10k</v>
      </c>
      <c r="KM41" s="14" t="str">
        <f t="shared" si="56"/>
        <v>MISSOURI$10k-&lt;$25k</v>
      </c>
      <c r="KN41" s="14" t="str">
        <f t="shared" si="56"/>
        <v>MISSOURI$25k-&lt;$50k</v>
      </c>
      <c r="KO41" s="14" t="str">
        <f t="shared" si="56"/>
        <v>MISSOURI$50k-&lt;$75k</v>
      </c>
      <c r="KP41" s="14" t="str">
        <f t="shared" si="56"/>
        <v>MISSOURI$75k-&lt;$100k</v>
      </c>
      <c r="KQ41" s="14" t="str">
        <f t="shared" si="56"/>
        <v>MISSOURI$100k-&lt;$200k</v>
      </c>
      <c r="KR41" s="14" t="str">
        <f t="shared" si="56"/>
        <v>MISSOURI$200k-&lt;$500k</v>
      </c>
      <c r="KS41" s="14" t="str">
        <f t="shared" si="56"/>
        <v>MISSOURI$500k-&lt;$1M</v>
      </c>
      <c r="KT41" s="14" t="str">
        <f t="shared" si="56"/>
        <v>MISSOURIOver $1M</v>
      </c>
      <c r="KU41" s="14" t="str">
        <f>$G$71&amp;KU42</f>
        <v>MONTANAAll returns in state</v>
      </c>
      <c r="KV41" s="14" t="str">
        <f t="shared" ref="KV41:LE41" si="57">$G$71&amp;KV42</f>
        <v>MONTANA&lt;$1</v>
      </c>
      <c r="KW41" s="14" t="str">
        <f t="shared" si="57"/>
        <v>MONTANA$1-&lt;$10k</v>
      </c>
      <c r="KX41" s="14" t="str">
        <f t="shared" si="57"/>
        <v>MONTANA$10k-&lt;$25k</v>
      </c>
      <c r="KY41" s="14" t="str">
        <f t="shared" si="57"/>
        <v>MONTANA$25k-&lt;$50k</v>
      </c>
      <c r="KZ41" s="14" t="str">
        <f t="shared" si="57"/>
        <v>MONTANA$50k-&lt;$75k</v>
      </c>
      <c r="LA41" s="14" t="str">
        <f t="shared" si="57"/>
        <v>MONTANA$75k-&lt;$100k</v>
      </c>
      <c r="LB41" s="14" t="str">
        <f t="shared" si="57"/>
        <v>MONTANA$100k-&lt;$200k</v>
      </c>
      <c r="LC41" s="14" t="str">
        <f t="shared" si="57"/>
        <v>MONTANA$200k-&lt;$500k</v>
      </c>
      <c r="LD41" s="14" t="str">
        <f t="shared" si="57"/>
        <v>MONTANA$500k-&lt;$1M</v>
      </c>
      <c r="LE41" s="14" t="str">
        <f t="shared" si="57"/>
        <v>MONTANAOver $1M</v>
      </c>
      <c r="LF41" s="14" t="str">
        <f>$G$72&amp;LF42</f>
        <v>NEBRASKAAll returns in state</v>
      </c>
      <c r="LG41" s="14" t="str">
        <f t="shared" ref="LG41:LP41" si="58">$G$72&amp;LG42</f>
        <v>NEBRASKA&lt;$1</v>
      </c>
      <c r="LH41" s="14" t="str">
        <f t="shared" si="58"/>
        <v>NEBRASKA$1-&lt;$10k</v>
      </c>
      <c r="LI41" s="14" t="str">
        <f t="shared" si="58"/>
        <v>NEBRASKA$10k-&lt;$25k</v>
      </c>
      <c r="LJ41" s="14" t="str">
        <f t="shared" si="58"/>
        <v>NEBRASKA$25k-&lt;$50k</v>
      </c>
      <c r="LK41" s="14" t="str">
        <f t="shared" si="58"/>
        <v>NEBRASKA$50k-&lt;$75k</v>
      </c>
      <c r="LL41" s="14" t="str">
        <f t="shared" si="58"/>
        <v>NEBRASKA$75k-&lt;$100k</v>
      </c>
      <c r="LM41" s="14" t="str">
        <f t="shared" si="58"/>
        <v>NEBRASKA$100k-&lt;$200k</v>
      </c>
      <c r="LN41" s="14" t="str">
        <f t="shared" si="58"/>
        <v>NEBRASKA$200k-&lt;$500k</v>
      </c>
      <c r="LO41" s="14" t="str">
        <f t="shared" si="58"/>
        <v>NEBRASKA$500k-&lt;$1M</v>
      </c>
      <c r="LP41" s="14" t="str">
        <f t="shared" si="58"/>
        <v>NEBRASKAOver $1M</v>
      </c>
      <c r="LQ41" s="14" t="str">
        <f>$G$73&amp;LQ42</f>
        <v>NEVADAAll returns in state</v>
      </c>
      <c r="LR41" s="14" t="str">
        <f t="shared" ref="LR41:MA41" si="59">$G$73&amp;LR42</f>
        <v>NEVADA&lt;$1</v>
      </c>
      <c r="LS41" s="14" t="str">
        <f t="shared" si="59"/>
        <v>NEVADA$1-&lt;$10k</v>
      </c>
      <c r="LT41" s="14" t="str">
        <f t="shared" si="59"/>
        <v>NEVADA$10k-&lt;$25k</v>
      </c>
      <c r="LU41" s="14" t="str">
        <f t="shared" si="59"/>
        <v>NEVADA$25k-&lt;$50k</v>
      </c>
      <c r="LV41" s="14" t="str">
        <f t="shared" si="59"/>
        <v>NEVADA$50k-&lt;$75k</v>
      </c>
      <c r="LW41" s="14" t="str">
        <f t="shared" si="59"/>
        <v>NEVADA$75k-&lt;$100k</v>
      </c>
      <c r="LX41" s="14" t="str">
        <f t="shared" si="59"/>
        <v>NEVADA$100k-&lt;$200k</v>
      </c>
      <c r="LY41" s="14" t="str">
        <f t="shared" si="59"/>
        <v>NEVADA$200k-&lt;$500k</v>
      </c>
      <c r="LZ41" s="14" t="str">
        <f t="shared" si="59"/>
        <v>NEVADA$500k-&lt;$1M</v>
      </c>
      <c r="MA41" s="14" t="str">
        <f t="shared" si="59"/>
        <v>NEVADAOver $1M</v>
      </c>
      <c r="MB41" s="14" t="str">
        <f>$G$74&amp;MB42</f>
        <v>NEW HAMPSHIREAll returns in state</v>
      </c>
      <c r="MC41" s="14" t="str">
        <f t="shared" ref="MC41:ML41" si="60">$G$74&amp;MC42</f>
        <v>NEW HAMPSHIRE&lt;$1</v>
      </c>
      <c r="MD41" s="14" t="str">
        <f t="shared" si="60"/>
        <v>NEW HAMPSHIRE$1-&lt;$10k</v>
      </c>
      <c r="ME41" s="14" t="str">
        <f t="shared" si="60"/>
        <v>NEW HAMPSHIRE$10k-&lt;$25k</v>
      </c>
      <c r="MF41" s="14" t="str">
        <f t="shared" si="60"/>
        <v>NEW HAMPSHIRE$25k-&lt;$50k</v>
      </c>
      <c r="MG41" s="14" t="str">
        <f t="shared" si="60"/>
        <v>NEW HAMPSHIRE$50k-&lt;$75k</v>
      </c>
      <c r="MH41" s="14" t="str">
        <f t="shared" si="60"/>
        <v>NEW HAMPSHIRE$75k-&lt;$100k</v>
      </c>
      <c r="MI41" s="14" t="str">
        <f t="shared" si="60"/>
        <v>NEW HAMPSHIRE$100k-&lt;$200k</v>
      </c>
      <c r="MJ41" s="14" t="str">
        <f t="shared" si="60"/>
        <v>NEW HAMPSHIRE$200k-&lt;$500k</v>
      </c>
      <c r="MK41" s="14" t="str">
        <f t="shared" si="60"/>
        <v>NEW HAMPSHIRE$500k-&lt;$1M</v>
      </c>
      <c r="ML41" s="14" t="str">
        <f t="shared" si="60"/>
        <v>NEW HAMPSHIREOver $1M</v>
      </c>
      <c r="MM41" s="14" t="str">
        <f>$G$75&amp;MM42</f>
        <v>NEW JERSEYAll returns in state</v>
      </c>
      <c r="MN41" s="14" t="str">
        <f t="shared" ref="MN41:MV41" si="61">$G$75&amp;MN42</f>
        <v>NEW JERSEY&lt;$1</v>
      </c>
      <c r="MO41" s="14" t="str">
        <f t="shared" si="61"/>
        <v>NEW JERSEY$1-&lt;$10k</v>
      </c>
      <c r="MP41" s="14" t="str">
        <f t="shared" si="61"/>
        <v>NEW JERSEY$10k-&lt;$25k</v>
      </c>
      <c r="MQ41" s="14" t="str">
        <f t="shared" si="61"/>
        <v>NEW JERSEY$25k-&lt;$50k</v>
      </c>
      <c r="MR41" s="14" t="str">
        <f t="shared" si="61"/>
        <v>NEW JERSEY$50k-&lt;$75k</v>
      </c>
      <c r="MS41" s="14" t="str">
        <f t="shared" si="61"/>
        <v>NEW JERSEY$75k-&lt;$100k</v>
      </c>
      <c r="MT41" s="14" t="str">
        <f t="shared" si="61"/>
        <v>NEW JERSEY$100k-&lt;$200k</v>
      </c>
      <c r="MU41" s="14" t="str">
        <f t="shared" si="61"/>
        <v>NEW JERSEY$200k-&lt;$500k</v>
      </c>
      <c r="MV41" s="14" t="str">
        <f t="shared" si="61"/>
        <v>NEW JERSEY$500k-&lt;$1M</v>
      </c>
      <c r="MW41" s="14" t="str">
        <f>$G$75&amp;MW42</f>
        <v>NEW JERSEYOver $1M</v>
      </c>
      <c r="MX41" s="14" t="str">
        <f>$G$76&amp;MX42</f>
        <v>NEW MEXICOAll returns in state</v>
      </c>
      <c r="MY41" s="14" t="str">
        <f t="shared" ref="MY41:NH41" si="62">$G$76&amp;MY42</f>
        <v>NEW MEXICO&lt;$1</v>
      </c>
      <c r="MZ41" s="14" t="str">
        <f t="shared" si="62"/>
        <v>NEW MEXICO$1-&lt;$10k</v>
      </c>
      <c r="NA41" s="14" t="str">
        <f t="shared" si="62"/>
        <v>NEW MEXICO$10k-&lt;$25k</v>
      </c>
      <c r="NB41" s="14" t="str">
        <f t="shared" si="62"/>
        <v>NEW MEXICO$25k-&lt;$50k</v>
      </c>
      <c r="NC41" s="14" t="str">
        <f t="shared" si="62"/>
        <v>NEW MEXICO$50k-&lt;$75k</v>
      </c>
      <c r="ND41" s="14" t="str">
        <f t="shared" si="62"/>
        <v>NEW MEXICO$75k-&lt;$100k</v>
      </c>
      <c r="NE41" s="14" t="str">
        <f t="shared" si="62"/>
        <v>NEW MEXICO$100k-&lt;$200k</v>
      </c>
      <c r="NF41" s="14" t="str">
        <f t="shared" si="62"/>
        <v>NEW MEXICO$200k-&lt;$500k</v>
      </c>
      <c r="NG41" s="14" t="str">
        <f t="shared" si="62"/>
        <v>NEW MEXICO$500k-&lt;$1M</v>
      </c>
      <c r="NH41" s="14" t="str">
        <f t="shared" si="62"/>
        <v>NEW MEXICOOver $1M</v>
      </c>
      <c r="NI41" s="14" t="str">
        <f>$G$77&amp;NI42</f>
        <v>NEW YORKAll returns in state</v>
      </c>
      <c r="NJ41" s="14" t="str">
        <f t="shared" ref="NJ41:NS41" si="63">$G$77&amp;NJ42</f>
        <v>NEW YORK&lt;$1</v>
      </c>
      <c r="NK41" s="14" t="str">
        <f t="shared" si="63"/>
        <v>NEW YORK$1-&lt;$10k</v>
      </c>
      <c r="NL41" s="14" t="str">
        <f t="shared" si="63"/>
        <v>NEW YORK$10k-&lt;$25k</v>
      </c>
      <c r="NM41" s="14" t="str">
        <f t="shared" si="63"/>
        <v>NEW YORK$25k-&lt;$50k</v>
      </c>
      <c r="NN41" s="14" t="str">
        <f t="shared" si="63"/>
        <v>NEW YORK$50k-&lt;$75k</v>
      </c>
      <c r="NO41" s="14" t="str">
        <f t="shared" si="63"/>
        <v>NEW YORK$75k-&lt;$100k</v>
      </c>
      <c r="NP41" s="14" t="str">
        <f t="shared" si="63"/>
        <v>NEW YORK$100k-&lt;$200k</v>
      </c>
      <c r="NQ41" s="14" t="str">
        <f t="shared" si="63"/>
        <v>NEW YORK$200k-&lt;$500k</v>
      </c>
      <c r="NR41" s="14" t="str">
        <f t="shared" si="63"/>
        <v>NEW YORK$500k-&lt;$1M</v>
      </c>
      <c r="NS41" s="14" t="str">
        <f t="shared" si="63"/>
        <v>NEW YORKOver $1M</v>
      </c>
      <c r="NT41" s="14" t="str">
        <f>$G$78&amp;NT42</f>
        <v>NORTH CAROLINAAll returns in state</v>
      </c>
      <c r="NU41" s="14" t="str">
        <f t="shared" ref="NU41:OD41" si="64">$G$78&amp;NU42</f>
        <v>NORTH CAROLINA&lt;$1</v>
      </c>
      <c r="NV41" s="14" t="str">
        <f t="shared" si="64"/>
        <v>NORTH CAROLINA$1-&lt;$10k</v>
      </c>
      <c r="NW41" s="14" t="str">
        <f t="shared" si="64"/>
        <v>NORTH CAROLINA$10k-&lt;$25k</v>
      </c>
      <c r="NX41" s="14" t="str">
        <f t="shared" si="64"/>
        <v>NORTH CAROLINA$25k-&lt;$50k</v>
      </c>
      <c r="NY41" s="14" t="str">
        <f t="shared" si="64"/>
        <v>NORTH CAROLINA$50k-&lt;$75k</v>
      </c>
      <c r="NZ41" s="14" t="str">
        <f t="shared" si="64"/>
        <v>NORTH CAROLINA$75k-&lt;$100k</v>
      </c>
      <c r="OA41" s="14" t="str">
        <f t="shared" si="64"/>
        <v>NORTH CAROLINA$100k-&lt;$200k</v>
      </c>
      <c r="OB41" s="14" t="str">
        <f t="shared" si="64"/>
        <v>NORTH CAROLINA$200k-&lt;$500k</v>
      </c>
      <c r="OC41" s="14" t="str">
        <f t="shared" si="64"/>
        <v>NORTH CAROLINA$500k-&lt;$1M</v>
      </c>
      <c r="OD41" s="14" t="str">
        <f t="shared" si="64"/>
        <v>NORTH CAROLINAOver $1M</v>
      </c>
      <c r="OE41" s="14" t="str">
        <f>$G$79&amp;OE42</f>
        <v>NORTH DAKOTAAll returns in state</v>
      </c>
      <c r="OF41" s="14" t="str">
        <f t="shared" ref="OF41:OO41" si="65">$G$79&amp;OF42</f>
        <v>NORTH DAKOTA&lt;$1</v>
      </c>
      <c r="OG41" s="14" t="str">
        <f t="shared" si="65"/>
        <v>NORTH DAKOTA$1-&lt;$10k</v>
      </c>
      <c r="OH41" s="14" t="str">
        <f t="shared" si="65"/>
        <v>NORTH DAKOTA$10k-&lt;$25k</v>
      </c>
      <c r="OI41" s="14" t="str">
        <f t="shared" si="65"/>
        <v>NORTH DAKOTA$25k-&lt;$50k</v>
      </c>
      <c r="OJ41" s="14" t="str">
        <f t="shared" si="65"/>
        <v>NORTH DAKOTA$50k-&lt;$75k</v>
      </c>
      <c r="OK41" s="14" t="str">
        <f t="shared" si="65"/>
        <v>NORTH DAKOTA$75k-&lt;$100k</v>
      </c>
      <c r="OL41" s="14" t="str">
        <f t="shared" si="65"/>
        <v>NORTH DAKOTA$100k-&lt;$200k</v>
      </c>
      <c r="OM41" s="14" t="str">
        <f t="shared" si="65"/>
        <v>NORTH DAKOTA$200k-&lt;$500k</v>
      </c>
      <c r="ON41" s="14" t="str">
        <f t="shared" si="65"/>
        <v>NORTH DAKOTA$500k-&lt;$1M</v>
      </c>
      <c r="OO41" s="14" t="str">
        <f t="shared" si="65"/>
        <v>NORTH DAKOTAOver $1M</v>
      </c>
      <c r="OP41" s="14" t="str">
        <f>$G$80&amp;OP42</f>
        <v>OHIOAll returns in state</v>
      </c>
      <c r="OQ41" s="14" t="str">
        <f t="shared" ref="OQ41:OZ41" si="66">$G$80&amp;OQ42</f>
        <v>OHIO&lt;$1</v>
      </c>
      <c r="OR41" s="14" t="str">
        <f t="shared" si="66"/>
        <v>OHIO$1-&lt;$10k</v>
      </c>
      <c r="OS41" s="14" t="str">
        <f t="shared" si="66"/>
        <v>OHIO$10k-&lt;$25k</v>
      </c>
      <c r="OT41" s="14" t="str">
        <f t="shared" si="66"/>
        <v>OHIO$25k-&lt;$50k</v>
      </c>
      <c r="OU41" s="14" t="str">
        <f t="shared" si="66"/>
        <v>OHIO$50k-&lt;$75k</v>
      </c>
      <c r="OV41" s="14" t="str">
        <f t="shared" si="66"/>
        <v>OHIO$75k-&lt;$100k</v>
      </c>
      <c r="OW41" s="14" t="str">
        <f t="shared" si="66"/>
        <v>OHIO$100k-&lt;$200k</v>
      </c>
      <c r="OX41" s="14" t="str">
        <f t="shared" si="66"/>
        <v>OHIO$200k-&lt;$500k</v>
      </c>
      <c r="OY41" s="14" t="str">
        <f t="shared" si="66"/>
        <v>OHIO$500k-&lt;$1M</v>
      </c>
      <c r="OZ41" s="14" t="str">
        <f t="shared" si="66"/>
        <v>OHIOOver $1M</v>
      </c>
      <c r="PA41" s="14" t="str">
        <f>$G$81&amp;PA42</f>
        <v>OKLAHOMAAll returns in state</v>
      </c>
      <c r="PB41" s="14" t="str">
        <f t="shared" ref="PB41:PK41" si="67">$G$81&amp;PB42</f>
        <v>OKLAHOMA&lt;$1</v>
      </c>
      <c r="PC41" s="14" t="str">
        <f t="shared" si="67"/>
        <v>OKLAHOMA$1-&lt;$10k</v>
      </c>
      <c r="PD41" s="14" t="str">
        <f t="shared" si="67"/>
        <v>OKLAHOMA$10k-&lt;$25k</v>
      </c>
      <c r="PE41" s="14" t="str">
        <f t="shared" si="67"/>
        <v>OKLAHOMA$25k-&lt;$50k</v>
      </c>
      <c r="PF41" s="14" t="str">
        <f t="shared" si="67"/>
        <v>OKLAHOMA$50k-&lt;$75k</v>
      </c>
      <c r="PG41" s="14" t="str">
        <f t="shared" si="67"/>
        <v>OKLAHOMA$75k-&lt;$100k</v>
      </c>
      <c r="PH41" s="14" t="str">
        <f t="shared" si="67"/>
        <v>OKLAHOMA$100k-&lt;$200k</v>
      </c>
      <c r="PI41" s="14" t="str">
        <f t="shared" si="67"/>
        <v>OKLAHOMA$200k-&lt;$500k</v>
      </c>
      <c r="PJ41" s="14" t="str">
        <f t="shared" si="67"/>
        <v>OKLAHOMA$500k-&lt;$1M</v>
      </c>
      <c r="PK41" s="14" t="str">
        <f t="shared" si="67"/>
        <v>OKLAHOMAOver $1M</v>
      </c>
      <c r="PL41" s="14" t="str">
        <f>$G$82&amp;PL42</f>
        <v>OREGONAll returns in state</v>
      </c>
      <c r="PM41" s="14" t="str">
        <f t="shared" ref="PM41:PV41" si="68">$G$82&amp;PM42</f>
        <v>OREGON&lt;$1</v>
      </c>
      <c r="PN41" s="14" t="str">
        <f t="shared" si="68"/>
        <v>OREGON$1-&lt;$10k</v>
      </c>
      <c r="PO41" s="14" t="str">
        <f t="shared" si="68"/>
        <v>OREGON$10k-&lt;$25k</v>
      </c>
      <c r="PP41" s="14" t="str">
        <f t="shared" si="68"/>
        <v>OREGON$25k-&lt;$50k</v>
      </c>
      <c r="PQ41" s="14" t="str">
        <f t="shared" si="68"/>
        <v>OREGON$50k-&lt;$75k</v>
      </c>
      <c r="PR41" s="14" t="str">
        <f t="shared" si="68"/>
        <v>OREGON$75k-&lt;$100k</v>
      </c>
      <c r="PS41" s="14" t="str">
        <f t="shared" si="68"/>
        <v>OREGON$100k-&lt;$200k</v>
      </c>
      <c r="PT41" s="14" t="str">
        <f t="shared" si="68"/>
        <v>OREGON$200k-&lt;$500k</v>
      </c>
      <c r="PU41" s="14" t="str">
        <f t="shared" si="68"/>
        <v>OREGON$500k-&lt;$1M</v>
      </c>
      <c r="PV41" s="14" t="str">
        <f t="shared" si="68"/>
        <v>OREGONOver $1M</v>
      </c>
      <c r="PW41" s="14" t="str">
        <f>$G$84&amp;PW42</f>
        <v>PENNSYLVANIAAll returns in state</v>
      </c>
      <c r="PX41" s="14" t="str">
        <f t="shared" ref="PX41:QG41" si="69">$G$84&amp;PX42</f>
        <v>PENNSYLVANIA&lt;$1</v>
      </c>
      <c r="PY41" s="14" t="str">
        <f t="shared" si="69"/>
        <v>PENNSYLVANIA$1-&lt;$10k</v>
      </c>
      <c r="PZ41" s="14" t="str">
        <f t="shared" si="69"/>
        <v>PENNSYLVANIA$10k-&lt;$25k</v>
      </c>
      <c r="QA41" s="14" t="str">
        <f t="shared" si="69"/>
        <v>PENNSYLVANIA$25k-&lt;$50k</v>
      </c>
      <c r="QB41" s="14" t="str">
        <f t="shared" si="69"/>
        <v>PENNSYLVANIA$50k-&lt;$75k</v>
      </c>
      <c r="QC41" s="14" t="str">
        <f t="shared" si="69"/>
        <v>PENNSYLVANIA$75k-&lt;$100k</v>
      </c>
      <c r="QD41" s="14" t="str">
        <f t="shared" si="69"/>
        <v>PENNSYLVANIA$100k-&lt;$200k</v>
      </c>
      <c r="QE41" s="14" t="str">
        <f t="shared" si="69"/>
        <v>PENNSYLVANIA$200k-&lt;$500k</v>
      </c>
      <c r="QF41" s="14" t="str">
        <f t="shared" si="69"/>
        <v>PENNSYLVANIA$500k-&lt;$1M</v>
      </c>
      <c r="QG41" s="14" t="str">
        <f t="shared" si="69"/>
        <v>PENNSYLVANIAOver $1M</v>
      </c>
      <c r="QH41" s="14" t="str">
        <f>$G$85&amp;QH42</f>
        <v>RHODE ISLANDAll returns in state</v>
      </c>
      <c r="QI41" s="14" t="str">
        <f t="shared" ref="QI41:QR41" si="70">$G$85&amp;QI42</f>
        <v>RHODE ISLAND&lt;$1</v>
      </c>
      <c r="QJ41" s="14" t="str">
        <f t="shared" si="70"/>
        <v>RHODE ISLAND$1-&lt;$10k</v>
      </c>
      <c r="QK41" s="14" t="str">
        <f t="shared" si="70"/>
        <v>RHODE ISLAND$10k-&lt;$25k</v>
      </c>
      <c r="QL41" s="14" t="str">
        <f t="shared" si="70"/>
        <v>RHODE ISLAND$25k-&lt;$50k</v>
      </c>
      <c r="QM41" s="14" t="str">
        <f t="shared" si="70"/>
        <v>RHODE ISLAND$50k-&lt;$75k</v>
      </c>
      <c r="QN41" s="14" t="str">
        <f t="shared" si="70"/>
        <v>RHODE ISLAND$75k-&lt;$100k</v>
      </c>
      <c r="QO41" s="14" t="str">
        <f t="shared" si="70"/>
        <v>RHODE ISLAND$100k-&lt;$200k</v>
      </c>
      <c r="QP41" s="14" t="str">
        <f t="shared" si="70"/>
        <v>RHODE ISLAND$200k-&lt;$500k</v>
      </c>
      <c r="QQ41" s="14" t="str">
        <f t="shared" si="70"/>
        <v>RHODE ISLAND$500k-&lt;$1M</v>
      </c>
      <c r="QR41" s="14" t="str">
        <f t="shared" si="70"/>
        <v>RHODE ISLANDOver $1M</v>
      </c>
      <c r="QS41" s="14" t="str">
        <f>$G$86&amp;QS42</f>
        <v>SOUTH CAROLINAAll returns in state</v>
      </c>
      <c r="QT41" s="14" t="str">
        <f t="shared" ref="QT41:RC41" si="71">$G$86&amp;QT42</f>
        <v>SOUTH CAROLINA&lt;$1</v>
      </c>
      <c r="QU41" s="14" t="str">
        <f t="shared" si="71"/>
        <v>SOUTH CAROLINA$1-&lt;$10k</v>
      </c>
      <c r="QV41" s="14" t="str">
        <f t="shared" si="71"/>
        <v>SOUTH CAROLINA$10k-&lt;$25k</v>
      </c>
      <c r="QW41" s="14" t="str">
        <f t="shared" si="71"/>
        <v>SOUTH CAROLINA$25k-&lt;$50k</v>
      </c>
      <c r="QX41" s="14" t="str">
        <f t="shared" si="71"/>
        <v>SOUTH CAROLINA$50k-&lt;$75k</v>
      </c>
      <c r="QY41" s="14" t="str">
        <f t="shared" si="71"/>
        <v>SOUTH CAROLINA$75k-&lt;$100k</v>
      </c>
      <c r="QZ41" s="14" t="str">
        <f t="shared" si="71"/>
        <v>SOUTH CAROLINA$100k-&lt;$200k</v>
      </c>
      <c r="RA41" s="14" t="str">
        <f t="shared" si="71"/>
        <v>SOUTH CAROLINA$200k-&lt;$500k</v>
      </c>
      <c r="RB41" s="14" t="str">
        <f t="shared" si="71"/>
        <v>SOUTH CAROLINA$500k-&lt;$1M</v>
      </c>
      <c r="RC41" s="14" t="str">
        <f t="shared" si="71"/>
        <v>SOUTH CAROLINAOver $1M</v>
      </c>
      <c r="RD41" s="14" t="str">
        <f>$G$87&amp;RD42</f>
        <v>SOUTH DAKOTAAll returns in state</v>
      </c>
      <c r="RE41" s="14" t="str">
        <f t="shared" ref="RE41:RN41" si="72">$G$87&amp;RE42</f>
        <v>SOUTH DAKOTA&lt;$1</v>
      </c>
      <c r="RF41" s="14" t="str">
        <f t="shared" si="72"/>
        <v>SOUTH DAKOTA$1-&lt;$10k</v>
      </c>
      <c r="RG41" s="14" t="str">
        <f t="shared" si="72"/>
        <v>SOUTH DAKOTA$10k-&lt;$25k</v>
      </c>
      <c r="RH41" s="14" t="str">
        <f t="shared" si="72"/>
        <v>SOUTH DAKOTA$25k-&lt;$50k</v>
      </c>
      <c r="RI41" s="14" t="str">
        <f t="shared" si="72"/>
        <v>SOUTH DAKOTA$50k-&lt;$75k</v>
      </c>
      <c r="RJ41" s="14" t="str">
        <f t="shared" si="72"/>
        <v>SOUTH DAKOTA$75k-&lt;$100k</v>
      </c>
      <c r="RK41" s="14" t="str">
        <f t="shared" si="72"/>
        <v>SOUTH DAKOTA$100k-&lt;$200k</v>
      </c>
      <c r="RL41" s="14" t="str">
        <f t="shared" si="72"/>
        <v>SOUTH DAKOTA$200k-&lt;$500k</v>
      </c>
      <c r="RM41" s="14" t="str">
        <f t="shared" si="72"/>
        <v>SOUTH DAKOTA$500k-&lt;$1M</v>
      </c>
      <c r="RN41" s="14" t="str">
        <f t="shared" si="72"/>
        <v>SOUTH DAKOTAOver $1M</v>
      </c>
      <c r="RO41" s="14" t="str">
        <f>$G$88&amp;RO42</f>
        <v>TENNESSEEAll returns in state</v>
      </c>
      <c r="RP41" s="14" t="str">
        <f t="shared" ref="RP41:RY41" si="73">$G$88&amp;RP42</f>
        <v>TENNESSEE&lt;$1</v>
      </c>
      <c r="RQ41" s="14" t="str">
        <f t="shared" si="73"/>
        <v>TENNESSEE$1-&lt;$10k</v>
      </c>
      <c r="RR41" s="14" t="str">
        <f t="shared" si="73"/>
        <v>TENNESSEE$10k-&lt;$25k</v>
      </c>
      <c r="RS41" s="14" t="str">
        <f t="shared" si="73"/>
        <v>TENNESSEE$25k-&lt;$50k</v>
      </c>
      <c r="RT41" s="14" t="str">
        <f t="shared" si="73"/>
        <v>TENNESSEE$50k-&lt;$75k</v>
      </c>
      <c r="RU41" s="14" t="str">
        <f t="shared" si="73"/>
        <v>TENNESSEE$75k-&lt;$100k</v>
      </c>
      <c r="RV41" s="14" t="str">
        <f t="shared" si="73"/>
        <v>TENNESSEE$100k-&lt;$200k</v>
      </c>
      <c r="RW41" s="14" t="str">
        <f t="shared" si="73"/>
        <v>TENNESSEE$200k-&lt;$500k</v>
      </c>
      <c r="RX41" s="14" t="str">
        <f t="shared" si="73"/>
        <v>TENNESSEE$500k-&lt;$1M</v>
      </c>
      <c r="RY41" s="14" t="str">
        <f t="shared" si="73"/>
        <v>TENNESSEEOver $1M</v>
      </c>
      <c r="RZ41" s="14" t="str">
        <f>$G$89&amp;RZ42</f>
        <v>TEXASAll returns in state</v>
      </c>
      <c r="SA41" s="14" t="str">
        <f t="shared" ref="SA41:SJ41" si="74">$G$89&amp;SA42</f>
        <v>TEXAS&lt;$1</v>
      </c>
      <c r="SB41" s="14" t="str">
        <f t="shared" si="74"/>
        <v>TEXAS$1-&lt;$10k</v>
      </c>
      <c r="SC41" s="14" t="str">
        <f t="shared" si="74"/>
        <v>TEXAS$10k-&lt;$25k</v>
      </c>
      <c r="SD41" s="14" t="str">
        <f t="shared" si="74"/>
        <v>TEXAS$25k-&lt;$50k</v>
      </c>
      <c r="SE41" s="14" t="str">
        <f t="shared" si="74"/>
        <v>TEXAS$50k-&lt;$75k</v>
      </c>
      <c r="SF41" s="14" t="str">
        <f t="shared" si="74"/>
        <v>TEXAS$75k-&lt;$100k</v>
      </c>
      <c r="SG41" s="14" t="str">
        <f t="shared" si="74"/>
        <v>TEXAS$100k-&lt;$200k</v>
      </c>
      <c r="SH41" s="14" t="str">
        <f t="shared" si="74"/>
        <v>TEXAS$200k-&lt;$500k</v>
      </c>
      <c r="SI41" s="14" t="str">
        <f t="shared" si="74"/>
        <v>TEXAS$500k-&lt;$1M</v>
      </c>
      <c r="SJ41" s="14" t="str">
        <f t="shared" si="74"/>
        <v>TEXASOver $1M</v>
      </c>
      <c r="SK41" s="14" t="str">
        <f>$G$90&amp;SK42</f>
        <v>UTAHAll returns in state</v>
      </c>
      <c r="SL41" s="14" t="str">
        <f t="shared" ref="SL41:SU41" si="75">$G$90&amp;SL42</f>
        <v>UTAH&lt;$1</v>
      </c>
      <c r="SM41" s="14" t="str">
        <f t="shared" si="75"/>
        <v>UTAH$1-&lt;$10k</v>
      </c>
      <c r="SN41" s="14" t="str">
        <f t="shared" si="75"/>
        <v>UTAH$10k-&lt;$25k</v>
      </c>
      <c r="SO41" s="14" t="str">
        <f t="shared" si="75"/>
        <v>UTAH$25k-&lt;$50k</v>
      </c>
      <c r="SP41" s="14" t="str">
        <f t="shared" si="75"/>
        <v>UTAH$50k-&lt;$75k</v>
      </c>
      <c r="SQ41" s="14" t="str">
        <f t="shared" si="75"/>
        <v>UTAH$75k-&lt;$100k</v>
      </c>
      <c r="SR41" s="14" t="str">
        <f t="shared" si="75"/>
        <v>UTAH$100k-&lt;$200k</v>
      </c>
      <c r="SS41" s="14" t="str">
        <f t="shared" si="75"/>
        <v>UTAH$200k-&lt;$500k</v>
      </c>
      <c r="ST41" s="14" t="str">
        <f t="shared" si="75"/>
        <v>UTAH$500k-&lt;$1M</v>
      </c>
      <c r="SU41" s="14" t="str">
        <f t="shared" si="75"/>
        <v>UTAHOver $1M</v>
      </c>
      <c r="SV41" s="14" t="str">
        <f>$G$91&amp;SV42</f>
        <v>VERMONTAll returns in state</v>
      </c>
      <c r="SW41" s="14" t="str">
        <f t="shared" ref="SW41:TF41" si="76">$G$91&amp;SW42</f>
        <v>VERMONT&lt;$1</v>
      </c>
      <c r="SX41" s="14" t="str">
        <f t="shared" si="76"/>
        <v>VERMONT$1-&lt;$10k</v>
      </c>
      <c r="SY41" s="14" t="str">
        <f t="shared" si="76"/>
        <v>VERMONT$10k-&lt;$25k</v>
      </c>
      <c r="SZ41" s="14" t="str">
        <f t="shared" si="76"/>
        <v>VERMONT$25k-&lt;$50k</v>
      </c>
      <c r="TA41" s="14" t="str">
        <f t="shared" si="76"/>
        <v>VERMONT$50k-&lt;$75k</v>
      </c>
      <c r="TB41" s="14" t="str">
        <f t="shared" si="76"/>
        <v>VERMONT$75k-&lt;$100k</v>
      </c>
      <c r="TC41" s="14" t="str">
        <f t="shared" si="76"/>
        <v>VERMONT$100k-&lt;$200k</v>
      </c>
      <c r="TD41" s="14" t="str">
        <f t="shared" si="76"/>
        <v>VERMONT$200k-&lt;$500k</v>
      </c>
      <c r="TE41" s="14" t="str">
        <f t="shared" si="76"/>
        <v>VERMONT$500k-&lt;$1M</v>
      </c>
      <c r="TF41" s="14" t="str">
        <f t="shared" si="76"/>
        <v>VERMONTOver $1M</v>
      </c>
      <c r="TG41" s="14" t="str">
        <f>$G$92&amp;TG42</f>
        <v>VIRGINIAAll returns in state</v>
      </c>
      <c r="TH41" s="14" t="str">
        <f t="shared" ref="TH41:TQ41" si="77">$G$92&amp;TH42</f>
        <v>VIRGINIA&lt;$1</v>
      </c>
      <c r="TI41" s="14" t="str">
        <f t="shared" si="77"/>
        <v>VIRGINIA$1-&lt;$10k</v>
      </c>
      <c r="TJ41" s="14" t="str">
        <f t="shared" si="77"/>
        <v>VIRGINIA$10k-&lt;$25k</v>
      </c>
      <c r="TK41" s="14" t="str">
        <f t="shared" si="77"/>
        <v>VIRGINIA$25k-&lt;$50k</v>
      </c>
      <c r="TL41" s="14" t="str">
        <f t="shared" si="77"/>
        <v>VIRGINIA$50k-&lt;$75k</v>
      </c>
      <c r="TM41" s="14" t="str">
        <f t="shared" si="77"/>
        <v>VIRGINIA$75k-&lt;$100k</v>
      </c>
      <c r="TN41" s="14" t="str">
        <f t="shared" si="77"/>
        <v>VIRGINIA$100k-&lt;$200k</v>
      </c>
      <c r="TO41" s="14" t="str">
        <f t="shared" si="77"/>
        <v>VIRGINIA$200k-&lt;$500k</v>
      </c>
      <c r="TP41" s="14" t="str">
        <f t="shared" si="77"/>
        <v>VIRGINIA$500k-&lt;$1M</v>
      </c>
      <c r="TQ41" s="14" t="str">
        <f t="shared" si="77"/>
        <v>VIRGINIAOver $1M</v>
      </c>
      <c r="TR41" s="14" t="str">
        <f>$G$93&amp;TR42</f>
        <v>WASHINGTONAll returns in state</v>
      </c>
      <c r="TS41" s="14" t="str">
        <f t="shared" ref="TS41:UB41" si="78">$G$93&amp;TS42</f>
        <v>WASHINGTON&lt;$1</v>
      </c>
      <c r="TT41" s="14" t="str">
        <f t="shared" si="78"/>
        <v>WASHINGTON$1-&lt;$10k</v>
      </c>
      <c r="TU41" s="14" t="str">
        <f t="shared" si="78"/>
        <v>WASHINGTON$10k-&lt;$25k</v>
      </c>
      <c r="TV41" s="14" t="str">
        <f t="shared" si="78"/>
        <v>WASHINGTON$25k-&lt;$50k</v>
      </c>
      <c r="TW41" s="14" t="str">
        <f t="shared" si="78"/>
        <v>WASHINGTON$50k-&lt;$75k</v>
      </c>
      <c r="TX41" s="14" t="str">
        <f t="shared" si="78"/>
        <v>WASHINGTON$75k-&lt;$100k</v>
      </c>
      <c r="TY41" s="14" t="str">
        <f t="shared" si="78"/>
        <v>WASHINGTON$100k-&lt;$200k</v>
      </c>
      <c r="TZ41" s="14" t="str">
        <f t="shared" si="78"/>
        <v>WASHINGTON$200k-&lt;$500k</v>
      </c>
      <c r="UA41" s="14" t="str">
        <f t="shared" si="78"/>
        <v>WASHINGTON$500k-&lt;$1M</v>
      </c>
      <c r="UB41" s="14" t="str">
        <f t="shared" si="78"/>
        <v>WASHINGTONOver $1M</v>
      </c>
      <c r="UC41" s="14" t="str">
        <f>$G$94&amp;UC42</f>
        <v>WEST VIRGINIAAll returns in state</v>
      </c>
      <c r="UD41" s="14" t="str">
        <f t="shared" ref="UD41:UM41" si="79">$G$94&amp;UD42</f>
        <v>WEST VIRGINIA&lt;$1</v>
      </c>
      <c r="UE41" s="14" t="str">
        <f t="shared" si="79"/>
        <v>WEST VIRGINIA$1-&lt;$10k</v>
      </c>
      <c r="UF41" s="14" t="str">
        <f t="shared" si="79"/>
        <v>WEST VIRGINIA$10k-&lt;$25k</v>
      </c>
      <c r="UG41" s="14" t="str">
        <f t="shared" si="79"/>
        <v>WEST VIRGINIA$25k-&lt;$50k</v>
      </c>
      <c r="UH41" s="14" t="str">
        <f t="shared" si="79"/>
        <v>WEST VIRGINIA$50k-&lt;$75k</v>
      </c>
      <c r="UI41" s="14" t="str">
        <f t="shared" si="79"/>
        <v>WEST VIRGINIA$75k-&lt;$100k</v>
      </c>
      <c r="UJ41" s="14" t="str">
        <f t="shared" si="79"/>
        <v>WEST VIRGINIA$100k-&lt;$200k</v>
      </c>
      <c r="UK41" s="14" t="str">
        <f t="shared" si="79"/>
        <v>WEST VIRGINIA$200k-&lt;$500k</v>
      </c>
      <c r="UL41" s="14" t="str">
        <f t="shared" si="79"/>
        <v>WEST VIRGINIA$500k-&lt;$1M</v>
      </c>
      <c r="UM41" s="14" t="str">
        <f t="shared" si="79"/>
        <v>WEST VIRGINIAOver $1M</v>
      </c>
      <c r="UN41" s="14" t="str">
        <f>$G$95&amp;UN42</f>
        <v>WISCONSINAll returns in state</v>
      </c>
      <c r="UO41" s="14" t="str">
        <f t="shared" ref="UO41:UX41" si="80">$G$95&amp;UO42</f>
        <v>WISCONSIN&lt;$1</v>
      </c>
      <c r="UP41" s="14" t="str">
        <f t="shared" si="80"/>
        <v>WISCONSIN$1-&lt;$10k</v>
      </c>
      <c r="UQ41" s="14" t="str">
        <f t="shared" si="80"/>
        <v>WISCONSIN$10k-&lt;$25k</v>
      </c>
      <c r="UR41" s="14" t="str">
        <f t="shared" si="80"/>
        <v>WISCONSIN$25k-&lt;$50k</v>
      </c>
      <c r="US41" s="14" t="str">
        <f t="shared" si="80"/>
        <v>WISCONSIN$50k-&lt;$75k</v>
      </c>
      <c r="UT41" s="14" t="str">
        <f t="shared" si="80"/>
        <v>WISCONSIN$75k-&lt;$100k</v>
      </c>
      <c r="UU41" s="14" t="str">
        <f t="shared" si="80"/>
        <v>WISCONSIN$100k-&lt;$200k</v>
      </c>
      <c r="UV41" s="14" t="str">
        <f t="shared" si="80"/>
        <v>WISCONSIN$200k-&lt;$500k</v>
      </c>
      <c r="UW41" s="14" t="str">
        <f t="shared" si="80"/>
        <v>WISCONSIN$500k-&lt;$1M</v>
      </c>
      <c r="UX41" s="14" t="str">
        <f t="shared" si="80"/>
        <v>WISCONSINOver $1M</v>
      </c>
      <c r="UY41" s="14" t="str">
        <f>$G$96&amp;UY42</f>
        <v>WYOMINGAll returns in state</v>
      </c>
      <c r="UZ41" s="14" t="str">
        <f t="shared" ref="UZ41:VI41" si="81">$G$96&amp;UZ42</f>
        <v>WYOMING&lt;$1</v>
      </c>
      <c r="VA41" s="14" t="str">
        <f t="shared" si="81"/>
        <v>WYOMING$1-&lt;$10k</v>
      </c>
      <c r="VB41" s="14" t="str">
        <f t="shared" si="81"/>
        <v>WYOMING$10k-&lt;$25k</v>
      </c>
      <c r="VC41" s="14" t="str">
        <f t="shared" si="81"/>
        <v>WYOMING$25k-&lt;$50k</v>
      </c>
      <c r="VD41" s="14" t="str">
        <f t="shared" si="81"/>
        <v>WYOMING$50k-&lt;$75k</v>
      </c>
      <c r="VE41" s="14" t="str">
        <f t="shared" si="81"/>
        <v>WYOMING$75k-&lt;$100k</v>
      </c>
      <c r="VF41" s="14" t="str">
        <f t="shared" si="81"/>
        <v>WYOMING$100k-&lt;$200k</v>
      </c>
      <c r="VG41" s="14" t="str">
        <f t="shared" si="81"/>
        <v>WYOMING$200k-&lt;$500k</v>
      </c>
      <c r="VH41" s="14" t="str">
        <f t="shared" si="81"/>
        <v>WYOMING$500k-&lt;$1M</v>
      </c>
      <c r="VI41" s="14" t="str">
        <f t="shared" si="81"/>
        <v>WYOMINGOver $1M</v>
      </c>
      <c r="VJ41" s="14" t="str">
        <f>$G$83&amp;VJ42</f>
        <v>OTHER AREAS [20]All returns in state</v>
      </c>
      <c r="VK41" s="14" t="str">
        <f t="shared" ref="VK41:VT41" si="82">$G$83&amp;VK42</f>
        <v>OTHER AREAS [20]&lt;$1</v>
      </c>
      <c r="VL41" s="14" t="str">
        <f t="shared" si="82"/>
        <v>OTHER AREAS [20]$1-&lt;$10k</v>
      </c>
      <c r="VM41" s="14" t="str">
        <f t="shared" si="82"/>
        <v>OTHER AREAS [20]$10k-&lt;$25k</v>
      </c>
      <c r="VN41" s="14" t="str">
        <f t="shared" si="82"/>
        <v>OTHER AREAS [20]$25k-&lt;$50k</v>
      </c>
      <c r="VO41" s="14" t="str">
        <f t="shared" si="82"/>
        <v>OTHER AREAS [20]$50k-&lt;$75k</v>
      </c>
      <c r="VP41" s="14" t="str">
        <f t="shared" si="82"/>
        <v>OTHER AREAS [20]$75k-&lt;$100k</v>
      </c>
      <c r="VQ41" s="14" t="str">
        <f t="shared" si="82"/>
        <v>OTHER AREAS [20]$100k-&lt;$200k</v>
      </c>
      <c r="VR41" s="14" t="str">
        <f t="shared" si="82"/>
        <v>OTHER AREAS [20]$200k-&lt;$500k</v>
      </c>
      <c r="VS41" s="14" t="str">
        <f t="shared" si="82"/>
        <v>OTHER AREAS [20]$500k-&lt;$1M</v>
      </c>
      <c r="VT41" s="14" t="str">
        <f t="shared" si="82"/>
        <v>OTHER AREAS [20]Over $1M</v>
      </c>
    </row>
    <row r="42" spans="1:592 16384:16384" ht="14.4" x14ac:dyDescent="0.3">
      <c r="D42" s="35" t="s">
        <v>0</v>
      </c>
      <c r="J42" s="36" t="s">
        <v>102</v>
      </c>
      <c r="K42" s="35" t="s">
        <v>103</v>
      </c>
      <c r="L42" s="35" t="s">
        <v>104</v>
      </c>
      <c r="M42" s="36" t="s">
        <v>105</v>
      </c>
      <c r="N42" s="37" t="s">
        <v>106</v>
      </c>
      <c r="O42" s="37" t="s">
        <v>107</v>
      </c>
      <c r="P42" s="37" t="s">
        <v>108</v>
      </c>
      <c r="Q42" s="37" t="s">
        <v>109</v>
      </c>
      <c r="R42" s="37" t="s">
        <v>110</v>
      </c>
      <c r="S42" s="37" t="s">
        <v>111</v>
      </c>
      <c r="T42" s="37" t="s">
        <v>112</v>
      </c>
      <c r="U42" s="36" t="s">
        <v>102</v>
      </c>
      <c r="V42" s="35" t="s">
        <v>103</v>
      </c>
      <c r="W42" s="35" t="s">
        <v>104</v>
      </c>
      <c r="X42" s="36" t="s">
        <v>105</v>
      </c>
      <c r="Y42" s="37" t="s">
        <v>106</v>
      </c>
      <c r="Z42" s="37" t="s">
        <v>107</v>
      </c>
      <c r="AA42" s="37" t="s">
        <v>108</v>
      </c>
      <c r="AB42" s="37" t="s">
        <v>109</v>
      </c>
      <c r="AC42" s="37" t="s">
        <v>110</v>
      </c>
      <c r="AD42" s="37" t="s">
        <v>111</v>
      </c>
      <c r="AE42" s="37" t="s">
        <v>112</v>
      </c>
      <c r="AF42" s="36" t="s">
        <v>102</v>
      </c>
      <c r="AG42" s="35" t="s">
        <v>103</v>
      </c>
      <c r="AH42" s="35" t="s">
        <v>104</v>
      </c>
      <c r="AI42" s="36" t="s">
        <v>105</v>
      </c>
      <c r="AJ42" s="37" t="s">
        <v>106</v>
      </c>
      <c r="AK42" s="37" t="s">
        <v>107</v>
      </c>
      <c r="AL42" s="37" t="s">
        <v>108</v>
      </c>
      <c r="AM42" s="37" t="s">
        <v>109</v>
      </c>
      <c r="AN42" s="37" t="s">
        <v>110</v>
      </c>
      <c r="AO42" s="37" t="s">
        <v>111</v>
      </c>
      <c r="AP42" s="37" t="s">
        <v>112</v>
      </c>
      <c r="AQ42" s="36" t="s">
        <v>102</v>
      </c>
      <c r="AR42" s="35" t="s">
        <v>103</v>
      </c>
      <c r="AS42" s="35" t="s">
        <v>104</v>
      </c>
      <c r="AT42" s="36" t="s">
        <v>105</v>
      </c>
      <c r="AU42" s="37" t="s">
        <v>106</v>
      </c>
      <c r="AV42" s="37" t="s">
        <v>107</v>
      </c>
      <c r="AW42" s="37" t="s">
        <v>108</v>
      </c>
      <c r="AX42" s="37" t="s">
        <v>109</v>
      </c>
      <c r="AY42" s="37" t="s">
        <v>110</v>
      </c>
      <c r="AZ42" s="37" t="s">
        <v>111</v>
      </c>
      <c r="BA42" s="37" t="s">
        <v>112</v>
      </c>
      <c r="BB42" s="36" t="s">
        <v>102</v>
      </c>
      <c r="BC42" s="35" t="s">
        <v>103</v>
      </c>
      <c r="BD42" s="35" t="s">
        <v>104</v>
      </c>
      <c r="BE42" s="36" t="s">
        <v>105</v>
      </c>
      <c r="BF42" s="37" t="s">
        <v>106</v>
      </c>
      <c r="BG42" s="37" t="s">
        <v>107</v>
      </c>
      <c r="BH42" s="37" t="s">
        <v>108</v>
      </c>
      <c r="BI42" s="37" t="s">
        <v>109</v>
      </c>
      <c r="BJ42" s="37" t="s">
        <v>110</v>
      </c>
      <c r="BK42" s="37" t="s">
        <v>111</v>
      </c>
      <c r="BL42" s="37" t="s">
        <v>112</v>
      </c>
      <c r="BM42" s="36" t="s">
        <v>102</v>
      </c>
      <c r="BN42" s="35" t="s">
        <v>103</v>
      </c>
      <c r="BO42" s="35" t="s">
        <v>104</v>
      </c>
      <c r="BP42" s="36" t="s">
        <v>105</v>
      </c>
      <c r="BQ42" s="37" t="s">
        <v>106</v>
      </c>
      <c r="BR42" s="37" t="s">
        <v>107</v>
      </c>
      <c r="BS42" s="37" t="s">
        <v>108</v>
      </c>
      <c r="BT42" s="37" t="s">
        <v>109</v>
      </c>
      <c r="BU42" s="37" t="s">
        <v>110</v>
      </c>
      <c r="BV42" s="37" t="s">
        <v>111</v>
      </c>
      <c r="BW42" s="37" t="s">
        <v>112</v>
      </c>
      <c r="BX42" s="35" t="s">
        <v>102</v>
      </c>
      <c r="BY42" s="35" t="s">
        <v>103</v>
      </c>
      <c r="BZ42" s="35" t="s">
        <v>104</v>
      </c>
      <c r="CA42" s="35" t="s">
        <v>105</v>
      </c>
      <c r="CB42" s="35" t="s">
        <v>106</v>
      </c>
      <c r="CC42" s="35" t="s">
        <v>107</v>
      </c>
      <c r="CD42" s="35" t="s">
        <v>108</v>
      </c>
      <c r="CE42" s="35" t="s">
        <v>109</v>
      </c>
      <c r="CF42" s="35" t="s">
        <v>110</v>
      </c>
      <c r="CG42" s="35" t="s">
        <v>111</v>
      </c>
      <c r="CH42" s="35" t="s">
        <v>112</v>
      </c>
      <c r="CI42" s="35" t="s">
        <v>102</v>
      </c>
      <c r="CJ42" s="35" t="s">
        <v>103</v>
      </c>
      <c r="CK42" s="35" t="s">
        <v>104</v>
      </c>
      <c r="CL42" s="35" t="s">
        <v>105</v>
      </c>
      <c r="CM42" s="35" t="s">
        <v>106</v>
      </c>
      <c r="CN42" s="35" t="s">
        <v>107</v>
      </c>
      <c r="CO42" s="35" t="s">
        <v>108</v>
      </c>
      <c r="CP42" s="35" t="s">
        <v>109</v>
      </c>
      <c r="CQ42" s="35" t="s">
        <v>110</v>
      </c>
      <c r="CR42" s="35" t="s">
        <v>111</v>
      </c>
      <c r="CS42" s="35" t="s">
        <v>112</v>
      </c>
      <c r="CT42" s="35" t="s">
        <v>102</v>
      </c>
      <c r="CU42" s="35" t="s">
        <v>103</v>
      </c>
      <c r="CV42" s="35" t="s">
        <v>104</v>
      </c>
      <c r="CW42" s="35" t="s">
        <v>105</v>
      </c>
      <c r="CX42" s="35" t="s">
        <v>106</v>
      </c>
      <c r="CY42" s="35" t="s">
        <v>107</v>
      </c>
      <c r="CZ42" s="35" t="s">
        <v>108</v>
      </c>
      <c r="DA42" s="35" t="s">
        <v>109</v>
      </c>
      <c r="DB42" s="35" t="s">
        <v>110</v>
      </c>
      <c r="DC42" s="35" t="s">
        <v>111</v>
      </c>
      <c r="DD42" s="35" t="s">
        <v>112</v>
      </c>
      <c r="DE42" s="35" t="s">
        <v>102</v>
      </c>
      <c r="DF42" s="35" t="s">
        <v>103</v>
      </c>
      <c r="DG42" s="35" t="s">
        <v>104</v>
      </c>
      <c r="DH42" s="35" t="s">
        <v>105</v>
      </c>
      <c r="DI42" s="35" t="s">
        <v>106</v>
      </c>
      <c r="DJ42" s="35" t="s">
        <v>107</v>
      </c>
      <c r="DK42" s="35" t="s">
        <v>108</v>
      </c>
      <c r="DL42" s="35" t="s">
        <v>109</v>
      </c>
      <c r="DM42" s="35" t="s">
        <v>110</v>
      </c>
      <c r="DN42" s="35" t="s">
        <v>111</v>
      </c>
      <c r="DO42" s="35" t="s">
        <v>112</v>
      </c>
      <c r="DP42" s="35" t="s">
        <v>102</v>
      </c>
      <c r="DQ42" s="35" t="s">
        <v>103</v>
      </c>
      <c r="DR42" s="35" t="s">
        <v>104</v>
      </c>
      <c r="DS42" s="35" t="s">
        <v>105</v>
      </c>
      <c r="DT42" s="35" t="s">
        <v>106</v>
      </c>
      <c r="DU42" s="35" t="s">
        <v>107</v>
      </c>
      <c r="DV42" s="35" t="s">
        <v>108</v>
      </c>
      <c r="DW42" s="35" t="s">
        <v>109</v>
      </c>
      <c r="DX42" s="35" t="s">
        <v>110</v>
      </c>
      <c r="DY42" s="35" t="s">
        <v>111</v>
      </c>
      <c r="DZ42" s="35" t="s">
        <v>112</v>
      </c>
      <c r="EA42" s="35" t="s">
        <v>102</v>
      </c>
      <c r="EB42" s="35" t="s">
        <v>103</v>
      </c>
      <c r="EC42" s="35" t="s">
        <v>104</v>
      </c>
      <c r="ED42" s="35" t="s">
        <v>105</v>
      </c>
      <c r="EE42" s="35" t="s">
        <v>106</v>
      </c>
      <c r="EF42" s="35" t="s">
        <v>107</v>
      </c>
      <c r="EG42" s="35" t="s">
        <v>108</v>
      </c>
      <c r="EH42" s="35" t="s">
        <v>109</v>
      </c>
      <c r="EI42" s="35" t="s">
        <v>110</v>
      </c>
      <c r="EJ42" s="35" t="s">
        <v>111</v>
      </c>
      <c r="EK42" s="35" t="s">
        <v>112</v>
      </c>
      <c r="EL42" s="35" t="s">
        <v>102</v>
      </c>
      <c r="EM42" s="35" t="s">
        <v>103</v>
      </c>
      <c r="EN42" s="35" t="s">
        <v>104</v>
      </c>
      <c r="EO42" s="35" t="s">
        <v>105</v>
      </c>
      <c r="EP42" s="35" t="s">
        <v>106</v>
      </c>
      <c r="EQ42" s="35" t="s">
        <v>107</v>
      </c>
      <c r="ER42" s="35" t="s">
        <v>108</v>
      </c>
      <c r="ES42" s="35" t="s">
        <v>109</v>
      </c>
      <c r="ET42" s="35" t="s">
        <v>110</v>
      </c>
      <c r="EU42" s="35" t="s">
        <v>111</v>
      </c>
      <c r="EV42" s="35" t="s">
        <v>112</v>
      </c>
      <c r="EW42" s="35" t="s">
        <v>102</v>
      </c>
      <c r="EX42" s="35" t="s">
        <v>103</v>
      </c>
      <c r="EY42" s="35" t="s">
        <v>104</v>
      </c>
      <c r="EZ42" s="35" t="s">
        <v>105</v>
      </c>
      <c r="FA42" s="35" t="s">
        <v>106</v>
      </c>
      <c r="FB42" s="35" t="s">
        <v>107</v>
      </c>
      <c r="FC42" s="35" t="s">
        <v>108</v>
      </c>
      <c r="FD42" s="35" t="s">
        <v>109</v>
      </c>
      <c r="FE42" s="35" t="s">
        <v>110</v>
      </c>
      <c r="FF42" s="35" t="s">
        <v>111</v>
      </c>
      <c r="FG42" s="35" t="s">
        <v>112</v>
      </c>
      <c r="FH42" s="35" t="s">
        <v>102</v>
      </c>
      <c r="FI42" s="35" t="s">
        <v>103</v>
      </c>
      <c r="FJ42" s="35" t="s">
        <v>104</v>
      </c>
      <c r="FK42" s="35" t="s">
        <v>105</v>
      </c>
      <c r="FL42" s="35" t="s">
        <v>106</v>
      </c>
      <c r="FM42" s="35" t="s">
        <v>107</v>
      </c>
      <c r="FN42" s="35" t="s">
        <v>108</v>
      </c>
      <c r="FO42" s="35" t="s">
        <v>109</v>
      </c>
      <c r="FP42" s="35" t="s">
        <v>110</v>
      </c>
      <c r="FQ42" s="35" t="s">
        <v>111</v>
      </c>
      <c r="FR42" s="35" t="s">
        <v>112</v>
      </c>
      <c r="FS42" s="35" t="s">
        <v>102</v>
      </c>
      <c r="FT42" s="35" t="s">
        <v>103</v>
      </c>
      <c r="FU42" s="35" t="s">
        <v>104</v>
      </c>
      <c r="FV42" s="35" t="s">
        <v>105</v>
      </c>
      <c r="FW42" s="35" t="s">
        <v>106</v>
      </c>
      <c r="FX42" s="35" t="s">
        <v>107</v>
      </c>
      <c r="FY42" s="35" t="s">
        <v>108</v>
      </c>
      <c r="FZ42" s="35" t="s">
        <v>109</v>
      </c>
      <c r="GA42" s="35" t="s">
        <v>110</v>
      </c>
      <c r="GB42" s="35" t="s">
        <v>111</v>
      </c>
      <c r="GC42" s="35" t="s">
        <v>112</v>
      </c>
      <c r="GD42" s="35" t="s">
        <v>102</v>
      </c>
      <c r="GE42" s="35" t="s">
        <v>103</v>
      </c>
      <c r="GF42" s="35" t="s">
        <v>104</v>
      </c>
      <c r="GG42" s="35" t="s">
        <v>105</v>
      </c>
      <c r="GH42" s="35" t="s">
        <v>106</v>
      </c>
      <c r="GI42" s="35" t="s">
        <v>107</v>
      </c>
      <c r="GJ42" s="35" t="s">
        <v>108</v>
      </c>
      <c r="GK42" s="35" t="s">
        <v>109</v>
      </c>
      <c r="GL42" s="35" t="s">
        <v>110</v>
      </c>
      <c r="GM42" s="35" t="s">
        <v>111</v>
      </c>
      <c r="GN42" s="35" t="s">
        <v>112</v>
      </c>
      <c r="GO42" s="35" t="s">
        <v>102</v>
      </c>
      <c r="GP42" s="35" t="s">
        <v>103</v>
      </c>
      <c r="GQ42" s="35" t="s">
        <v>104</v>
      </c>
      <c r="GR42" s="35" t="s">
        <v>105</v>
      </c>
      <c r="GS42" s="35" t="s">
        <v>106</v>
      </c>
      <c r="GT42" s="35" t="s">
        <v>107</v>
      </c>
      <c r="GU42" s="35" t="s">
        <v>108</v>
      </c>
      <c r="GV42" s="35" t="s">
        <v>109</v>
      </c>
      <c r="GW42" s="35" t="s">
        <v>110</v>
      </c>
      <c r="GX42" s="35" t="s">
        <v>111</v>
      </c>
      <c r="GY42" s="35" t="s">
        <v>112</v>
      </c>
      <c r="GZ42" s="35" t="s">
        <v>102</v>
      </c>
      <c r="HA42" s="35" t="s">
        <v>103</v>
      </c>
      <c r="HB42" s="35" t="s">
        <v>104</v>
      </c>
      <c r="HC42" s="35" t="s">
        <v>105</v>
      </c>
      <c r="HD42" s="35" t="s">
        <v>106</v>
      </c>
      <c r="HE42" s="35" t="s">
        <v>107</v>
      </c>
      <c r="HF42" s="35" t="s">
        <v>108</v>
      </c>
      <c r="HG42" s="35" t="s">
        <v>109</v>
      </c>
      <c r="HH42" s="35" t="s">
        <v>110</v>
      </c>
      <c r="HI42" s="35" t="s">
        <v>111</v>
      </c>
      <c r="HJ42" s="35" t="s">
        <v>112</v>
      </c>
      <c r="HK42" s="35" t="s">
        <v>102</v>
      </c>
      <c r="HL42" s="35" t="s">
        <v>103</v>
      </c>
      <c r="HM42" s="35" t="s">
        <v>104</v>
      </c>
      <c r="HN42" s="35" t="s">
        <v>105</v>
      </c>
      <c r="HO42" s="35" t="s">
        <v>106</v>
      </c>
      <c r="HP42" s="35" t="s">
        <v>107</v>
      </c>
      <c r="HQ42" s="35" t="s">
        <v>108</v>
      </c>
      <c r="HR42" s="35" t="s">
        <v>109</v>
      </c>
      <c r="HS42" s="35" t="s">
        <v>110</v>
      </c>
      <c r="HT42" s="35" t="s">
        <v>111</v>
      </c>
      <c r="HU42" s="35" t="s">
        <v>112</v>
      </c>
      <c r="HV42" s="35" t="s">
        <v>102</v>
      </c>
      <c r="HW42" s="35" t="s">
        <v>103</v>
      </c>
      <c r="HX42" s="35" t="s">
        <v>104</v>
      </c>
      <c r="HY42" s="35" t="s">
        <v>105</v>
      </c>
      <c r="HZ42" s="35" t="s">
        <v>106</v>
      </c>
      <c r="IA42" s="35" t="s">
        <v>107</v>
      </c>
      <c r="IB42" s="35" t="s">
        <v>108</v>
      </c>
      <c r="IC42" s="35" t="s">
        <v>109</v>
      </c>
      <c r="ID42" s="35" t="s">
        <v>110</v>
      </c>
      <c r="IE42" s="35" t="s">
        <v>111</v>
      </c>
      <c r="IF42" s="35" t="s">
        <v>112</v>
      </c>
      <c r="IG42" s="35" t="s">
        <v>102</v>
      </c>
      <c r="IH42" s="35" t="s">
        <v>103</v>
      </c>
      <c r="II42" s="35" t="s">
        <v>104</v>
      </c>
      <c r="IJ42" s="35" t="s">
        <v>105</v>
      </c>
      <c r="IK42" s="35" t="s">
        <v>106</v>
      </c>
      <c r="IL42" s="35" t="s">
        <v>107</v>
      </c>
      <c r="IM42" s="35" t="s">
        <v>108</v>
      </c>
      <c r="IN42" s="35" t="s">
        <v>109</v>
      </c>
      <c r="IO42" s="35" t="s">
        <v>110</v>
      </c>
      <c r="IP42" s="35" t="s">
        <v>111</v>
      </c>
      <c r="IQ42" s="35" t="s">
        <v>112</v>
      </c>
      <c r="IR42" s="35" t="s">
        <v>102</v>
      </c>
      <c r="IS42" s="35" t="s">
        <v>103</v>
      </c>
      <c r="IT42" s="35" t="s">
        <v>104</v>
      </c>
      <c r="IU42" s="35" t="s">
        <v>105</v>
      </c>
      <c r="IV42" s="35" t="s">
        <v>106</v>
      </c>
      <c r="IW42" s="35" t="s">
        <v>107</v>
      </c>
      <c r="IX42" s="35" t="s">
        <v>108</v>
      </c>
      <c r="IY42" s="35" t="s">
        <v>109</v>
      </c>
      <c r="IZ42" s="35" t="s">
        <v>110</v>
      </c>
      <c r="JA42" s="35" t="s">
        <v>111</v>
      </c>
      <c r="JB42" s="35" t="s">
        <v>112</v>
      </c>
      <c r="JC42" s="35" t="s">
        <v>102</v>
      </c>
      <c r="JD42" s="35" t="s">
        <v>103</v>
      </c>
      <c r="JE42" s="35" t="s">
        <v>104</v>
      </c>
      <c r="JF42" s="35" t="s">
        <v>105</v>
      </c>
      <c r="JG42" s="35" t="s">
        <v>106</v>
      </c>
      <c r="JH42" s="35" t="s">
        <v>107</v>
      </c>
      <c r="JI42" s="35" t="s">
        <v>108</v>
      </c>
      <c r="JJ42" s="35" t="s">
        <v>109</v>
      </c>
      <c r="JK42" s="35" t="s">
        <v>110</v>
      </c>
      <c r="JL42" s="35" t="s">
        <v>111</v>
      </c>
      <c r="JM42" s="35" t="s">
        <v>112</v>
      </c>
      <c r="JN42" s="35" t="s">
        <v>102</v>
      </c>
      <c r="JO42" s="35" t="s">
        <v>103</v>
      </c>
      <c r="JP42" s="35" t="s">
        <v>104</v>
      </c>
      <c r="JQ42" s="35" t="s">
        <v>105</v>
      </c>
      <c r="JR42" s="35" t="s">
        <v>106</v>
      </c>
      <c r="JS42" s="35" t="s">
        <v>107</v>
      </c>
      <c r="JT42" s="35" t="s">
        <v>108</v>
      </c>
      <c r="JU42" s="35" t="s">
        <v>109</v>
      </c>
      <c r="JV42" s="35" t="s">
        <v>110</v>
      </c>
      <c r="JW42" s="35" t="s">
        <v>111</v>
      </c>
      <c r="JX42" s="35" t="s">
        <v>112</v>
      </c>
      <c r="JY42" s="35" t="s">
        <v>102</v>
      </c>
      <c r="JZ42" s="35" t="s">
        <v>103</v>
      </c>
      <c r="KA42" s="35" t="s">
        <v>104</v>
      </c>
      <c r="KB42" s="35" t="s">
        <v>105</v>
      </c>
      <c r="KC42" s="35" t="s">
        <v>106</v>
      </c>
      <c r="KD42" s="35" t="s">
        <v>107</v>
      </c>
      <c r="KE42" s="35" t="s">
        <v>108</v>
      </c>
      <c r="KF42" s="35" t="s">
        <v>109</v>
      </c>
      <c r="KG42" s="35" t="s">
        <v>110</v>
      </c>
      <c r="KH42" s="35" t="s">
        <v>111</v>
      </c>
      <c r="KI42" s="35" t="s">
        <v>112</v>
      </c>
      <c r="KJ42" s="35" t="s">
        <v>102</v>
      </c>
      <c r="KK42" s="35" t="s">
        <v>103</v>
      </c>
      <c r="KL42" s="35" t="s">
        <v>104</v>
      </c>
      <c r="KM42" s="35" t="s">
        <v>105</v>
      </c>
      <c r="KN42" s="35" t="s">
        <v>106</v>
      </c>
      <c r="KO42" s="35" t="s">
        <v>107</v>
      </c>
      <c r="KP42" s="35" t="s">
        <v>108</v>
      </c>
      <c r="KQ42" s="35" t="s">
        <v>109</v>
      </c>
      <c r="KR42" s="35" t="s">
        <v>110</v>
      </c>
      <c r="KS42" s="35" t="s">
        <v>111</v>
      </c>
      <c r="KT42" s="35" t="s">
        <v>112</v>
      </c>
      <c r="KU42" s="35" t="s">
        <v>102</v>
      </c>
      <c r="KV42" s="35" t="s">
        <v>103</v>
      </c>
      <c r="KW42" s="35" t="s">
        <v>104</v>
      </c>
      <c r="KX42" s="35" t="s">
        <v>105</v>
      </c>
      <c r="KY42" s="35" t="s">
        <v>106</v>
      </c>
      <c r="KZ42" s="35" t="s">
        <v>107</v>
      </c>
      <c r="LA42" s="35" t="s">
        <v>108</v>
      </c>
      <c r="LB42" s="35" t="s">
        <v>109</v>
      </c>
      <c r="LC42" s="35" t="s">
        <v>110</v>
      </c>
      <c r="LD42" s="35" t="s">
        <v>111</v>
      </c>
      <c r="LE42" s="35" t="s">
        <v>112</v>
      </c>
      <c r="LF42" s="35" t="s">
        <v>102</v>
      </c>
      <c r="LG42" s="35" t="s">
        <v>103</v>
      </c>
      <c r="LH42" s="35" t="s">
        <v>104</v>
      </c>
      <c r="LI42" s="35" t="s">
        <v>105</v>
      </c>
      <c r="LJ42" s="35" t="s">
        <v>106</v>
      </c>
      <c r="LK42" s="35" t="s">
        <v>107</v>
      </c>
      <c r="LL42" s="35" t="s">
        <v>108</v>
      </c>
      <c r="LM42" s="35" t="s">
        <v>109</v>
      </c>
      <c r="LN42" s="35" t="s">
        <v>110</v>
      </c>
      <c r="LO42" s="35" t="s">
        <v>111</v>
      </c>
      <c r="LP42" s="35" t="s">
        <v>112</v>
      </c>
      <c r="LQ42" s="35" t="s">
        <v>102</v>
      </c>
      <c r="LR42" s="35" t="s">
        <v>103</v>
      </c>
      <c r="LS42" s="35" t="s">
        <v>104</v>
      </c>
      <c r="LT42" s="35" t="s">
        <v>105</v>
      </c>
      <c r="LU42" s="35" t="s">
        <v>106</v>
      </c>
      <c r="LV42" s="35" t="s">
        <v>107</v>
      </c>
      <c r="LW42" s="35" t="s">
        <v>108</v>
      </c>
      <c r="LX42" s="35" t="s">
        <v>109</v>
      </c>
      <c r="LY42" s="35" t="s">
        <v>110</v>
      </c>
      <c r="LZ42" s="35" t="s">
        <v>111</v>
      </c>
      <c r="MA42" s="35" t="s">
        <v>112</v>
      </c>
      <c r="MB42" s="35" t="s">
        <v>102</v>
      </c>
      <c r="MC42" s="35" t="s">
        <v>103</v>
      </c>
      <c r="MD42" s="35" t="s">
        <v>104</v>
      </c>
      <c r="ME42" s="35" t="s">
        <v>105</v>
      </c>
      <c r="MF42" s="35" t="s">
        <v>106</v>
      </c>
      <c r="MG42" s="35" t="s">
        <v>107</v>
      </c>
      <c r="MH42" s="35" t="s">
        <v>108</v>
      </c>
      <c r="MI42" s="35" t="s">
        <v>109</v>
      </c>
      <c r="MJ42" s="35" t="s">
        <v>110</v>
      </c>
      <c r="MK42" s="35" t="s">
        <v>111</v>
      </c>
      <c r="ML42" s="35" t="s">
        <v>112</v>
      </c>
      <c r="MM42" s="35" t="s">
        <v>102</v>
      </c>
      <c r="MN42" s="35" t="s">
        <v>103</v>
      </c>
      <c r="MO42" s="35" t="s">
        <v>104</v>
      </c>
      <c r="MP42" s="35" t="s">
        <v>105</v>
      </c>
      <c r="MQ42" s="35" t="s">
        <v>106</v>
      </c>
      <c r="MR42" s="35" t="s">
        <v>107</v>
      </c>
      <c r="MS42" s="35" t="s">
        <v>108</v>
      </c>
      <c r="MT42" s="35" t="s">
        <v>109</v>
      </c>
      <c r="MU42" s="35" t="s">
        <v>110</v>
      </c>
      <c r="MV42" s="35" t="s">
        <v>111</v>
      </c>
      <c r="MW42" s="35" t="s">
        <v>112</v>
      </c>
      <c r="MX42" s="35" t="s">
        <v>102</v>
      </c>
      <c r="MY42" s="35" t="s">
        <v>103</v>
      </c>
      <c r="MZ42" s="35" t="s">
        <v>104</v>
      </c>
      <c r="NA42" s="35" t="s">
        <v>105</v>
      </c>
      <c r="NB42" s="35" t="s">
        <v>106</v>
      </c>
      <c r="NC42" s="35" t="s">
        <v>107</v>
      </c>
      <c r="ND42" s="35" t="s">
        <v>108</v>
      </c>
      <c r="NE42" s="35" t="s">
        <v>109</v>
      </c>
      <c r="NF42" s="35" t="s">
        <v>110</v>
      </c>
      <c r="NG42" s="35" t="s">
        <v>111</v>
      </c>
      <c r="NH42" s="35" t="s">
        <v>112</v>
      </c>
      <c r="NI42" s="35" t="s">
        <v>102</v>
      </c>
      <c r="NJ42" s="35" t="s">
        <v>103</v>
      </c>
      <c r="NK42" s="35" t="s">
        <v>104</v>
      </c>
      <c r="NL42" s="35" t="s">
        <v>105</v>
      </c>
      <c r="NM42" s="35" t="s">
        <v>106</v>
      </c>
      <c r="NN42" s="35" t="s">
        <v>107</v>
      </c>
      <c r="NO42" s="35" t="s">
        <v>108</v>
      </c>
      <c r="NP42" s="35" t="s">
        <v>109</v>
      </c>
      <c r="NQ42" s="35" t="s">
        <v>110</v>
      </c>
      <c r="NR42" s="35" t="s">
        <v>111</v>
      </c>
      <c r="NS42" s="35" t="s">
        <v>112</v>
      </c>
      <c r="NT42" s="35" t="s">
        <v>102</v>
      </c>
      <c r="NU42" s="35" t="s">
        <v>103</v>
      </c>
      <c r="NV42" s="35" t="s">
        <v>104</v>
      </c>
      <c r="NW42" s="35" t="s">
        <v>105</v>
      </c>
      <c r="NX42" s="35" t="s">
        <v>106</v>
      </c>
      <c r="NY42" s="35" t="s">
        <v>107</v>
      </c>
      <c r="NZ42" s="35" t="s">
        <v>108</v>
      </c>
      <c r="OA42" s="35" t="s">
        <v>109</v>
      </c>
      <c r="OB42" s="35" t="s">
        <v>110</v>
      </c>
      <c r="OC42" s="35" t="s">
        <v>111</v>
      </c>
      <c r="OD42" s="35" t="s">
        <v>112</v>
      </c>
      <c r="OE42" s="35" t="s">
        <v>102</v>
      </c>
      <c r="OF42" s="35" t="s">
        <v>103</v>
      </c>
      <c r="OG42" s="35" t="s">
        <v>104</v>
      </c>
      <c r="OH42" s="35" t="s">
        <v>105</v>
      </c>
      <c r="OI42" s="35" t="s">
        <v>106</v>
      </c>
      <c r="OJ42" s="35" t="s">
        <v>107</v>
      </c>
      <c r="OK42" s="35" t="s">
        <v>108</v>
      </c>
      <c r="OL42" s="35" t="s">
        <v>109</v>
      </c>
      <c r="OM42" s="35" t="s">
        <v>110</v>
      </c>
      <c r="ON42" s="35" t="s">
        <v>111</v>
      </c>
      <c r="OO42" s="35" t="s">
        <v>112</v>
      </c>
      <c r="OP42" s="35" t="s">
        <v>102</v>
      </c>
      <c r="OQ42" s="35" t="s">
        <v>103</v>
      </c>
      <c r="OR42" s="35" t="s">
        <v>104</v>
      </c>
      <c r="OS42" s="35" t="s">
        <v>105</v>
      </c>
      <c r="OT42" s="35" t="s">
        <v>106</v>
      </c>
      <c r="OU42" s="35" t="s">
        <v>107</v>
      </c>
      <c r="OV42" s="35" t="s">
        <v>108</v>
      </c>
      <c r="OW42" s="35" t="s">
        <v>109</v>
      </c>
      <c r="OX42" s="35" t="s">
        <v>110</v>
      </c>
      <c r="OY42" s="35" t="s">
        <v>111</v>
      </c>
      <c r="OZ42" s="35" t="s">
        <v>112</v>
      </c>
      <c r="PA42" s="35" t="s">
        <v>102</v>
      </c>
      <c r="PB42" s="35" t="s">
        <v>103</v>
      </c>
      <c r="PC42" s="35" t="s">
        <v>104</v>
      </c>
      <c r="PD42" s="35" t="s">
        <v>105</v>
      </c>
      <c r="PE42" s="35" t="s">
        <v>106</v>
      </c>
      <c r="PF42" s="35" t="s">
        <v>107</v>
      </c>
      <c r="PG42" s="35" t="s">
        <v>108</v>
      </c>
      <c r="PH42" s="35" t="s">
        <v>109</v>
      </c>
      <c r="PI42" s="35" t="s">
        <v>110</v>
      </c>
      <c r="PJ42" s="35" t="s">
        <v>111</v>
      </c>
      <c r="PK42" s="35" t="s">
        <v>112</v>
      </c>
      <c r="PL42" s="35" t="s">
        <v>102</v>
      </c>
      <c r="PM42" s="35" t="s">
        <v>103</v>
      </c>
      <c r="PN42" s="35" t="s">
        <v>104</v>
      </c>
      <c r="PO42" s="35" t="s">
        <v>105</v>
      </c>
      <c r="PP42" s="35" t="s">
        <v>106</v>
      </c>
      <c r="PQ42" s="35" t="s">
        <v>107</v>
      </c>
      <c r="PR42" s="35" t="s">
        <v>108</v>
      </c>
      <c r="PS42" s="35" t="s">
        <v>109</v>
      </c>
      <c r="PT42" s="35" t="s">
        <v>110</v>
      </c>
      <c r="PU42" s="35" t="s">
        <v>111</v>
      </c>
      <c r="PV42" s="35" t="s">
        <v>112</v>
      </c>
      <c r="PW42" s="35" t="s">
        <v>102</v>
      </c>
      <c r="PX42" s="35" t="s">
        <v>103</v>
      </c>
      <c r="PY42" s="35" t="s">
        <v>104</v>
      </c>
      <c r="PZ42" s="35" t="s">
        <v>105</v>
      </c>
      <c r="QA42" s="35" t="s">
        <v>106</v>
      </c>
      <c r="QB42" s="35" t="s">
        <v>107</v>
      </c>
      <c r="QC42" s="35" t="s">
        <v>108</v>
      </c>
      <c r="QD42" s="35" t="s">
        <v>109</v>
      </c>
      <c r="QE42" s="35" t="s">
        <v>110</v>
      </c>
      <c r="QF42" s="35" t="s">
        <v>111</v>
      </c>
      <c r="QG42" s="35" t="s">
        <v>112</v>
      </c>
      <c r="QH42" s="35" t="s">
        <v>102</v>
      </c>
      <c r="QI42" s="35" t="s">
        <v>103</v>
      </c>
      <c r="QJ42" s="35" t="s">
        <v>104</v>
      </c>
      <c r="QK42" s="35" t="s">
        <v>105</v>
      </c>
      <c r="QL42" s="35" t="s">
        <v>106</v>
      </c>
      <c r="QM42" s="35" t="s">
        <v>107</v>
      </c>
      <c r="QN42" s="35" t="s">
        <v>108</v>
      </c>
      <c r="QO42" s="35" t="s">
        <v>109</v>
      </c>
      <c r="QP42" s="35" t="s">
        <v>110</v>
      </c>
      <c r="QQ42" s="35" t="s">
        <v>111</v>
      </c>
      <c r="QR42" s="35" t="s">
        <v>112</v>
      </c>
      <c r="QS42" s="35" t="s">
        <v>102</v>
      </c>
      <c r="QT42" s="35" t="s">
        <v>103</v>
      </c>
      <c r="QU42" s="35" t="s">
        <v>104</v>
      </c>
      <c r="QV42" s="35" t="s">
        <v>105</v>
      </c>
      <c r="QW42" s="35" t="s">
        <v>106</v>
      </c>
      <c r="QX42" s="35" t="s">
        <v>107</v>
      </c>
      <c r="QY42" s="35" t="s">
        <v>108</v>
      </c>
      <c r="QZ42" s="35" t="s">
        <v>109</v>
      </c>
      <c r="RA42" s="35" t="s">
        <v>110</v>
      </c>
      <c r="RB42" s="35" t="s">
        <v>111</v>
      </c>
      <c r="RC42" s="35" t="s">
        <v>112</v>
      </c>
      <c r="RD42" s="35" t="s">
        <v>102</v>
      </c>
      <c r="RE42" s="35" t="s">
        <v>103</v>
      </c>
      <c r="RF42" s="35" t="s">
        <v>104</v>
      </c>
      <c r="RG42" s="35" t="s">
        <v>105</v>
      </c>
      <c r="RH42" s="35" t="s">
        <v>106</v>
      </c>
      <c r="RI42" s="35" t="s">
        <v>107</v>
      </c>
      <c r="RJ42" s="35" t="s">
        <v>108</v>
      </c>
      <c r="RK42" s="35" t="s">
        <v>109</v>
      </c>
      <c r="RL42" s="35" t="s">
        <v>110</v>
      </c>
      <c r="RM42" s="35" t="s">
        <v>111</v>
      </c>
      <c r="RN42" s="35" t="s">
        <v>112</v>
      </c>
      <c r="RO42" s="35" t="s">
        <v>102</v>
      </c>
      <c r="RP42" s="35" t="s">
        <v>103</v>
      </c>
      <c r="RQ42" s="35" t="s">
        <v>104</v>
      </c>
      <c r="RR42" s="35" t="s">
        <v>105</v>
      </c>
      <c r="RS42" s="35" t="s">
        <v>106</v>
      </c>
      <c r="RT42" s="35" t="s">
        <v>107</v>
      </c>
      <c r="RU42" s="35" t="s">
        <v>108</v>
      </c>
      <c r="RV42" s="35" t="s">
        <v>109</v>
      </c>
      <c r="RW42" s="35" t="s">
        <v>110</v>
      </c>
      <c r="RX42" s="35" t="s">
        <v>111</v>
      </c>
      <c r="RY42" s="35" t="s">
        <v>112</v>
      </c>
      <c r="RZ42" s="35" t="s">
        <v>102</v>
      </c>
      <c r="SA42" s="35" t="s">
        <v>103</v>
      </c>
      <c r="SB42" s="35" t="s">
        <v>104</v>
      </c>
      <c r="SC42" s="35" t="s">
        <v>105</v>
      </c>
      <c r="SD42" s="35" t="s">
        <v>106</v>
      </c>
      <c r="SE42" s="35" t="s">
        <v>107</v>
      </c>
      <c r="SF42" s="35" t="s">
        <v>108</v>
      </c>
      <c r="SG42" s="35" t="s">
        <v>109</v>
      </c>
      <c r="SH42" s="35" t="s">
        <v>110</v>
      </c>
      <c r="SI42" s="35" t="s">
        <v>111</v>
      </c>
      <c r="SJ42" s="35" t="s">
        <v>112</v>
      </c>
      <c r="SK42" s="35" t="s">
        <v>102</v>
      </c>
      <c r="SL42" s="35" t="s">
        <v>103</v>
      </c>
      <c r="SM42" s="35" t="s">
        <v>104</v>
      </c>
      <c r="SN42" s="35" t="s">
        <v>105</v>
      </c>
      <c r="SO42" s="35" t="s">
        <v>106</v>
      </c>
      <c r="SP42" s="35" t="s">
        <v>107</v>
      </c>
      <c r="SQ42" s="35" t="s">
        <v>108</v>
      </c>
      <c r="SR42" s="35" t="s">
        <v>109</v>
      </c>
      <c r="SS42" s="35" t="s">
        <v>110</v>
      </c>
      <c r="ST42" s="35" t="s">
        <v>111</v>
      </c>
      <c r="SU42" s="35" t="s">
        <v>112</v>
      </c>
      <c r="SV42" s="35" t="s">
        <v>102</v>
      </c>
      <c r="SW42" s="35" t="s">
        <v>103</v>
      </c>
      <c r="SX42" s="35" t="s">
        <v>104</v>
      </c>
      <c r="SY42" s="35" t="s">
        <v>105</v>
      </c>
      <c r="SZ42" s="35" t="s">
        <v>106</v>
      </c>
      <c r="TA42" s="35" t="s">
        <v>107</v>
      </c>
      <c r="TB42" s="35" t="s">
        <v>108</v>
      </c>
      <c r="TC42" s="35" t="s">
        <v>109</v>
      </c>
      <c r="TD42" s="35" t="s">
        <v>110</v>
      </c>
      <c r="TE42" s="35" t="s">
        <v>111</v>
      </c>
      <c r="TF42" s="35" t="s">
        <v>112</v>
      </c>
      <c r="TG42" s="35" t="s">
        <v>102</v>
      </c>
      <c r="TH42" s="35" t="s">
        <v>103</v>
      </c>
      <c r="TI42" s="35" t="s">
        <v>104</v>
      </c>
      <c r="TJ42" s="35" t="s">
        <v>105</v>
      </c>
      <c r="TK42" s="35" t="s">
        <v>106</v>
      </c>
      <c r="TL42" s="35" t="s">
        <v>107</v>
      </c>
      <c r="TM42" s="35" t="s">
        <v>108</v>
      </c>
      <c r="TN42" s="35" t="s">
        <v>109</v>
      </c>
      <c r="TO42" s="35" t="s">
        <v>110</v>
      </c>
      <c r="TP42" s="35" t="s">
        <v>111</v>
      </c>
      <c r="TQ42" s="35" t="s">
        <v>112</v>
      </c>
      <c r="TR42" s="35" t="s">
        <v>102</v>
      </c>
      <c r="TS42" s="35" t="s">
        <v>103</v>
      </c>
      <c r="TT42" s="35" t="s">
        <v>104</v>
      </c>
      <c r="TU42" s="35" t="s">
        <v>105</v>
      </c>
      <c r="TV42" s="35" t="s">
        <v>106</v>
      </c>
      <c r="TW42" s="35" t="s">
        <v>107</v>
      </c>
      <c r="TX42" s="35" t="s">
        <v>108</v>
      </c>
      <c r="TY42" s="35" t="s">
        <v>109</v>
      </c>
      <c r="TZ42" s="35" t="s">
        <v>110</v>
      </c>
      <c r="UA42" s="35" t="s">
        <v>111</v>
      </c>
      <c r="UB42" s="35" t="s">
        <v>112</v>
      </c>
      <c r="UC42" s="35" t="s">
        <v>102</v>
      </c>
      <c r="UD42" s="35" t="s">
        <v>103</v>
      </c>
      <c r="UE42" s="35" t="s">
        <v>104</v>
      </c>
      <c r="UF42" s="35" t="s">
        <v>105</v>
      </c>
      <c r="UG42" s="35" t="s">
        <v>106</v>
      </c>
      <c r="UH42" s="35" t="s">
        <v>107</v>
      </c>
      <c r="UI42" s="35" t="s">
        <v>108</v>
      </c>
      <c r="UJ42" s="35" t="s">
        <v>109</v>
      </c>
      <c r="UK42" s="35" t="s">
        <v>110</v>
      </c>
      <c r="UL42" s="35" t="s">
        <v>111</v>
      </c>
      <c r="UM42" s="35" t="s">
        <v>112</v>
      </c>
      <c r="UN42" s="35" t="s">
        <v>102</v>
      </c>
      <c r="UO42" s="35" t="s">
        <v>103</v>
      </c>
      <c r="UP42" s="35" t="s">
        <v>104</v>
      </c>
      <c r="UQ42" s="35" t="s">
        <v>105</v>
      </c>
      <c r="UR42" s="35" t="s">
        <v>106</v>
      </c>
      <c r="US42" s="35" t="s">
        <v>107</v>
      </c>
      <c r="UT42" s="35" t="s">
        <v>108</v>
      </c>
      <c r="UU42" s="35" t="s">
        <v>109</v>
      </c>
      <c r="UV42" s="35" t="s">
        <v>110</v>
      </c>
      <c r="UW42" s="35" t="s">
        <v>111</v>
      </c>
      <c r="UX42" s="35" t="s">
        <v>112</v>
      </c>
      <c r="UY42" s="35" t="s">
        <v>102</v>
      </c>
      <c r="UZ42" s="35" t="s">
        <v>103</v>
      </c>
      <c r="VA42" s="35" t="s">
        <v>104</v>
      </c>
      <c r="VB42" s="35" t="s">
        <v>105</v>
      </c>
      <c r="VC42" s="35" t="s">
        <v>106</v>
      </c>
      <c r="VD42" s="35" t="s">
        <v>107</v>
      </c>
      <c r="VE42" s="35" t="s">
        <v>108</v>
      </c>
      <c r="VF42" s="35" t="s">
        <v>109</v>
      </c>
      <c r="VG42" s="35" t="s">
        <v>110</v>
      </c>
      <c r="VH42" s="35" t="s">
        <v>111</v>
      </c>
      <c r="VI42" s="35" t="s">
        <v>112</v>
      </c>
      <c r="VJ42" s="35" t="s">
        <v>102</v>
      </c>
      <c r="VK42" s="35" t="s">
        <v>103</v>
      </c>
      <c r="VL42" s="35" t="s">
        <v>104</v>
      </c>
      <c r="VM42" s="35" t="s">
        <v>105</v>
      </c>
      <c r="VN42" s="35" t="s">
        <v>106</v>
      </c>
      <c r="VO42" s="35" t="s">
        <v>107</v>
      </c>
      <c r="VP42" s="35" t="s">
        <v>108</v>
      </c>
      <c r="VQ42" s="35" t="s">
        <v>109</v>
      </c>
      <c r="VR42" s="35" t="s">
        <v>110</v>
      </c>
      <c r="VS42" s="35" t="s">
        <v>111</v>
      </c>
      <c r="VT42" s="35" t="s">
        <v>112</v>
      </c>
    </row>
    <row r="43" spans="1:592 16384:16384" ht="14.4" x14ac:dyDescent="0.3">
      <c r="C43" s="36" t="s">
        <v>82</v>
      </c>
      <c r="D43" s="14" t="s">
        <v>113</v>
      </c>
      <c r="G43" t="s">
        <v>0</v>
      </c>
      <c r="I43" s="35" t="s">
        <v>99</v>
      </c>
      <c r="J43" s="39">
        <v>0.47463722805867881</v>
      </c>
      <c r="K43" s="39">
        <v>0.60714636026063196</v>
      </c>
      <c r="L43" s="39">
        <v>0.81484436779735425</v>
      </c>
      <c r="M43" s="39">
        <v>0.59515342320383668</v>
      </c>
      <c r="N43" s="39">
        <v>0.51286057391714368</v>
      </c>
      <c r="O43" s="39">
        <v>0.40543874797785512</v>
      </c>
      <c r="P43" s="39">
        <v>0.26190704470582821</v>
      </c>
      <c r="Q43" s="39">
        <v>0.15448607816814708</v>
      </c>
      <c r="R43" s="39">
        <v>0.1105567718900053</v>
      </c>
      <c r="S43" s="39">
        <v>0.10638273513080314</v>
      </c>
      <c r="T43" s="39">
        <v>0.11469390637136065</v>
      </c>
      <c r="U43" s="39">
        <v>0.41124892966360854</v>
      </c>
      <c r="V43" s="39">
        <v>0.55496788817529275</v>
      </c>
      <c r="W43" s="39">
        <v>0.76244795129290743</v>
      </c>
      <c r="X43" s="39">
        <v>0.49015759177125601</v>
      </c>
      <c r="Y43" s="39">
        <v>0.42580528046148569</v>
      </c>
      <c r="Z43" s="39">
        <v>0.31286338590157703</v>
      </c>
      <c r="AA43" s="39">
        <v>0.17457657549823449</v>
      </c>
      <c r="AB43" s="39">
        <v>9.6911411133715555E-2</v>
      </c>
      <c r="AC43" s="39">
        <v>7.5118337106400493E-2</v>
      </c>
      <c r="AD43" s="39">
        <v>8.4112149532710276E-2</v>
      </c>
      <c r="AE43" s="39">
        <v>0.10185185185185185</v>
      </c>
      <c r="AF43" s="15">
        <v>0.5041367423154266</v>
      </c>
      <c r="AG43" s="15">
        <v>0.59826589595375723</v>
      </c>
      <c r="AH43" s="15">
        <v>0.85840530226953204</v>
      </c>
      <c r="AI43" s="15">
        <v>0.70421353030048683</v>
      </c>
      <c r="AJ43" s="15">
        <v>0.57132037364301946</v>
      </c>
      <c r="AK43" s="15">
        <v>0.45001967729240455</v>
      </c>
      <c r="AL43" s="15">
        <v>0.30162346909712334</v>
      </c>
      <c r="AM43" s="15">
        <v>0.15146018501723199</v>
      </c>
      <c r="AN43" s="15">
        <v>0.10981308411214953</v>
      </c>
      <c r="AO43" s="15">
        <v>0.11409395973154363</v>
      </c>
      <c r="AP43" s="15">
        <v>0.10606060606060606</v>
      </c>
      <c r="AQ43" s="15">
        <v>0.45627984702022295</v>
      </c>
      <c r="AR43" s="15">
        <v>0.59091887239078977</v>
      </c>
      <c r="AS43" s="15">
        <v>0.78211644480301201</v>
      </c>
      <c r="AT43" s="15">
        <v>0.57202925846436858</v>
      </c>
      <c r="AU43" s="15">
        <v>0.48464509255559995</v>
      </c>
      <c r="AV43" s="15">
        <v>0.37874110172734926</v>
      </c>
      <c r="AW43" s="15">
        <v>0.24223254324151186</v>
      </c>
      <c r="AX43" s="15">
        <v>0.1421349809323913</v>
      </c>
      <c r="AY43" s="15">
        <v>0.1111111111111111</v>
      </c>
      <c r="AZ43" s="15">
        <v>0.11398176291793313</v>
      </c>
      <c r="BA43" s="15">
        <v>0.1234991423670669</v>
      </c>
      <c r="BB43" s="15">
        <v>0.40944553142370632</v>
      </c>
      <c r="BC43" s="15">
        <v>0.4876681614349776</v>
      </c>
      <c r="BD43" s="15">
        <v>0.74319605343384509</v>
      </c>
      <c r="BE43" s="15">
        <v>0.50189810827192394</v>
      </c>
      <c r="BF43" s="15">
        <v>0.4122605615324062</v>
      </c>
      <c r="BG43" s="15">
        <v>0.28278867102396515</v>
      </c>
      <c r="BH43" s="15">
        <v>0.15739975196362133</v>
      </c>
      <c r="BI43" s="15">
        <v>9.5267309377738821E-2</v>
      </c>
      <c r="BJ43" s="15">
        <v>8.4271703596077011E-2</v>
      </c>
      <c r="BK43" s="15">
        <v>8.4745762711864403E-2</v>
      </c>
      <c r="BL43" s="15">
        <v>9.6590909090909088E-2</v>
      </c>
      <c r="BM43" s="15">
        <v>0.48995630050614186</v>
      </c>
      <c r="BN43" s="15">
        <v>0.64055528011898855</v>
      </c>
      <c r="BO43" s="15">
        <v>0.81861460899191973</v>
      </c>
      <c r="BP43" s="15">
        <v>0.63472957876059666</v>
      </c>
      <c r="BQ43" s="15">
        <v>0.50673553748749456</v>
      </c>
      <c r="BR43" s="15">
        <v>0.43752683739544151</v>
      </c>
      <c r="BS43" s="15">
        <v>0.34844294817842975</v>
      </c>
      <c r="BT43" s="15">
        <v>0.22572694281479525</v>
      </c>
      <c r="BU43" s="15">
        <v>0.13919603964676763</v>
      </c>
      <c r="BV43" s="15">
        <v>0.12469152728269811</v>
      </c>
      <c r="BW43" s="15">
        <v>0.13522233132276618</v>
      </c>
      <c r="BX43" s="15">
        <v>0.49349737441155483</v>
      </c>
      <c r="BY43" s="15">
        <v>0.62462311557788941</v>
      </c>
      <c r="BZ43" s="15">
        <v>0.84049798157221656</v>
      </c>
      <c r="CA43" s="15">
        <v>0.67370192405165952</v>
      </c>
      <c r="CB43" s="15">
        <v>0.57519321513113542</v>
      </c>
      <c r="CC43" s="15">
        <v>0.44497985622877007</v>
      </c>
      <c r="CD43" s="15">
        <v>0.28040201005025128</v>
      </c>
      <c r="CE43" s="15">
        <v>0.1486557308317174</v>
      </c>
      <c r="CF43" s="15">
        <v>0.10291147761696398</v>
      </c>
      <c r="CG43" s="15">
        <v>0.1078838174273859</v>
      </c>
      <c r="CH43" s="15">
        <v>0.11879895561357702</v>
      </c>
      <c r="CI43" s="15">
        <v>0.49795918367346936</v>
      </c>
      <c r="CJ43" s="15">
        <v>0.66337564645039959</v>
      </c>
      <c r="CK43" s="15">
        <v>0.85760382181620076</v>
      </c>
      <c r="CL43" s="15">
        <v>0.66119209588597339</v>
      </c>
      <c r="CM43" s="15">
        <v>0.58218230170144636</v>
      </c>
      <c r="CN43" s="15">
        <v>0.50947047681791979</v>
      </c>
      <c r="CO43" s="15">
        <v>0.33923517012947907</v>
      </c>
      <c r="CP43" s="15">
        <v>0.15889191904693556</v>
      </c>
      <c r="CQ43" s="15">
        <v>9.5080321285140559E-2</v>
      </c>
      <c r="CR43" s="15">
        <v>7.8265468006345845E-2</v>
      </c>
      <c r="CS43" s="15">
        <v>7.3703366696997272E-2</v>
      </c>
      <c r="CT43" s="15">
        <v>0.478076720505618</v>
      </c>
      <c r="CU43" s="15">
        <v>0.66390041493775931</v>
      </c>
      <c r="CV43" s="15">
        <v>0.82979781239642025</v>
      </c>
      <c r="CW43" s="15">
        <v>0.62458257028977704</v>
      </c>
      <c r="CX43" s="15">
        <v>0.52686690548360426</v>
      </c>
      <c r="CY43" s="15">
        <v>0.43106674984404242</v>
      </c>
      <c r="CZ43" s="15">
        <v>0.26398885535175298</v>
      </c>
      <c r="DA43" s="15">
        <v>0.13266919671094243</v>
      </c>
      <c r="DB43" s="15">
        <v>9.6919127086007709E-2</v>
      </c>
      <c r="DC43" s="15">
        <v>0.11734693877551021</v>
      </c>
      <c r="DD43" s="15">
        <v>0.11764705882352941</v>
      </c>
      <c r="DE43" s="15">
        <v>0.64791277985074625</v>
      </c>
      <c r="DF43" s="15">
        <v>0.80487804878048785</v>
      </c>
      <c r="DG43" s="15">
        <v>0.8061699650756694</v>
      </c>
      <c r="DH43" s="15">
        <v>0.65412891092494441</v>
      </c>
      <c r="DI43" s="15">
        <v>0.67519083969465654</v>
      </c>
      <c r="DJ43" s="15">
        <v>0.75271739130434778</v>
      </c>
      <c r="DK43" s="15">
        <v>0.72431151909979274</v>
      </c>
      <c r="DL43" s="15">
        <v>0.54882017900732305</v>
      </c>
      <c r="DM43" s="15">
        <v>0.25213310580204779</v>
      </c>
      <c r="DN43" s="15">
        <v>0.18181818181818182</v>
      </c>
      <c r="DO43" s="15">
        <v>0.15942028985507245</v>
      </c>
      <c r="DP43" s="15">
        <v>0.48302254455489579</v>
      </c>
      <c r="DQ43" s="15">
        <v>0.60418761459750403</v>
      </c>
      <c r="DR43" s="15">
        <v>0.78989523340954471</v>
      </c>
      <c r="DS43" s="15">
        <v>0.57041361281734637</v>
      </c>
      <c r="DT43" s="15">
        <v>0.49983450437201743</v>
      </c>
      <c r="DU43" s="15">
        <v>0.39610209983653966</v>
      </c>
      <c r="DV43" s="15">
        <v>0.25599576359759751</v>
      </c>
      <c r="DW43" s="15">
        <v>0.16008268497647218</v>
      </c>
      <c r="DX43" s="15">
        <v>0.13779278328761341</v>
      </c>
      <c r="DY43" s="15">
        <v>0.13545183714001985</v>
      </c>
      <c r="DZ43" s="15">
        <v>0.14707952146375791</v>
      </c>
      <c r="EA43" s="15">
        <v>0.43631907428952804</v>
      </c>
      <c r="EB43" s="15">
        <v>0.59162390332726367</v>
      </c>
      <c r="EC43" s="15">
        <v>0.78109748467025408</v>
      </c>
      <c r="ED43" s="15">
        <v>0.50110258048837564</v>
      </c>
      <c r="EE43" s="15">
        <v>0.44650732135698057</v>
      </c>
      <c r="EF43" s="15">
        <v>0.37368543633659995</v>
      </c>
      <c r="EG43" s="15">
        <v>0.24318280818934224</v>
      </c>
      <c r="EH43" s="15">
        <v>0.13606255190714445</v>
      </c>
      <c r="EI43" s="15">
        <v>8.8596491228070173E-2</v>
      </c>
      <c r="EJ43" s="15">
        <v>8.7034544638851505E-2</v>
      </c>
      <c r="EK43" s="15">
        <v>9.4527363184079602E-2</v>
      </c>
      <c r="EL43" s="15">
        <v>0.50702642753950999</v>
      </c>
      <c r="EM43" s="15">
        <v>0.65346534653465349</v>
      </c>
      <c r="EN43" s="15">
        <v>0.82684715172024814</v>
      </c>
      <c r="EO43" s="15">
        <v>0.67826710201481244</v>
      </c>
      <c r="EP43" s="15">
        <v>0.56908545896725293</v>
      </c>
      <c r="EQ43" s="15">
        <v>0.44356357149935588</v>
      </c>
      <c r="ER43" s="15">
        <v>0.28862660944206009</v>
      </c>
      <c r="ES43" s="15">
        <v>0.14892227302416722</v>
      </c>
      <c r="ET43" s="15">
        <v>0.12962962962962962</v>
      </c>
      <c r="EU43" s="15">
        <v>0.14285714285714285</v>
      </c>
      <c r="EV43" s="15">
        <v>0.14851485148514851</v>
      </c>
      <c r="EW43" s="15">
        <v>0.42714430550861776</v>
      </c>
      <c r="EX43" s="15">
        <v>0.51085383502170767</v>
      </c>
      <c r="EY43" s="15">
        <v>0.79657387580299788</v>
      </c>
      <c r="EZ43" s="15">
        <v>0.61538935436175457</v>
      </c>
      <c r="FA43" s="15">
        <v>0.43623188405797103</v>
      </c>
      <c r="FB43" s="15">
        <v>0.25907743608743977</v>
      </c>
      <c r="FC43" s="15">
        <v>0.13980726464047444</v>
      </c>
      <c r="FD43" s="15">
        <v>8.6304180559117719E-2</v>
      </c>
      <c r="FE43" s="15">
        <v>8.4155542658154378E-2</v>
      </c>
      <c r="FF43" s="15">
        <v>8.0586080586080591E-2</v>
      </c>
      <c r="FG43" s="15">
        <v>9.8360655737704916E-2</v>
      </c>
      <c r="FH43" s="15">
        <v>0.4816224022924252</v>
      </c>
      <c r="FI43" s="15">
        <v>0.63517824941045919</v>
      </c>
      <c r="FJ43" s="15">
        <v>0.83757297988231094</v>
      </c>
      <c r="FK43" s="15">
        <v>0.58921517567405157</v>
      </c>
      <c r="FL43" s="15">
        <v>0.52733053762973581</v>
      </c>
      <c r="FM43" s="15">
        <v>0.44560843789433585</v>
      </c>
      <c r="FN43" s="15">
        <v>0.29446257576300972</v>
      </c>
      <c r="FO43" s="15">
        <v>0.15784703508114706</v>
      </c>
      <c r="FP43" s="15">
        <v>0.10681220941985041</v>
      </c>
      <c r="FQ43" s="15">
        <v>9.8314606741573038E-2</v>
      </c>
      <c r="FR43" s="15">
        <v>0.10218978102189781</v>
      </c>
      <c r="FS43" s="15">
        <v>0.46692520454149822</v>
      </c>
      <c r="FT43" s="15">
        <v>0.60880754932799541</v>
      </c>
      <c r="FU43" s="15">
        <v>0.82194094503834991</v>
      </c>
      <c r="FV43" s="15">
        <v>0.60117400164238577</v>
      </c>
      <c r="FW43" s="15">
        <v>0.50610460536680146</v>
      </c>
      <c r="FX43" s="15">
        <v>0.33571659956499605</v>
      </c>
      <c r="FY43" s="15">
        <v>0.1721631205673759</v>
      </c>
      <c r="FZ43" s="15">
        <v>9.2695479267793437E-2</v>
      </c>
      <c r="GA43" s="15">
        <v>8.1234431220592304E-2</v>
      </c>
      <c r="GB43" s="15">
        <v>8.533333333333333E-2</v>
      </c>
      <c r="GC43" s="15">
        <v>0.10061601642710473</v>
      </c>
      <c r="GD43" s="15">
        <v>0.46355566301682155</v>
      </c>
      <c r="GE43" s="15">
        <v>0.53336755646817247</v>
      </c>
      <c r="GF43" s="15">
        <v>0.84914919720488613</v>
      </c>
      <c r="GG43" s="15">
        <v>0.65510955557986073</v>
      </c>
      <c r="GH43" s="15">
        <v>0.55421255506607925</v>
      </c>
      <c r="GI43" s="15">
        <v>0.35098101698001549</v>
      </c>
      <c r="GJ43" s="15">
        <v>0.15752788104089219</v>
      </c>
      <c r="GK43" s="15">
        <v>8.4971872488615055E-2</v>
      </c>
      <c r="GL43" s="15">
        <v>8.0093312597200622E-2</v>
      </c>
      <c r="GM43" s="15">
        <v>8.957952468007313E-2</v>
      </c>
      <c r="GN43" s="15">
        <v>0.1</v>
      </c>
      <c r="GO43" s="15">
        <v>0.45550722667754068</v>
      </c>
      <c r="GP43" s="15">
        <v>0.54779033915724562</v>
      </c>
      <c r="GQ43" s="15">
        <v>0.83158057531704299</v>
      </c>
      <c r="GR43" s="15">
        <v>0.62812935285924032</v>
      </c>
      <c r="GS43" s="15">
        <v>0.50086988939977628</v>
      </c>
      <c r="GT43" s="15">
        <v>0.33609958506224069</v>
      </c>
      <c r="GU43" s="15">
        <v>0.17135714861704701</v>
      </c>
      <c r="GV43" s="15">
        <v>9.256188194828327E-2</v>
      </c>
      <c r="GW43" s="15">
        <v>7.3607259894126545E-2</v>
      </c>
      <c r="GX43" s="15">
        <v>8.186195826645265E-2</v>
      </c>
      <c r="GY43" s="15">
        <v>9.1954022988505746E-2</v>
      </c>
      <c r="GZ43" s="15">
        <v>0.44430047736452816</v>
      </c>
      <c r="HA43" s="15">
        <v>0.53447572419420641</v>
      </c>
      <c r="HB43" s="15">
        <v>0.77488792306902565</v>
      </c>
      <c r="HC43" s="15">
        <v>0.56343925402860762</v>
      </c>
      <c r="HD43" s="15">
        <v>0.47525000000000001</v>
      </c>
      <c r="HE43" s="15">
        <v>0.31368096979026361</v>
      </c>
      <c r="HF43" s="15">
        <v>0.16058038163750532</v>
      </c>
      <c r="HG43" s="15">
        <v>9.2625246343740281E-2</v>
      </c>
      <c r="HH43" s="15">
        <v>8.9573459715639805E-2</v>
      </c>
      <c r="HI43" s="15">
        <v>9.6825396825396828E-2</v>
      </c>
      <c r="HJ43" s="15">
        <v>0.10980392156862745</v>
      </c>
      <c r="HK43" s="15">
        <v>0.43211331721096591</v>
      </c>
      <c r="HL43" s="15">
        <v>0.56971962616822425</v>
      </c>
      <c r="HM43" s="15">
        <v>0.76135422294255362</v>
      </c>
      <c r="HN43" s="15">
        <v>0.48788433734939757</v>
      </c>
      <c r="HO43" s="15">
        <v>0.46608069971347937</v>
      </c>
      <c r="HP43" s="15">
        <v>0.36493141764011561</v>
      </c>
      <c r="HQ43" s="15">
        <v>0.21171521035598706</v>
      </c>
      <c r="HR43" s="15">
        <v>0.11860313922169592</v>
      </c>
      <c r="HS43" s="15">
        <v>9.9261223716613001E-2</v>
      </c>
      <c r="HT43" s="15">
        <v>0.10340909090909091</v>
      </c>
      <c r="HU43" s="15">
        <v>0.10443864229765012</v>
      </c>
      <c r="HV43" s="15">
        <v>0.49555210717962112</v>
      </c>
      <c r="HW43" s="15">
        <v>0.60850111856823264</v>
      </c>
      <c r="HX43" s="15">
        <v>0.82282410876779788</v>
      </c>
      <c r="HY43" s="15">
        <v>0.66355004711169097</v>
      </c>
      <c r="HZ43" s="15">
        <v>0.56096541012007883</v>
      </c>
      <c r="IA43" s="15">
        <v>0.35716555449634574</v>
      </c>
      <c r="IB43" s="15">
        <v>0.1827557058326289</v>
      </c>
      <c r="IC43" s="15">
        <v>0.11619968709998578</v>
      </c>
      <c r="ID43" s="15">
        <v>0.10623841877702285</v>
      </c>
      <c r="IE43" s="15">
        <v>0.11981566820276497</v>
      </c>
      <c r="IF43" s="15">
        <v>0.13829787234042554</v>
      </c>
      <c r="IG43" s="15">
        <v>0.48976562605902046</v>
      </c>
      <c r="IH43" s="15">
        <v>0.6536095823891227</v>
      </c>
      <c r="II43" s="15">
        <v>0.8500391246182194</v>
      </c>
      <c r="IJ43" s="15">
        <v>0.62904404693210236</v>
      </c>
      <c r="IK43" s="15">
        <v>0.55543285532086972</v>
      </c>
      <c r="IL43" s="15">
        <v>0.48984606489846066</v>
      </c>
      <c r="IM43" s="15">
        <v>0.35538466940552688</v>
      </c>
      <c r="IN43" s="15">
        <v>0.17794148163519402</v>
      </c>
      <c r="IO43" s="15">
        <v>7.696335078534032E-2</v>
      </c>
      <c r="IP43" s="15">
        <v>7.8701155751238303E-2</v>
      </c>
      <c r="IQ43" s="15">
        <v>7.9559363525091797E-2</v>
      </c>
      <c r="IR43" s="15">
        <v>0.53049907036487443</v>
      </c>
      <c r="IS43" s="15">
        <v>0.68595041322314054</v>
      </c>
      <c r="IT43" s="15">
        <v>0.86776202749140896</v>
      </c>
      <c r="IU43" s="15">
        <v>0.69617867736869654</v>
      </c>
      <c r="IV43" s="15">
        <v>0.63626862471861934</v>
      </c>
      <c r="IW43" s="15">
        <v>0.55031511733974625</v>
      </c>
      <c r="IX43" s="15">
        <v>0.36975349766822119</v>
      </c>
      <c r="IY43" s="15">
        <v>0.18113536470020958</v>
      </c>
      <c r="IZ43" s="15">
        <v>0.10458615742344037</v>
      </c>
      <c r="JA43" s="15">
        <v>9.4001236858379716E-2</v>
      </c>
      <c r="JB43" s="15">
        <v>9.4678217821782179E-2</v>
      </c>
      <c r="JC43" s="15">
        <v>0.49019225552692258</v>
      </c>
      <c r="JD43" s="15">
        <v>0.64455754391725495</v>
      </c>
      <c r="JE43" s="15">
        <v>0.83325255720225488</v>
      </c>
      <c r="JF43" s="15">
        <v>0.62229951690821261</v>
      </c>
      <c r="JG43" s="15">
        <v>0.53272916999614561</v>
      </c>
      <c r="JH43" s="15">
        <v>0.38039595472081539</v>
      </c>
      <c r="JI43" s="15">
        <v>0.21984119391562232</v>
      </c>
      <c r="JJ43" s="15">
        <v>0.11362507098239637</v>
      </c>
      <c r="JK43" s="15">
        <v>8.6222288349947926E-2</v>
      </c>
      <c r="JL43" s="15">
        <v>8.5886489201406332E-2</v>
      </c>
      <c r="JM43" s="15">
        <v>9.9020674646354737E-2</v>
      </c>
      <c r="JN43" s="15">
        <v>0.49798535133061789</v>
      </c>
      <c r="JO43" s="15">
        <v>0.61321948134092341</v>
      </c>
      <c r="JP43" s="15">
        <v>0.87805204540586845</v>
      </c>
      <c r="JQ43" s="15">
        <v>0.69854359670136312</v>
      </c>
      <c r="JR43" s="15">
        <v>0.60356182172340234</v>
      </c>
      <c r="JS43" s="15">
        <v>0.44531405782652045</v>
      </c>
      <c r="JT43" s="15">
        <v>0.22688955052552284</v>
      </c>
      <c r="JU43" s="15">
        <v>0.10765496916714133</v>
      </c>
      <c r="JV43" s="15">
        <v>7.8374591312470807E-2</v>
      </c>
      <c r="JW43" s="15">
        <v>9.0225563909774431E-2</v>
      </c>
      <c r="JX43" s="15">
        <v>0.10329985652797705</v>
      </c>
      <c r="JY43" s="15">
        <v>0.40934583997138863</v>
      </c>
      <c r="JZ43" s="15">
        <v>0.55629945222154598</v>
      </c>
      <c r="KA43" s="15">
        <v>0.74948733580890092</v>
      </c>
      <c r="KB43" s="15">
        <v>0.46008966081145852</v>
      </c>
      <c r="KC43" s="15">
        <v>0.40311631214844507</v>
      </c>
      <c r="KD43" s="15">
        <v>0.30182063385030344</v>
      </c>
      <c r="KE43" s="15">
        <v>0.16370830977953646</v>
      </c>
      <c r="KF43" s="15">
        <v>9.301665404996215E-2</v>
      </c>
      <c r="KG43" s="15">
        <v>8.4158415841584164E-2</v>
      </c>
      <c r="KH43" s="15">
        <v>8.771929824561403E-2</v>
      </c>
      <c r="KI43" s="15">
        <v>9.7014925373134331E-2</v>
      </c>
      <c r="KJ43" s="15">
        <v>0.46637712839392542</v>
      </c>
      <c r="KK43" s="15">
        <v>0.56938976377952755</v>
      </c>
      <c r="KL43" s="15">
        <v>0.81426085320539954</v>
      </c>
      <c r="KM43" s="15">
        <v>0.59612858737768437</v>
      </c>
      <c r="KN43" s="15">
        <v>0.50400838586804064</v>
      </c>
      <c r="KO43" s="15">
        <v>0.34848247809762201</v>
      </c>
      <c r="KP43" s="15">
        <v>0.19405352639713658</v>
      </c>
      <c r="KQ43" s="15">
        <v>0.1088606777142488</v>
      </c>
      <c r="KR43" s="15">
        <v>9.115572436245252E-2</v>
      </c>
      <c r="KS43" s="15">
        <v>9.0586145648312605E-2</v>
      </c>
      <c r="KT43" s="15">
        <v>0.10877862595419847</v>
      </c>
      <c r="KU43" s="15">
        <v>0.48705760166174006</v>
      </c>
      <c r="KV43" s="15">
        <v>0.53831948291782084</v>
      </c>
      <c r="KW43" s="15">
        <v>0.81624934793948878</v>
      </c>
      <c r="KX43" s="15">
        <v>0.66323340077248483</v>
      </c>
      <c r="KY43" s="15">
        <v>0.53354844047323569</v>
      </c>
      <c r="KZ43" s="15">
        <v>0.33621061717738454</v>
      </c>
      <c r="LA43" s="15">
        <v>0.17790467823413134</v>
      </c>
      <c r="LB43" s="15">
        <v>0.10710280373831775</v>
      </c>
      <c r="LC43" s="15">
        <v>0.10679611650485436</v>
      </c>
      <c r="LD43" s="15">
        <v>0.1134020618556701</v>
      </c>
      <c r="LE43" s="15">
        <v>0.12</v>
      </c>
      <c r="LF43" s="15">
        <v>0.46787571112075971</v>
      </c>
      <c r="LG43" s="15">
        <v>0.52180128663330949</v>
      </c>
      <c r="LH43" s="15">
        <v>0.84724983432736911</v>
      </c>
      <c r="LI43" s="15">
        <v>0.66047941695610091</v>
      </c>
      <c r="LJ43" s="15">
        <v>0.54209553972024282</v>
      </c>
      <c r="LK43" s="15">
        <v>0.34617450694497737</v>
      </c>
      <c r="LL43" s="15">
        <v>0.16220187634226291</v>
      </c>
      <c r="LM43" s="15">
        <v>8.4474272930648769E-2</v>
      </c>
      <c r="LN43" s="15">
        <v>8.2722086389568059E-2</v>
      </c>
      <c r="LO43" s="15">
        <v>9.6605744125326368E-2</v>
      </c>
      <c r="LP43" s="15">
        <v>8.4848484848484854E-2</v>
      </c>
      <c r="LQ43" s="15">
        <v>0.49084586793658169</v>
      </c>
      <c r="LR43" s="15">
        <v>0.62423979148566466</v>
      </c>
      <c r="LS43" s="15">
        <v>0.8069773056494447</v>
      </c>
      <c r="LT43" s="15">
        <v>0.61460949271722753</v>
      </c>
      <c r="LU43" s="15">
        <v>0.5107033639143731</v>
      </c>
      <c r="LV43" s="15">
        <v>0.40483208758816719</v>
      </c>
      <c r="LW43" s="15">
        <v>0.27322308233638282</v>
      </c>
      <c r="LX43" s="15">
        <v>0.16921803889118742</v>
      </c>
      <c r="LY43" s="15">
        <v>0.16119988786094758</v>
      </c>
      <c r="LZ43" s="15">
        <v>0.19078947368421054</v>
      </c>
      <c r="MA43" s="15">
        <v>0.21485411140583555</v>
      </c>
      <c r="MB43" s="15">
        <v>0.50470232897693923</v>
      </c>
      <c r="MC43" s="15">
        <v>0.63125763125763124</v>
      </c>
      <c r="MD43" s="15">
        <v>0.87229529062367417</v>
      </c>
      <c r="ME43" s="15">
        <v>0.71850276478094433</v>
      </c>
      <c r="MF43" s="15">
        <v>0.62638319035185874</v>
      </c>
      <c r="MG43" s="15">
        <v>0.44893322797313318</v>
      </c>
      <c r="MH43" s="15">
        <v>0.24836879432624112</v>
      </c>
      <c r="MI43" s="15">
        <v>0.12388656607889474</v>
      </c>
      <c r="MJ43" s="15">
        <v>9.0998363338788871E-2</v>
      </c>
      <c r="MK43" s="15">
        <v>0.10498687664041995</v>
      </c>
      <c r="ML43" s="15">
        <v>0.11949685534591195</v>
      </c>
      <c r="MM43" s="15">
        <v>0.48145352205188086</v>
      </c>
      <c r="MN43" s="15">
        <v>0.63838691268784475</v>
      </c>
      <c r="MO43" s="15">
        <v>0.85150657566172794</v>
      </c>
      <c r="MP43" s="15">
        <v>0.61979069680831256</v>
      </c>
      <c r="MQ43" s="15">
        <v>0.55128388882151247</v>
      </c>
      <c r="MR43" s="15">
        <v>0.48705950416035665</v>
      </c>
      <c r="MS43" s="15">
        <v>0.33891717029866841</v>
      </c>
      <c r="MT43" s="15">
        <v>0.16742062076346773</v>
      </c>
      <c r="MU43" s="15">
        <v>8.6462688223759659E-2</v>
      </c>
      <c r="MV43" s="15">
        <v>7.4266792809839166E-2</v>
      </c>
      <c r="MW43" s="15">
        <v>7.6560041950707924E-2</v>
      </c>
      <c r="MX43" s="15">
        <v>0.46962153588579991</v>
      </c>
      <c r="MY43" s="15">
        <v>0.62667517549457563</v>
      </c>
      <c r="MZ43" s="15">
        <v>0.77411025819958135</v>
      </c>
      <c r="NA43" s="15">
        <v>0.56737557163788133</v>
      </c>
      <c r="NB43" s="15">
        <v>0.45543291851721562</v>
      </c>
      <c r="NC43" s="15">
        <v>0.36660235046483075</v>
      </c>
      <c r="ND43" s="15">
        <v>0.23979298447383554</v>
      </c>
      <c r="NE43" s="15">
        <v>0.14386633774388877</v>
      </c>
      <c r="NF43" s="15">
        <v>0.12164846077457796</v>
      </c>
      <c r="NG43" s="15">
        <v>0.15481171548117154</v>
      </c>
      <c r="NH43" s="15">
        <v>0.13131313131313133</v>
      </c>
      <c r="NI43" s="15">
        <v>0.51388145881759151</v>
      </c>
      <c r="NJ43" s="15">
        <v>0.65924872416966451</v>
      </c>
      <c r="NK43" s="15">
        <v>0.82213793933046997</v>
      </c>
      <c r="NL43" s="15">
        <v>0.58697170971709722</v>
      </c>
      <c r="NM43" s="15">
        <v>0.54644543738140861</v>
      </c>
      <c r="NN43" s="15">
        <v>0.49489591364687741</v>
      </c>
      <c r="NO43" s="15">
        <v>0.37170801468895054</v>
      </c>
      <c r="NP43" s="15">
        <v>0.23784712420251164</v>
      </c>
      <c r="NQ43" s="15">
        <v>0.17461624134424483</v>
      </c>
      <c r="NR43" s="15">
        <v>0.14948520787175812</v>
      </c>
      <c r="NS43" s="15">
        <v>0.13341568869672638</v>
      </c>
      <c r="NT43" s="15">
        <v>0.43717446906597279</v>
      </c>
      <c r="NU43" s="15">
        <v>0.58032230703986432</v>
      </c>
      <c r="NV43" s="15">
        <v>0.78462222631151191</v>
      </c>
      <c r="NW43" s="15">
        <v>0.53580735358453957</v>
      </c>
      <c r="NX43" s="15">
        <v>0.45850744145521793</v>
      </c>
      <c r="NY43" s="15">
        <v>0.34464885509198478</v>
      </c>
      <c r="NZ43" s="15">
        <v>0.19789775959688999</v>
      </c>
      <c r="OA43" s="15">
        <v>0.11669211604918428</v>
      </c>
      <c r="OB43" s="15">
        <v>8.3309799491669015E-2</v>
      </c>
      <c r="OC43" s="15">
        <v>8.0344332855093251E-2</v>
      </c>
      <c r="OD43" s="15">
        <v>8.7759815242494224E-2</v>
      </c>
      <c r="OE43" s="15">
        <v>0.49652912756150386</v>
      </c>
      <c r="OF43" s="15">
        <v>0.51111111111111107</v>
      </c>
      <c r="OG43" s="15">
        <v>0.85697482945189363</v>
      </c>
      <c r="OH43" s="15">
        <v>0.71146182050055795</v>
      </c>
      <c r="OI43" s="15">
        <v>0.62715803452855245</v>
      </c>
      <c r="OJ43" s="15">
        <v>0.43009146910584284</v>
      </c>
      <c r="OK43" s="15">
        <v>0.20802641605283212</v>
      </c>
      <c r="OL43" s="15">
        <v>0.10411483253588517</v>
      </c>
      <c r="OM43" s="15">
        <v>0.10036496350364964</v>
      </c>
      <c r="ON43" s="15">
        <v>0.13043478260869565</v>
      </c>
      <c r="OO43" s="15">
        <v>0.14285714285714285</v>
      </c>
      <c r="OP43" s="15">
        <v>0.47134823194168801</v>
      </c>
      <c r="OQ43" s="15">
        <v>0.64025044722719138</v>
      </c>
      <c r="OR43" s="15">
        <v>0.82969902480075242</v>
      </c>
      <c r="OS43" s="15">
        <v>0.61040170481240352</v>
      </c>
      <c r="OT43" s="15">
        <v>0.50635659780643272</v>
      </c>
      <c r="OU43" s="15">
        <v>0.35437756917602309</v>
      </c>
      <c r="OV43" s="15">
        <v>0.19493675944612066</v>
      </c>
      <c r="OW43" s="15">
        <v>0.11015071665939377</v>
      </c>
      <c r="OX43" s="15">
        <v>9.0041699060004241E-2</v>
      </c>
      <c r="OY43" s="15">
        <v>8.7640449438202248E-2</v>
      </c>
      <c r="OZ43" s="15">
        <v>0.10146443514644352</v>
      </c>
      <c r="PA43" s="15">
        <v>0.42363370906076392</v>
      </c>
      <c r="PB43" s="15">
        <v>0.50633383010432187</v>
      </c>
      <c r="PC43" s="15">
        <v>0.76414353064431639</v>
      </c>
      <c r="PD43" s="15">
        <v>0.54602260378178658</v>
      </c>
      <c r="PE43" s="15">
        <v>0.43908820038274265</v>
      </c>
      <c r="PF43" s="15">
        <v>0.30577166636511671</v>
      </c>
      <c r="PG43" s="15">
        <v>0.17018821662940795</v>
      </c>
      <c r="PH43" s="15">
        <v>0.10339760169292264</v>
      </c>
      <c r="PI43" s="15">
        <v>0.10014800197335964</v>
      </c>
      <c r="PJ43" s="15">
        <v>0.10559006211180125</v>
      </c>
      <c r="PK43" s="15">
        <v>0.13043478260869565</v>
      </c>
      <c r="PL43" s="15">
        <v>0.48698234823271686</v>
      </c>
      <c r="PM43" s="15">
        <v>0.60697518443997323</v>
      </c>
      <c r="PN43" s="15">
        <v>0.82341053312315593</v>
      </c>
      <c r="PO43" s="15">
        <v>0.65964118644939085</v>
      </c>
      <c r="PP43" s="15">
        <v>0.5439654042720482</v>
      </c>
      <c r="PQ43" s="15">
        <v>0.3997326203208556</v>
      </c>
      <c r="PR43" s="15">
        <v>0.25504290649726957</v>
      </c>
      <c r="PS43" s="15">
        <v>0.1425621507814398</v>
      </c>
      <c r="PT43" s="15">
        <v>0.10742926312604024</v>
      </c>
      <c r="PU43" s="15">
        <v>0.11062906724511931</v>
      </c>
      <c r="PV43" s="15">
        <v>0.13720316622691292</v>
      </c>
      <c r="PW43" s="15">
        <v>0.49566628101630722</v>
      </c>
      <c r="PX43" s="15">
        <v>0.65625</v>
      </c>
      <c r="PY43" s="15">
        <v>0.84023488296488946</v>
      </c>
      <c r="PZ43" s="15">
        <v>0.63633871838531497</v>
      </c>
      <c r="QA43" s="15">
        <v>0.56055964897756438</v>
      </c>
      <c r="QB43" s="15">
        <v>0.41493986462333232</v>
      </c>
      <c r="QC43" s="15">
        <v>0.23637096209095368</v>
      </c>
      <c r="QD43" s="15">
        <v>0.12357727731435944</v>
      </c>
      <c r="QE43" s="15">
        <v>9.2512666541565022E-2</v>
      </c>
      <c r="QF43" s="15">
        <v>8.8207985143918297E-2</v>
      </c>
      <c r="QG43" s="15">
        <v>9.7402597402597407E-2</v>
      </c>
      <c r="QH43" s="15">
        <v>0.53105519664513201</v>
      </c>
      <c r="QI43" s="15">
        <v>0.68237347294938921</v>
      </c>
      <c r="QJ43" s="15">
        <v>0.85577678805344515</v>
      </c>
      <c r="QK43" s="15">
        <v>0.66995475113122172</v>
      </c>
      <c r="QL43" s="15">
        <v>0.60191616766467071</v>
      </c>
      <c r="QM43" s="15">
        <v>0.48968863728265266</v>
      </c>
      <c r="QN43" s="15">
        <v>0.29710761378136963</v>
      </c>
      <c r="QO43" s="15">
        <v>0.14275435314433732</v>
      </c>
      <c r="QP43" s="15">
        <v>0.10632183908045977</v>
      </c>
      <c r="QQ43" s="15">
        <v>0.10699588477366255</v>
      </c>
      <c r="QR43" s="15">
        <v>0.12745098039215685</v>
      </c>
      <c r="QS43" s="15">
        <v>0.43609732192284306</v>
      </c>
      <c r="QT43" s="15">
        <v>0.56889352818371608</v>
      </c>
      <c r="QU43" s="15">
        <v>0.78645865449836594</v>
      </c>
      <c r="QV43" s="15">
        <v>0.53539313317479187</v>
      </c>
      <c r="QW43" s="15">
        <v>0.44694077871087362</v>
      </c>
      <c r="QX43" s="15">
        <v>0.33177520071364852</v>
      </c>
      <c r="QY43" s="15">
        <v>0.18402620876638048</v>
      </c>
      <c r="QZ43" s="15">
        <v>0.10269762677138466</v>
      </c>
      <c r="RA43" s="15">
        <v>8.4049501546923339E-2</v>
      </c>
      <c r="RB43" s="15">
        <v>8.5812356979405036E-2</v>
      </c>
      <c r="RC43" s="15">
        <v>9.0206185567010308E-2</v>
      </c>
      <c r="RD43" s="15">
        <v>0.47642292062423353</v>
      </c>
      <c r="RE43" s="15">
        <v>0.4987405541561713</v>
      </c>
      <c r="RF43" s="15">
        <v>0.84591194968553463</v>
      </c>
      <c r="RG43" s="15">
        <v>0.66616161616161618</v>
      </c>
      <c r="RH43" s="15">
        <v>0.55818540433925046</v>
      </c>
      <c r="RI43" s="15">
        <v>0.32537163855019208</v>
      </c>
      <c r="RJ43" s="15">
        <v>0.13959085439229843</v>
      </c>
      <c r="RK43" s="15">
        <v>9.0637024369388627E-2</v>
      </c>
      <c r="RL43" s="15">
        <v>0.10018552875695733</v>
      </c>
      <c r="RM43" s="15">
        <v>8.673469387755102E-2</v>
      </c>
      <c r="RN43" s="15">
        <v>9.7826086956521743E-2</v>
      </c>
      <c r="RO43" s="15">
        <v>0.44688761028514495</v>
      </c>
      <c r="RP43" s="15">
        <v>0.56666666666666665</v>
      </c>
      <c r="RQ43" s="15">
        <v>0.78535698044565716</v>
      </c>
      <c r="RR43" s="15">
        <v>0.55575687466027401</v>
      </c>
      <c r="RS43" s="15">
        <v>0.46878415570392024</v>
      </c>
      <c r="RT43" s="15">
        <v>0.32351384723937204</v>
      </c>
      <c r="RU43" s="15">
        <v>0.18038550628722699</v>
      </c>
      <c r="RV43" s="15">
        <v>0.11059336238685886</v>
      </c>
      <c r="RW43" s="15">
        <v>9.2651351694377465E-2</v>
      </c>
      <c r="RX43" s="15">
        <v>0.09</v>
      </c>
      <c r="RY43" s="15">
        <v>0.10714285714285714</v>
      </c>
      <c r="RZ43" s="15">
        <v>0.44775200452281422</v>
      </c>
      <c r="SA43" s="15">
        <v>0.59416723066510801</v>
      </c>
      <c r="SB43" s="15">
        <v>0.80007034738492544</v>
      </c>
      <c r="SC43" s="15">
        <v>0.53799065877976815</v>
      </c>
      <c r="SD43" s="15">
        <v>0.46269997231282456</v>
      </c>
      <c r="SE43" s="15">
        <v>0.38107476035054355</v>
      </c>
      <c r="SF43" s="15">
        <v>0.2469844916714532</v>
      </c>
      <c r="SG43" s="15">
        <v>0.13925329387325347</v>
      </c>
      <c r="SH43" s="15">
        <v>9.672612224311064E-2</v>
      </c>
      <c r="SI43" s="15">
        <v>9.577338129496403E-2</v>
      </c>
      <c r="SJ43" s="15">
        <v>0.104998428167243</v>
      </c>
      <c r="SK43" s="15">
        <v>0.42707387664206958</v>
      </c>
      <c r="SL43" s="15">
        <v>0.50217256362507756</v>
      </c>
      <c r="SM43" s="15">
        <v>0.85205981779636741</v>
      </c>
      <c r="SN43" s="15">
        <v>0.64710566127876423</v>
      </c>
      <c r="SO43" s="15">
        <v>0.46540839989693378</v>
      </c>
      <c r="SP43" s="15">
        <v>0.27041156270821587</v>
      </c>
      <c r="SQ43" s="15">
        <v>0.13767892873633986</v>
      </c>
      <c r="SR43" s="15">
        <v>7.677811550151975E-2</v>
      </c>
      <c r="SS43" s="15">
        <v>6.8565400843881852E-2</v>
      </c>
      <c r="ST43" s="15">
        <v>7.1192052980132453E-2</v>
      </c>
      <c r="SU43" s="15">
        <v>8.4175084175084181E-2</v>
      </c>
      <c r="SV43" s="15">
        <v>0.52347633953231454</v>
      </c>
      <c r="SW43" s="15">
        <v>0.62393162393162394</v>
      </c>
      <c r="SX43" s="15">
        <v>0.84249450329802122</v>
      </c>
      <c r="SY43" s="15">
        <v>0.6967679064479454</v>
      </c>
      <c r="SZ43" s="15">
        <v>0.62099407425323494</v>
      </c>
      <c r="TA43" s="15">
        <v>0.40738327904451682</v>
      </c>
      <c r="TB43" s="15">
        <v>0.20039814200398143</v>
      </c>
      <c r="TC43" s="15">
        <v>0.11690322580645161</v>
      </c>
      <c r="TD43" s="15">
        <v>0.10939226519337017</v>
      </c>
      <c r="TE43" s="15">
        <v>0.13223140495867769</v>
      </c>
      <c r="TF43" s="15">
        <v>0.13461538461538461</v>
      </c>
      <c r="TG43" s="15">
        <v>0.46501315698624462</v>
      </c>
      <c r="TH43" s="15">
        <v>0.62277250636426751</v>
      </c>
      <c r="TI43" s="15">
        <v>0.82868045792327771</v>
      </c>
      <c r="TJ43" s="15">
        <v>0.61332428548618878</v>
      </c>
      <c r="TK43" s="15">
        <v>0.5278875764121892</v>
      </c>
      <c r="TL43" s="15">
        <v>0.43131267435723442</v>
      </c>
      <c r="TM43" s="15">
        <v>0.29366654882658472</v>
      </c>
      <c r="TN43" s="15">
        <v>0.16776364382437423</v>
      </c>
      <c r="TO43" s="15">
        <v>8.0428045709858606E-2</v>
      </c>
      <c r="TP43" s="15">
        <v>8.4716900808854828E-2</v>
      </c>
      <c r="TQ43" s="15">
        <v>9.2907092907092911E-2</v>
      </c>
      <c r="TR43" s="15">
        <v>0.48028993316289681</v>
      </c>
      <c r="TS43" s="15">
        <v>0.62801724137931036</v>
      </c>
      <c r="TT43" s="15">
        <v>0.83587516412483587</v>
      </c>
      <c r="TU43" s="15">
        <v>0.67344337310017977</v>
      </c>
      <c r="TV43" s="15">
        <v>0.56503881732093453</v>
      </c>
      <c r="TW43" s="15">
        <v>0.43785288734862349</v>
      </c>
      <c r="TX43" s="15">
        <v>0.28512185422939273</v>
      </c>
      <c r="TY43" s="15">
        <v>0.16924653273319429</v>
      </c>
      <c r="TZ43" s="15">
        <v>0.11006495441272868</v>
      </c>
      <c r="UA43" s="15">
        <v>0.1012282930961457</v>
      </c>
      <c r="UB43" s="15">
        <v>0.11792452830188679</v>
      </c>
      <c r="UC43" s="15">
        <v>0.44014920311970157</v>
      </c>
      <c r="UD43" s="15">
        <v>0.56170703575547865</v>
      </c>
      <c r="UE43" s="15">
        <v>0.75055514433752779</v>
      </c>
      <c r="UF43" s="15">
        <v>0.56249668558095134</v>
      </c>
      <c r="UG43" s="15">
        <v>0.45648747078327989</v>
      </c>
      <c r="UH43" s="15">
        <v>0.29572202503269196</v>
      </c>
      <c r="UI43" s="15">
        <v>0.16118081180811808</v>
      </c>
      <c r="UJ43" s="15">
        <v>9.6585498571622908E-2</v>
      </c>
      <c r="UK43" s="15">
        <v>0.10454545454545454</v>
      </c>
      <c r="UL43" s="15">
        <v>0.10160427807486631</v>
      </c>
      <c r="UM43" s="15">
        <v>0.10909090909090909</v>
      </c>
      <c r="UN43" s="15">
        <v>0.4989534928714397</v>
      </c>
      <c r="UO43" s="15">
        <v>0.61611761502858697</v>
      </c>
      <c r="UP43" s="15">
        <v>0.86156731670954867</v>
      </c>
      <c r="UQ43" s="15">
        <v>0.67905473641688552</v>
      </c>
      <c r="UR43" s="15">
        <v>0.59039638124510685</v>
      </c>
      <c r="US43" s="15">
        <v>0.39672860319965564</v>
      </c>
      <c r="UT43" s="15">
        <v>0.1822027972027972</v>
      </c>
      <c r="UU43" s="15">
        <v>9.4923475788241202E-2</v>
      </c>
      <c r="UV43" s="15">
        <v>8.9307009407711677E-2</v>
      </c>
      <c r="UW43" s="15">
        <v>9.0531561461794016E-2</v>
      </c>
      <c r="UX43" s="15">
        <v>0.10073260073260074</v>
      </c>
      <c r="UY43" s="15">
        <v>0.46111585433757751</v>
      </c>
      <c r="UZ43" s="15">
        <v>0.53333333333333333</v>
      </c>
      <c r="VA43" s="15">
        <v>0.82437275985663083</v>
      </c>
      <c r="VB43" s="15">
        <v>0.65964633419431751</v>
      </c>
      <c r="VC43" s="15">
        <v>0.5311475409836065</v>
      </c>
      <c r="VD43" s="15">
        <v>0.36532278011377689</v>
      </c>
      <c r="VE43" s="15">
        <v>0.20191322172873249</v>
      </c>
      <c r="VF43" s="15">
        <v>0.10746426680783483</v>
      </c>
      <c r="VG43" s="15">
        <v>0.12606232294617564</v>
      </c>
      <c r="VH43" s="15">
        <v>0.15322580645161291</v>
      </c>
      <c r="VI43" s="15">
        <v>0.14285714285714285</v>
      </c>
      <c r="VJ43" s="15">
        <v>0.42483454968741008</v>
      </c>
      <c r="VK43" s="15">
        <v>0.53156489535785034</v>
      </c>
      <c r="VL43" s="15">
        <v>0.55270278774148884</v>
      </c>
      <c r="VM43" s="15">
        <v>0.5498809426061253</v>
      </c>
      <c r="VN43" s="15">
        <v>0.39062726350861943</v>
      </c>
      <c r="VO43" s="15">
        <v>0.29091647488831729</v>
      </c>
      <c r="VP43" s="15">
        <v>0.24103363778124304</v>
      </c>
      <c r="VQ43" s="15">
        <v>0.21509375484270882</v>
      </c>
      <c r="VR43" s="15">
        <v>0.19120949631055503</v>
      </c>
      <c r="VS43" s="15">
        <v>0.14541387024608501</v>
      </c>
      <c r="VT43" s="15">
        <v>0.14444444444444443</v>
      </c>
    </row>
    <row r="44" spans="1:592 16384:16384" ht="14.4" x14ac:dyDescent="0.3">
      <c r="G44" t="s">
        <v>113</v>
      </c>
      <c r="I44" s="35" t="s">
        <v>100</v>
      </c>
      <c r="J44" s="39">
        <v>0.36112873207160878</v>
      </c>
      <c r="K44" s="39">
        <v>0.30842850136621591</v>
      </c>
      <c r="L44" s="34">
        <v>8.0760674704124596E-2</v>
      </c>
      <c r="M44" s="34">
        <v>0.14949527989361988</v>
      </c>
      <c r="N44" s="34">
        <v>0.25120136275745947</v>
      </c>
      <c r="O44" s="34">
        <v>0.44049123601303464</v>
      </c>
      <c r="P44" s="34">
        <v>0.64156180848248701</v>
      </c>
      <c r="Q44" s="34">
        <v>0.7927276560203449</v>
      </c>
      <c r="R44" s="34">
        <v>0.85607224491325362</v>
      </c>
      <c r="S44" s="34">
        <v>0.85788539698895183</v>
      </c>
      <c r="T44" s="34">
        <v>0.83931555534634128</v>
      </c>
      <c r="U44" s="39">
        <v>0.37127828746177371</v>
      </c>
      <c r="V44" s="39">
        <v>0.37060823573857199</v>
      </c>
      <c r="W44" s="39">
        <v>8.7826725917631826E-2</v>
      </c>
      <c r="X44" s="39">
        <v>0.15162781919411153</v>
      </c>
      <c r="Y44" s="39">
        <v>0.28602835878093547</v>
      </c>
      <c r="Z44" s="39">
        <v>0.52297168915067449</v>
      </c>
      <c r="AA44" s="39">
        <v>0.74271350769046618</v>
      </c>
      <c r="AB44" s="39">
        <v>0.86392639171444419</v>
      </c>
      <c r="AC44" s="39">
        <v>0.89915620498044868</v>
      </c>
      <c r="AD44" s="39">
        <v>0.89185580774365825</v>
      </c>
      <c r="AE44" s="39">
        <v>0.86728395061728392</v>
      </c>
      <c r="AF44" s="15">
        <v>0.36383223211720772</v>
      </c>
      <c r="AG44" s="15">
        <v>0.32080924855491327</v>
      </c>
      <c r="AH44" s="15">
        <v>5.2018477605944968E-2</v>
      </c>
      <c r="AI44" s="15">
        <v>0.11398354876615746</v>
      </c>
      <c r="AJ44" s="15">
        <v>0.22582681141125979</v>
      </c>
      <c r="AK44" s="15">
        <v>0.39787485242030696</v>
      </c>
      <c r="AL44" s="15">
        <v>0.59812019367701508</v>
      </c>
      <c r="AM44" s="15">
        <v>0.80174133865409036</v>
      </c>
      <c r="AN44" s="15">
        <v>0.85981308411214952</v>
      </c>
      <c r="AO44" s="15">
        <v>0.8523489932885906</v>
      </c>
      <c r="AP44" s="15">
        <v>0.83333333333333337</v>
      </c>
      <c r="AQ44" s="15">
        <v>0.36861536998417216</v>
      </c>
      <c r="AR44" s="15">
        <v>0.34215622982569399</v>
      </c>
      <c r="AS44" s="15">
        <v>0.10442382681188651</v>
      </c>
      <c r="AT44" s="15">
        <v>0.16003095206809456</v>
      </c>
      <c r="AU44" s="15">
        <v>0.26584099081102674</v>
      </c>
      <c r="AV44" s="15">
        <v>0.47460005613247264</v>
      </c>
      <c r="AW44" s="15">
        <v>0.67164477898782826</v>
      </c>
      <c r="AX44" s="15">
        <v>0.8096490968752772</v>
      </c>
      <c r="AY44" s="15">
        <v>0.85276679841897229</v>
      </c>
      <c r="AZ44" s="15">
        <v>0.84726443768996962</v>
      </c>
      <c r="BA44" s="15">
        <v>0.83361921097770153</v>
      </c>
      <c r="BB44" s="15">
        <v>0.39987556588868056</v>
      </c>
      <c r="BC44" s="15">
        <v>0.44899103139013452</v>
      </c>
      <c r="BD44" s="15">
        <v>0.10914029155811762</v>
      </c>
      <c r="BE44" s="15">
        <v>0.18540849204070564</v>
      </c>
      <c r="BF44" s="15">
        <v>0.33498425610076094</v>
      </c>
      <c r="BG44" s="15">
        <v>0.59246809835045133</v>
      </c>
      <c r="BH44" s="15">
        <v>0.78513848697809008</v>
      </c>
      <c r="BI44" s="15">
        <v>0.87361963190184044</v>
      </c>
      <c r="BJ44" s="15">
        <v>0.88921176897929533</v>
      </c>
      <c r="BK44" s="15">
        <v>0.89588377723970947</v>
      </c>
      <c r="BL44" s="15">
        <v>0.86363636363636365</v>
      </c>
      <c r="BM44" s="15">
        <v>0.35316779236173707</v>
      </c>
      <c r="BN44" s="15">
        <v>0.28419151497981443</v>
      </c>
      <c r="BO44" s="15">
        <v>9.1263611040769813E-2</v>
      </c>
      <c r="BP44" s="15">
        <v>0.15157521193402115</v>
      </c>
      <c r="BQ44" s="15">
        <v>0.25773057370225444</v>
      </c>
      <c r="BR44" s="15">
        <v>0.39454835883959394</v>
      </c>
      <c r="BS44" s="15">
        <v>0.53103416028749684</v>
      </c>
      <c r="BT44" s="15">
        <v>0.70548649329309332</v>
      </c>
      <c r="BU44" s="15">
        <v>0.82368645762400428</v>
      </c>
      <c r="BV44" s="15">
        <v>0.83280778722237458</v>
      </c>
      <c r="BW44" s="15">
        <v>0.79856922429513255</v>
      </c>
      <c r="BX44" s="15">
        <v>0.38112747411218867</v>
      </c>
      <c r="BY44" s="15">
        <v>0.30452261306532663</v>
      </c>
      <c r="BZ44" s="15">
        <v>7.3711133709284768E-2</v>
      </c>
      <c r="CA44" s="15">
        <v>0.13831275469861931</v>
      </c>
      <c r="CB44" s="15">
        <v>0.2376271770994999</v>
      </c>
      <c r="CC44" s="15">
        <v>0.42860152197382628</v>
      </c>
      <c r="CD44" s="15">
        <v>0.64008040201005023</v>
      </c>
      <c r="CE44" s="15">
        <v>0.80690215397515852</v>
      </c>
      <c r="CF44" s="15">
        <v>0.86570178391114105</v>
      </c>
      <c r="CG44" s="15">
        <v>0.85832839359810309</v>
      </c>
      <c r="CH44" s="15">
        <v>0.84203655352480422</v>
      </c>
      <c r="CI44" s="15">
        <v>0.35392201573366777</v>
      </c>
      <c r="CJ44" s="15">
        <v>0.2543488481429243</v>
      </c>
      <c r="CK44" s="15">
        <v>5.6447219544902151E-2</v>
      </c>
      <c r="CL44" s="15">
        <v>0.11425332037576935</v>
      </c>
      <c r="CM44" s="15">
        <v>0.18496105940137308</v>
      </c>
      <c r="CN44" s="15">
        <v>0.31771390924812648</v>
      </c>
      <c r="CO44" s="15">
        <v>0.54092140921409215</v>
      </c>
      <c r="CP44" s="15">
        <v>0.78437634562939573</v>
      </c>
      <c r="CQ44" s="15">
        <v>0.86797188755020083</v>
      </c>
      <c r="CR44" s="15">
        <v>0.88577472236911692</v>
      </c>
      <c r="CS44" s="15">
        <v>0.89080982711555956</v>
      </c>
      <c r="CT44" s="15">
        <v>0.3515186095505618</v>
      </c>
      <c r="CU44" s="15">
        <v>0.26348547717842324</v>
      </c>
      <c r="CV44" s="15">
        <v>6.2479284057010274E-2</v>
      </c>
      <c r="CW44" s="15">
        <v>0.12560594635354949</v>
      </c>
      <c r="CX44" s="15">
        <v>0.21713970790851475</v>
      </c>
      <c r="CY44" s="15">
        <v>0.39332501559575794</v>
      </c>
      <c r="CZ44" s="15">
        <v>0.62735082423960997</v>
      </c>
      <c r="DA44" s="15">
        <v>0.81578115117014549</v>
      </c>
      <c r="DB44" s="15">
        <v>0.87483953786906288</v>
      </c>
      <c r="DC44" s="15">
        <v>0.85204081632653061</v>
      </c>
      <c r="DD44" s="15">
        <v>0.83529411764705885</v>
      </c>
      <c r="DE44" s="15">
        <v>0.16686100746268656</v>
      </c>
      <c r="DF44" s="15">
        <v>0.10731707317073171</v>
      </c>
      <c r="DG44" s="15">
        <v>2.7066356228172293E-2</v>
      </c>
      <c r="DH44" s="15">
        <v>4.4281073687809883E-2</v>
      </c>
      <c r="DI44" s="15">
        <v>6.4758269720101777E-2</v>
      </c>
      <c r="DJ44" s="15">
        <v>8.3514492753623187E-2</v>
      </c>
      <c r="DK44" s="15">
        <v>0.13621557595498965</v>
      </c>
      <c r="DL44" s="15">
        <v>0.36025223759153785</v>
      </c>
      <c r="DM44" s="15">
        <v>0.70691126279863481</v>
      </c>
      <c r="DN44" s="15">
        <v>0.78961038961038965</v>
      </c>
      <c r="DO44" s="15">
        <v>0.80193236714975846</v>
      </c>
      <c r="DP44" s="15">
        <v>0.32830630889670587</v>
      </c>
      <c r="DQ44" s="15">
        <v>0.31702844975453953</v>
      </c>
      <c r="DR44" s="15">
        <v>9.4101814603652356E-2</v>
      </c>
      <c r="DS44" s="15">
        <v>0.1449208538482511</v>
      </c>
      <c r="DT44" s="15">
        <v>0.24866660800998838</v>
      </c>
      <c r="DU44" s="15">
        <v>0.43774676222809</v>
      </c>
      <c r="DV44" s="15">
        <v>0.64390529410944963</v>
      </c>
      <c r="DW44" s="15">
        <v>0.78302464967954377</v>
      </c>
      <c r="DX44" s="15">
        <v>0.8203910811000914</v>
      </c>
      <c r="DY44" s="15">
        <v>0.82244289970208539</v>
      </c>
      <c r="DZ44" s="15">
        <v>0.80295566502463056</v>
      </c>
      <c r="EA44" s="15">
        <v>0.34232302461285929</v>
      </c>
      <c r="EB44" s="15">
        <v>0.32031120675384872</v>
      </c>
      <c r="EC44" s="15">
        <v>7.2878863721686893E-2</v>
      </c>
      <c r="ED44" s="15">
        <v>0.13429880381267834</v>
      </c>
      <c r="EE44" s="15">
        <v>0.25872931024608159</v>
      </c>
      <c r="EF44" s="15">
        <v>0.44620814447211421</v>
      </c>
      <c r="EG44" s="15">
        <v>0.65116886888340353</v>
      </c>
      <c r="EH44" s="15">
        <v>0.80999453075941419</v>
      </c>
      <c r="EI44" s="15">
        <v>0.8801619433198381</v>
      </c>
      <c r="EJ44" s="15">
        <v>0.88245850157021088</v>
      </c>
      <c r="EK44" s="15">
        <v>0.87263681592039799</v>
      </c>
      <c r="EL44" s="15">
        <v>0.36270375180585757</v>
      </c>
      <c r="EM44" s="15">
        <v>0.26567656765676567</v>
      </c>
      <c r="EN44" s="15">
        <v>9.0806542583192332E-2</v>
      </c>
      <c r="EO44" s="15">
        <v>0.15138966313609939</v>
      </c>
      <c r="EP44" s="15">
        <v>0.23556359934392851</v>
      </c>
      <c r="EQ44" s="15">
        <v>0.41908631453770689</v>
      </c>
      <c r="ER44" s="15">
        <v>0.61879215205395466</v>
      </c>
      <c r="ES44" s="15">
        <v>0.8039407794469845</v>
      </c>
      <c r="ET44" s="15">
        <v>0.83771929824561409</v>
      </c>
      <c r="EU44" s="15">
        <v>0.82239382239382242</v>
      </c>
      <c r="EV44" s="15">
        <v>0.79207920792079212</v>
      </c>
      <c r="EW44" s="15">
        <v>0.45733017911456575</v>
      </c>
      <c r="EX44" s="15">
        <v>0.43921852387843707</v>
      </c>
      <c r="EY44" s="15">
        <v>0.11689702160794238</v>
      </c>
      <c r="EZ44" s="15">
        <v>0.20422621981271563</v>
      </c>
      <c r="FA44" s="15">
        <v>0.391358024691358</v>
      </c>
      <c r="FB44" s="15">
        <v>0.65728047424972214</v>
      </c>
      <c r="FC44" s="15">
        <v>0.81704966641957</v>
      </c>
      <c r="FD44" s="15">
        <v>0.88753526545268013</v>
      </c>
      <c r="FE44" s="15">
        <v>0.89437028438769584</v>
      </c>
      <c r="FF44" s="15">
        <v>0.89010989010989006</v>
      </c>
      <c r="FG44" s="15">
        <v>0.86885245901639341</v>
      </c>
      <c r="FH44" s="15">
        <v>0.35306692196344647</v>
      </c>
      <c r="FI44" s="15">
        <v>0.29393813288944376</v>
      </c>
      <c r="FJ44" s="15">
        <v>6.3750158338995153E-2</v>
      </c>
      <c r="FK44" s="15">
        <v>0.13144505428468412</v>
      </c>
      <c r="FL44" s="15">
        <v>0.22937082183545909</v>
      </c>
      <c r="FM44" s="15">
        <v>0.39985952715411538</v>
      </c>
      <c r="FN44" s="15">
        <v>0.60545852311444248</v>
      </c>
      <c r="FO44" s="15">
        <v>0.79537407402931681</v>
      </c>
      <c r="FP44" s="15">
        <v>0.8648878107944209</v>
      </c>
      <c r="FQ44" s="15">
        <v>0.87410623084780392</v>
      </c>
      <c r="FR44" s="15">
        <v>0.8644421272158499</v>
      </c>
      <c r="FS44" s="15">
        <v>0.38189461196753127</v>
      </c>
      <c r="FT44" s="15">
        <v>0.33142693737489276</v>
      </c>
      <c r="FU44" s="15">
        <v>8.4091721972737746E-2</v>
      </c>
      <c r="FV44" s="15">
        <v>0.15874874539979927</v>
      </c>
      <c r="FW44" s="15">
        <v>0.2671060232106286</v>
      </c>
      <c r="FX44" s="15">
        <v>0.53315748067934654</v>
      </c>
      <c r="FY44" s="15">
        <v>0.76170212765957446</v>
      </c>
      <c r="FZ44" s="15">
        <v>0.87417392829990059</v>
      </c>
      <c r="GA44" s="15">
        <v>0.8924716302241904</v>
      </c>
      <c r="GB44" s="15">
        <v>0.88800000000000001</v>
      </c>
      <c r="GC44" s="15">
        <v>0.87268993839835729</v>
      </c>
      <c r="GD44" s="15">
        <v>0.41797519947497497</v>
      </c>
      <c r="GE44" s="15">
        <v>0.42043121149897328</v>
      </c>
      <c r="GF44" s="15">
        <v>7.0144556462367308E-2</v>
      </c>
      <c r="GG44" s="15">
        <v>0.15024244412847715</v>
      </c>
      <c r="GH44" s="15">
        <v>0.25949889867841408</v>
      </c>
      <c r="GI44" s="15">
        <v>0.54458961169026265</v>
      </c>
      <c r="GJ44" s="15">
        <v>0.79885820499203397</v>
      </c>
      <c r="GK44" s="15">
        <v>0.89338333779801771</v>
      </c>
      <c r="GL44" s="15">
        <v>0.90202177293934682</v>
      </c>
      <c r="GM44" s="15">
        <v>0.89031078610603287</v>
      </c>
      <c r="GN44" s="15">
        <v>0.87619047619047619</v>
      </c>
      <c r="GO44" s="15">
        <v>0.41237370304925014</v>
      </c>
      <c r="GP44" s="15">
        <v>0.40339157245632068</v>
      </c>
      <c r="GQ44" s="15">
        <v>8.4596350139189605E-2</v>
      </c>
      <c r="GR44" s="15">
        <v>0.15962052479012159</v>
      </c>
      <c r="GS44" s="15">
        <v>0.29153721883931899</v>
      </c>
      <c r="GT44" s="15">
        <v>0.55011171401212899</v>
      </c>
      <c r="GU44" s="15">
        <v>0.77235706797838888</v>
      </c>
      <c r="GV44" s="15">
        <v>0.87709600147411093</v>
      </c>
      <c r="GW44" s="15">
        <v>0.90168893370305014</v>
      </c>
      <c r="GX44" s="15">
        <v>0.8892455858747994</v>
      </c>
      <c r="GY44" s="15">
        <v>0.88122605363984674</v>
      </c>
      <c r="GZ44" s="15">
        <v>0.39560404972984314</v>
      </c>
      <c r="HA44" s="15">
        <v>0.40310077519379844</v>
      </c>
      <c r="HB44" s="15">
        <v>9.7772150165976526E-2</v>
      </c>
      <c r="HC44" s="15">
        <v>0.18748868368640231</v>
      </c>
      <c r="HD44" s="15">
        <v>0.30325000000000002</v>
      </c>
      <c r="HE44" s="15">
        <v>0.56224745045218394</v>
      </c>
      <c r="HF44" s="15">
        <v>0.77735780040236546</v>
      </c>
      <c r="HG44" s="15">
        <v>0.874701794419666</v>
      </c>
      <c r="HH44" s="15">
        <v>0.88388625592417058</v>
      </c>
      <c r="HI44" s="15">
        <v>0.87936507936507935</v>
      </c>
      <c r="HJ44" s="15">
        <v>0.85882352941176465</v>
      </c>
      <c r="HK44" s="15">
        <v>0.33100981567663135</v>
      </c>
      <c r="HL44" s="15">
        <v>0.34841121495327104</v>
      </c>
      <c r="HM44" s="15">
        <v>7.4590311543309917E-2</v>
      </c>
      <c r="HN44" s="15">
        <v>0.11942168674698796</v>
      </c>
      <c r="HO44" s="15">
        <v>0.23229711971391026</v>
      </c>
      <c r="HP44" s="15">
        <v>0.45166673450282879</v>
      </c>
      <c r="HQ44" s="15">
        <v>0.68472491909385114</v>
      </c>
      <c r="HR44" s="15">
        <v>0.82864307606575649</v>
      </c>
      <c r="HS44" s="15">
        <v>0.86645197954157982</v>
      </c>
      <c r="HT44" s="15">
        <v>0.85568181818181821</v>
      </c>
      <c r="HU44" s="15">
        <v>0.84856396866840733</v>
      </c>
      <c r="HV44" s="15">
        <v>0.38990889117642541</v>
      </c>
      <c r="HW44" s="15">
        <v>0.32774049217002238</v>
      </c>
      <c r="HX44" s="15">
        <v>9.4743603468579379E-2</v>
      </c>
      <c r="HY44" s="15">
        <v>0.16721026310067405</v>
      </c>
      <c r="HZ44" s="15">
        <v>0.27492681761156579</v>
      </c>
      <c r="IA44" s="15">
        <v>0.54189174875542845</v>
      </c>
      <c r="IB44" s="15">
        <v>0.76618765849535075</v>
      </c>
      <c r="IC44" s="15">
        <v>0.85108803868581995</v>
      </c>
      <c r="ID44" s="15">
        <v>0.86226065472513902</v>
      </c>
      <c r="IE44" s="15">
        <v>0.85253456221198154</v>
      </c>
      <c r="IF44" s="15">
        <v>0.82978723404255317</v>
      </c>
      <c r="IG44" s="15">
        <v>0.32834379363164384</v>
      </c>
      <c r="IH44" s="15">
        <v>0.25283263191971511</v>
      </c>
      <c r="II44" s="15">
        <v>5.1316354090415732E-2</v>
      </c>
      <c r="IJ44" s="15">
        <v>0.10865551067512984</v>
      </c>
      <c r="IK44" s="15">
        <v>0.17239555790586991</v>
      </c>
      <c r="IL44" s="15">
        <v>0.29312712293127124</v>
      </c>
      <c r="IM44" s="15">
        <v>0.4763861090628182</v>
      </c>
      <c r="IN44" s="15">
        <v>0.73955177422701801</v>
      </c>
      <c r="IO44" s="15">
        <v>0.89188481675392672</v>
      </c>
      <c r="IP44" s="15">
        <v>0.88992845349477157</v>
      </c>
      <c r="IQ44" s="15">
        <v>0.88494492044063644</v>
      </c>
      <c r="IR44" s="15">
        <v>0.34298257447345115</v>
      </c>
      <c r="IS44" s="15">
        <v>0.23780325246600906</v>
      </c>
      <c r="IT44" s="15">
        <v>5.8719931271477663E-2</v>
      </c>
      <c r="IU44" s="15">
        <v>0.11463967893910312</v>
      </c>
      <c r="IV44" s="15">
        <v>0.16507664272698039</v>
      </c>
      <c r="IW44" s="15">
        <v>0.30261630317605109</v>
      </c>
      <c r="IX44" s="15">
        <v>0.52958345230164017</v>
      </c>
      <c r="IY44" s="15">
        <v>0.76756736707405282</v>
      </c>
      <c r="IZ44" s="15">
        <v>0.86627417998317913</v>
      </c>
      <c r="JA44" s="15">
        <v>0.87724180581323441</v>
      </c>
      <c r="JB44" s="15">
        <v>0.87561881188118806</v>
      </c>
      <c r="JC44" s="15">
        <v>0.37244634138071342</v>
      </c>
      <c r="JD44" s="15">
        <v>0.29141356099162696</v>
      </c>
      <c r="JE44" s="15">
        <v>8.2289620692293952E-2</v>
      </c>
      <c r="JF44" s="15">
        <v>0.15584541062801932</v>
      </c>
      <c r="JG44" s="15">
        <v>0.27138465588072164</v>
      </c>
      <c r="JH44" s="15">
        <v>0.49075205994887833</v>
      </c>
      <c r="JI44" s="15">
        <v>0.70388883574093564</v>
      </c>
      <c r="JJ44" s="15">
        <v>0.8468022430437252</v>
      </c>
      <c r="JK44" s="15">
        <v>0.88602886475226905</v>
      </c>
      <c r="JL44" s="15">
        <v>0.88297338021094929</v>
      </c>
      <c r="JM44" s="15">
        <v>0.86507072905331883</v>
      </c>
      <c r="JN44" s="15">
        <v>0.39058978246178011</v>
      </c>
      <c r="JO44" s="15">
        <v>0.32953826691967109</v>
      </c>
      <c r="JP44" s="15">
        <v>5.9996787320625404E-2</v>
      </c>
      <c r="JQ44" s="15">
        <v>0.129486336944309</v>
      </c>
      <c r="JR44" s="15">
        <v>0.21194694369724515</v>
      </c>
      <c r="JS44" s="15">
        <v>0.43943170488534394</v>
      </c>
      <c r="JT44" s="15">
        <v>0.71065753129820286</v>
      </c>
      <c r="JU44" s="15">
        <v>0.86104163055053373</v>
      </c>
      <c r="JV44" s="15">
        <v>0.89659037832788413</v>
      </c>
      <c r="JW44" s="15">
        <v>0.8828320802005013</v>
      </c>
      <c r="JX44" s="15">
        <v>0.86657101865136299</v>
      </c>
      <c r="JY44" s="15">
        <v>0.32673050037389861</v>
      </c>
      <c r="JZ44" s="15">
        <v>0.36883749239196589</v>
      </c>
      <c r="KA44" s="15">
        <v>7.8534611760793654E-2</v>
      </c>
      <c r="KB44" s="15">
        <v>0.12544055037076718</v>
      </c>
      <c r="KC44" s="15">
        <v>0.25547940777138423</v>
      </c>
      <c r="KD44" s="15">
        <v>0.51658799730276461</v>
      </c>
      <c r="KE44" s="15">
        <v>0.74957603165630304</v>
      </c>
      <c r="KF44" s="15">
        <v>0.86544284632853896</v>
      </c>
      <c r="KG44" s="15">
        <v>0.88568856885688574</v>
      </c>
      <c r="KH44" s="15">
        <v>0.88304093567251463</v>
      </c>
      <c r="KI44" s="15">
        <v>0.85820895522388063</v>
      </c>
      <c r="KJ44" s="15">
        <v>0.38396298320294525</v>
      </c>
      <c r="KK44" s="15">
        <v>0.37278543307086615</v>
      </c>
      <c r="KL44" s="15">
        <v>8.5532195099007571E-2</v>
      </c>
      <c r="KM44" s="15">
        <v>0.15897747422341893</v>
      </c>
      <c r="KN44" s="15">
        <v>0.28015885904950322</v>
      </c>
      <c r="KO44" s="15">
        <v>0.53053295786399668</v>
      </c>
      <c r="KP44" s="15">
        <v>0.73989262181729443</v>
      </c>
      <c r="KQ44" s="15">
        <v>0.85586458636172758</v>
      </c>
      <c r="KR44" s="15">
        <v>0.88279978296256101</v>
      </c>
      <c r="KS44" s="15">
        <v>0.8809946714031972</v>
      </c>
      <c r="KT44" s="15">
        <v>0.86259541984732824</v>
      </c>
      <c r="KU44" s="15">
        <v>0.40195334345290407</v>
      </c>
      <c r="KV44" s="15">
        <v>0.4099722991689751</v>
      </c>
      <c r="KW44" s="15">
        <v>9.8461137193531556E-2</v>
      </c>
      <c r="KX44" s="15">
        <v>0.16921096192753357</v>
      </c>
      <c r="KY44" s="15">
        <v>0.3047902705385952</v>
      </c>
      <c r="KZ44" s="15">
        <v>0.56797583081571001</v>
      </c>
      <c r="LA44" s="15">
        <v>0.77333626180540305</v>
      </c>
      <c r="LB44" s="15">
        <v>0.86523364485981313</v>
      </c>
      <c r="LC44" s="15">
        <v>0.8673139158576052</v>
      </c>
      <c r="LD44" s="15">
        <v>0.86082474226804129</v>
      </c>
      <c r="LE44" s="15">
        <v>0.85333333333333339</v>
      </c>
      <c r="LF44" s="15">
        <v>0.40643265088006414</v>
      </c>
      <c r="LG44" s="15">
        <v>0.42959256611865621</v>
      </c>
      <c r="LH44" s="15">
        <v>7.2398939695162354E-2</v>
      </c>
      <c r="LI44" s="15">
        <v>0.13927005636850195</v>
      </c>
      <c r="LJ44" s="15">
        <v>0.25596023577021204</v>
      </c>
      <c r="LK44" s="15">
        <v>0.54777070063694266</v>
      </c>
      <c r="LL44" s="15">
        <v>0.78783768509099128</v>
      </c>
      <c r="LM44" s="15">
        <v>0.89208053691275169</v>
      </c>
      <c r="LN44" s="15">
        <v>0.8977180114099429</v>
      </c>
      <c r="LO44" s="15">
        <v>0.88511749347258484</v>
      </c>
      <c r="LP44" s="15">
        <v>0.89696969696969697</v>
      </c>
      <c r="LQ44" s="15">
        <v>0.32484464835356291</v>
      </c>
      <c r="LR44" s="15">
        <v>0.30191138140747176</v>
      </c>
      <c r="LS44" s="15">
        <v>8.5586673104780298E-2</v>
      </c>
      <c r="LT44" s="15">
        <v>0.12339904570567554</v>
      </c>
      <c r="LU44" s="15">
        <v>0.22640606302353411</v>
      </c>
      <c r="LV44" s="15">
        <v>0.43767765027897676</v>
      </c>
      <c r="LW44" s="15">
        <v>0.62728712174524981</v>
      </c>
      <c r="LX44" s="15">
        <v>0.77210039994483515</v>
      </c>
      <c r="LY44" s="15">
        <v>0.79058031959629937</v>
      </c>
      <c r="LZ44" s="15">
        <v>0.75657894736842102</v>
      </c>
      <c r="MA44" s="15">
        <v>0.70557029177718833</v>
      </c>
      <c r="MB44" s="15">
        <v>0.38788130376902047</v>
      </c>
      <c r="MC44" s="15">
        <v>0.29059829059829062</v>
      </c>
      <c r="MD44" s="15">
        <v>6.6610097581671621E-2</v>
      </c>
      <c r="ME44" s="15">
        <v>0.12981709910676309</v>
      </c>
      <c r="MF44" s="15">
        <v>0.2031580256123337</v>
      </c>
      <c r="MG44" s="15">
        <v>0.42453575661793758</v>
      </c>
      <c r="MH44" s="15">
        <v>0.6780141843971631</v>
      </c>
      <c r="MI44" s="15">
        <v>0.83675695328122157</v>
      </c>
      <c r="MJ44" s="15">
        <v>0.88019639934533556</v>
      </c>
      <c r="MK44" s="15">
        <v>0.86614173228346458</v>
      </c>
      <c r="ML44" s="15">
        <v>0.84905660377358494</v>
      </c>
      <c r="MM44" s="15">
        <v>0.35748723960352685</v>
      </c>
      <c r="MN44" s="15">
        <v>0.28095872170439412</v>
      </c>
      <c r="MO44" s="15">
        <v>6.3059763609122688E-2</v>
      </c>
      <c r="MP44" s="15">
        <v>0.13422218911772374</v>
      </c>
      <c r="MQ44" s="15">
        <v>0.20513555528604976</v>
      </c>
      <c r="MR44" s="15">
        <v>0.32066225390937397</v>
      </c>
      <c r="MS44" s="15">
        <v>0.51897083531860466</v>
      </c>
      <c r="MT44" s="15">
        <v>0.76101320014270424</v>
      </c>
      <c r="MU44" s="15">
        <v>0.87813089644455955</v>
      </c>
      <c r="MV44" s="15">
        <v>0.89167455061494794</v>
      </c>
      <c r="MW44" s="15">
        <v>0.88673308862087052</v>
      </c>
      <c r="MX44" s="15">
        <v>0.34321716526413182</v>
      </c>
      <c r="MY44" s="15">
        <v>0.30823229100191446</v>
      </c>
      <c r="MZ44" s="15">
        <v>9.7138869504535943E-2</v>
      </c>
      <c r="NA44" s="15">
        <v>0.15601829241220086</v>
      </c>
      <c r="NB44" s="15">
        <v>0.27940723802823098</v>
      </c>
      <c r="NC44" s="15">
        <v>0.48184529029994738</v>
      </c>
      <c r="ND44" s="15">
        <v>0.67395054629097184</v>
      </c>
      <c r="NE44" s="15">
        <v>0.81273828212603727</v>
      </c>
      <c r="NF44" s="15">
        <v>0.8495531281032771</v>
      </c>
      <c r="NG44" s="15">
        <v>0.81171548117154813</v>
      </c>
      <c r="NH44" s="15">
        <v>0.82828282828282829</v>
      </c>
      <c r="NI44" s="15">
        <v>0.30967598632241189</v>
      </c>
      <c r="NJ44" s="15">
        <v>0.25248891491675729</v>
      </c>
      <c r="NK44" s="15">
        <v>7.4729520318702544E-2</v>
      </c>
      <c r="NL44" s="15">
        <v>0.16749323493234933</v>
      </c>
      <c r="NM44" s="15">
        <v>0.20704932929671499</v>
      </c>
      <c r="NN44" s="15">
        <v>0.30696222050886662</v>
      </c>
      <c r="NO44" s="15">
        <v>0.47591230260207729</v>
      </c>
      <c r="NP44" s="15">
        <v>0.67580232773848026</v>
      </c>
      <c r="NQ44" s="15">
        <v>0.78277081013026006</v>
      </c>
      <c r="NR44" s="15">
        <v>0.80841913202137361</v>
      </c>
      <c r="NS44" s="15">
        <v>0.81593576281655344</v>
      </c>
      <c r="NT44" s="15">
        <v>0.37499833771437946</v>
      </c>
      <c r="NU44" s="15">
        <v>0.34147582697201018</v>
      </c>
      <c r="NV44" s="15">
        <v>8.385088405330389E-2</v>
      </c>
      <c r="NW44" s="15">
        <v>0.15464211667586023</v>
      </c>
      <c r="NX44" s="15">
        <v>0.27592062447767562</v>
      </c>
      <c r="NY44" s="15">
        <v>0.51398953129528913</v>
      </c>
      <c r="NZ44" s="15">
        <v>0.73150380624712164</v>
      </c>
      <c r="OA44" s="15">
        <v>0.84455115325886043</v>
      </c>
      <c r="OB44" s="15">
        <v>0.88993222253600679</v>
      </c>
      <c r="OC44" s="15">
        <v>0.8923959827833573</v>
      </c>
      <c r="OD44" s="15">
        <v>0.88106235565819857</v>
      </c>
      <c r="OE44" s="15">
        <v>0.39651246737379908</v>
      </c>
      <c r="OF44" s="15">
        <v>0.43760683760683761</v>
      </c>
      <c r="OG44" s="15">
        <v>6.0691601976005649E-2</v>
      </c>
      <c r="OH44" s="15">
        <v>0.12322652638291089</v>
      </c>
      <c r="OI44" s="15">
        <v>0.20429393536963258</v>
      </c>
      <c r="OJ44" s="15">
        <v>0.46387903677431397</v>
      </c>
      <c r="OK44" s="15">
        <v>0.74345948691897379</v>
      </c>
      <c r="OL44" s="15">
        <v>0.8721531100478469</v>
      </c>
      <c r="OM44" s="15">
        <v>0.87773722627737227</v>
      </c>
      <c r="ON44" s="15">
        <v>0.84782608695652173</v>
      </c>
      <c r="OO44" s="15">
        <v>0.84285714285714286</v>
      </c>
      <c r="OP44" s="15">
        <v>0.3388255054030484</v>
      </c>
      <c r="OQ44" s="15">
        <v>0.28908765652951701</v>
      </c>
      <c r="OR44" s="15">
        <v>6.5145289837136772E-2</v>
      </c>
      <c r="OS44" s="15">
        <v>0.13691355124505</v>
      </c>
      <c r="OT44" s="15">
        <v>0.22658949852342622</v>
      </c>
      <c r="OU44" s="15">
        <v>0.43676299159457638</v>
      </c>
      <c r="OV44" s="15">
        <v>0.67400643395208504</v>
      </c>
      <c r="OW44" s="15">
        <v>0.81890503843442652</v>
      </c>
      <c r="OX44" s="15">
        <v>0.86663368435931865</v>
      </c>
      <c r="OY44" s="15">
        <v>0.88179775280898876</v>
      </c>
      <c r="OZ44" s="15">
        <v>0.85983263598326365</v>
      </c>
      <c r="PA44" s="15">
        <v>0.40837158659259348</v>
      </c>
      <c r="PB44" s="15">
        <v>0.42958271236959761</v>
      </c>
      <c r="PC44" s="15">
        <v>0.10511611664047495</v>
      </c>
      <c r="PD44" s="15">
        <v>0.18699739187133232</v>
      </c>
      <c r="PE44" s="15">
        <v>0.32702696155616384</v>
      </c>
      <c r="PF44" s="15">
        <v>0.56680839515107651</v>
      </c>
      <c r="PG44" s="15">
        <v>0.76289031513665539</v>
      </c>
      <c r="PH44" s="15">
        <v>0.86098048436397834</v>
      </c>
      <c r="PI44" s="15">
        <v>0.87025160335471141</v>
      </c>
      <c r="PJ44" s="15">
        <v>0.86024844720496896</v>
      </c>
      <c r="PK44" s="15">
        <v>0.82608695652173914</v>
      </c>
      <c r="PL44" s="15">
        <v>0.39041896617095673</v>
      </c>
      <c r="PM44" s="15">
        <v>0.32964453386988596</v>
      </c>
      <c r="PN44" s="15">
        <v>8.9850854856311391E-2</v>
      </c>
      <c r="PO44" s="15">
        <v>0.15758494833701742</v>
      </c>
      <c r="PP44" s="15">
        <v>0.27279080941772593</v>
      </c>
      <c r="PQ44" s="15">
        <v>0.48748514557338085</v>
      </c>
      <c r="PR44" s="15">
        <v>0.67619525242393852</v>
      </c>
      <c r="PS44" s="15">
        <v>0.81945906551137748</v>
      </c>
      <c r="PT44" s="15">
        <v>0.86261159025571188</v>
      </c>
      <c r="PU44" s="15">
        <v>0.86225596529284165</v>
      </c>
      <c r="PV44" s="15">
        <v>0.83113456464379942</v>
      </c>
      <c r="PW44" s="15">
        <v>0.36833702825158193</v>
      </c>
      <c r="PX44" s="15">
        <v>0.27828054298642535</v>
      </c>
      <c r="PY44" s="15">
        <v>7.6936362158647589E-2</v>
      </c>
      <c r="PZ44" s="15">
        <v>0.1535362764234395</v>
      </c>
      <c r="QA44" s="15">
        <v>0.23145541849490853</v>
      </c>
      <c r="QB44" s="15">
        <v>0.44911843728739292</v>
      </c>
      <c r="QC44" s="15">
        <v>0.68483287786420011</v>
      </c>
      <c r="QD44" s="15">
        <v>0.83700164786735309</v>
      </c>
      <c r="QE44" s="15">
        <v>0.8800431600675549</v>
      </c>
      <c r="QF44" s="15">
        <v>0.8833178582482204</v>
      </c>
      <c r="QG44" s="15">
        <v>0.86724386724386726</v>
      </c>
      <c r="QH44" s="15">
        <v>0.32079035853262305</v>
      </c>
      <c r="QI44" s="15">
        <v>0.2425828970331588</v>
      </c>
      <c r="QJ44" s="15">
        <v>6.16976683259104E-2</v>
      </c>
      <c r="QK44" s="15">
        <v>0.10950226244343891</v>
      </c>
      <c r="QL44" s="15">
        <v>0.18355289421157683</v>
      </c>
      <c r="QM44" s="15">
        <v>0.35907804286291956</v>
      </c>
      <c r="QN44" s="15">
        <v>0.60165886856656747</v>
      </c>
      <c r="QO44" s="15">
        <v>0.80342495323068064</v>
      </c>
      <c r="QP44" s="15">
        <v>0.85804597701149421</v>
      </c>
      <c r="QQ44" s="15">
        <v>0.86008230452674894</v>
      </c>
      <c r="QR44" s="15">
        <v>0.83333333333333337</v>
      </c>
      <c r="QS44" s="15">
        <v>0.36109573377136062</v>
      </c>
      <c r="QT44" s="15">
        <v>0.35003479471120391</v>
      </c>
      <c r="QU44" s="15">
        <v>8.0871924523648026E-2</v>
      </c>
      <c r="QV44" s="15">
        <v>0.14335612366230677</v>
      </c>
      <c r="QW44" s="15">
        <v>0.26435089250009086</v>
      </c>
      <c r="QX44" s="15">
        <v>0.5063693131132917</v>
      </c>
      <c r="QY44" s="15">
        <v>0.73678264798915505</v>
      </c>
      <c r="QZ44" s="15">
        <v>0.86050879289738769</v>
      </c>
      <c r="RA44" s="15">
        <v>0.89016844276383633</v>
      </c>
      <c r="RB44" s="15">
        <v>0.89130434782608692</v>
      </c>
      <c r="RC44" s="15">
        <v>0.87371134020618557</v>
      </c>
      <c r="RD44" s="15">
        <v>0.40555942962945152</v>
      </c>
      <c r="RE44" s="15">
        <v>0.45088161209068012</v>
      </c>
      <c r="RF44" s="15">
        <v>7.1333995365772923E-2</v>
      </c>
      <c r="RG44" s="15">
        <v>0.14457070707070707</v>
      </c>
      <c r="RH44" s="15">
        <v>0.2503052503052503</v>
      </c>
      <c r="RI44" s="15">
        <v>0.58125939535660598</v>
      </c>
      <c r="RJ44" s="15">
        <v>0.8240673886883273</v>
      </c>
      <c r="RK44" s="15">
        <v>0.88926891834117139</v>
      </c>
      <c r="RL44" s="15">
        <v>0.87847866419294995</v>
      </c>
      <c r="RM44" s="15">
        <v>0.88775510204081631</v>
      </c>
      <c r="RN44" s="15">
        <v>0.88043478260869568</v>
      </c>
      <c r="RO44" s="15">
        <v>0.3762583121316167</v>
      </c>
      <c r="RP44" s="15">
        <v>0.36515151515151517</v>
      </c>
      <c r="RQ44" s="15">
        <v>9.0745793542519326E-2</v>
      </c>
      <c r="RR44" s="15">
        <v>0.16035066690824959</v>
      </c>
      <c r="RS44" s="15">
        <v>0.28671697019976561</v>
      </c>
      <c r="RT44" s="15">
        <v>0.54406168888440898</v>
      </c>
      <c r="RU44" s="15">
        <v>0.75339179351422902</v>
      </c>
      <c r="RV44" s="15">
        <v>0.85249748575259809</v>
      </c>
      <c r="RW44" s="15">
        <v>0.87815712653890088</v>
      </c>
      <c r="RX44" s="15">
        <v>0.88153846153846149</v>
      </c>
      <c r="RY44" s="15">
        <v>0.85876623376623373</v>
      </c>
      <c r="RZ44" s="15">
        <v>0.36757934526486935</v>
      </c>
      <c r="SA44" s="15">
        <v>0.33839906478803911</v>
      </c>
      <c r="SB44" s="15">
        <v>8.5865541108507859E-2</v>
      </c>
      <c r="SC44" s="15">
        <v>0.16203451217295242</v>
      </c>
      <c r="SD44" s="15">
        <v>0.28189258726524991</v>
      </c>
      <c r="SE44" s="15">
        <v>0.46036467836858475</v>
      </c>
      <c r="SF44" s="15">
        <v>0.65802307973473972</v>
      </c>
      <c r="SG44" s="15">
        <v>0.81298910105005551</v>
      </c>
      <c r="SH44" s="15">
        <v>0.87420331055986056</v>
      </c>
      <c r="SI44" s="15">
        <v>0.87380095923261392</v>
      </c>
      <c r="SJ44" s="15">
        <v>0.8588494184218799</v>
      </c>
      <c r="SK44" s="15">
        <v>0.45630329694204552</v>
      </c>
      <c r="SL44" s="15">
        <v>0.42644320297951582</v>
      </c>
      <c r="SM44" s="15">
        <v>7.5230619377757407E-2</v>
      </c>
      <c r="SN44" s="15">
        <v>0.17071422883987578</v>
      </c>
      <c r="SO44" s="15">
        <v>0.34620587477454262</v>
      </c>
      <c r="SP44" s="15">
        <v>0.6274921838962636</v>
      </c>
      <c r="SQ44" s="15">
        <v>0.81199014929967672</v>
      </c>
      <c r="SR44" s="15">
        <v>0.89513677811550152</v>
      </c>
      <c r="SS44" s="15">
        <v>0.90796413502109707</v>
      </c>
      <c r="ST44" s="15">
        <v>0.9056291390728477</v>
      </c>
      <c r="SU44" s="15">
        <v>0.88215488215488214</v>
      </c>
      <c r="SV44" s="15">
        <v>0.37325845455103418</v>
      </c>
      <c r="SW44" s="15">
        <v>0.31452991452991452</v>
      </c>
      <c r="SX44" s="15">
        <v>9.4743154107535477E-2</v>
      </c>
      <c r="SY44" s="15">
        <v>0.15510800714633749</v>
      </c>
      <c r="SZ44" s="15">
        <v>0.22396904099649292</v>
      </c>
      <c r="TA44" s="15">
        <v>0.48317046688382193</v>
      </c>
      <c r="TB44" s="15">
        <v>0.74552090245520908</v>
      </c>
      <c r="TC44" s="15">
        <v>0.85212903225806447</v>
      </c>
      <c r="TD44" s="15">
        <v>0.86298342541436468</v>
      </c>
      <c r="TE44" s="15">
        <v>0.83471074380165289</v>
      </c>
      <c r="TF44" s="15">
        <v>0.80769230769230771</v>
      </c>
      <c r="TG44" s="15">
        <v>0.38289770794814948</v>
      </c>
      <c r="TH44" s="15">
        <v>0.29923628789632029</v>
      </c>
      <c r="TI44" s="15">
        <v>6.7784695722032537E-2</v>
      </c>
      <c r="TJ44" s="15">
        <v>0.13860503486082282</v>
      </c>
      <c r="TK44" s="15">
        <v>0.24076159396975685</v>
      </c>
      <c r="TL44" s="15">
        <v>0.42177486239915557</v>
      </c>
      <c r="TM44" s="15">
        <v>0.6100399749816442</v>
      </c>
      <c r="TN44" s="15">
        <v>0.77879359868691012</v>
      </c>
      <c r="TO44" s="15">
        <v>0.89492543095099752</v>
      </c>
      <c r="TP44" s="15">
        <v>0.88633461047254147</v>
      </c>
      <c r="TQ44" s="15">
        <v>0.87212787212787213</v>
      </c>
      <c r="TR44" s="15">
        <v>0.3979186490421544</v>
      </c>
      <c r="TS44" s="15">
        <v>0.30840517241379312</v>
      </c>
      <c r="TT44" s="15">
        <v>8.1506918493081504E-2</v>
      </c>
      <c r="TU44" s="15">
        <v>0.1407092662199706</v>
      </c>
      <c r="TV44" s="15">
        <v>0.24364115001645317</v>
      </c>
      <c r="TW44" s="15">
        <v>0.43833962851913866</v>
      </c>
      <c r="TX44" s="15">
        <v>0.63815826847696411</v>
      </c>
      <c r="TY44" s="15">
        <v>0.79006111172100857</v>
      </c>
      <c r="TZ44" s="15">
        <v>0.8622847267743281</v>
      </c>
      <c r="UA44" s="15">
        <v>0.86785260482846249</v>
      </c>
      <c r="UB44" s="15">
        <v>0.8462264150943396</v>
      </c>
      <c r="UC44" s="15">
        <v>0.41960768969924617</v>
      </c>
      <c r="UD44" s="15">
        <v>0.36562860438292966</v>
      </c>
      <c r="UE44" s="15">
        <v>0.12723085780080598</v>
      </c>
      <c r="UF44" s="15">
        <v>0.22410775839210903</v>
      </c>
      <c r="UG44" s="15">
        <v>0.36027613197803987</v>
      </c>
      <c r="UH44" s="15">
        <v>0.59732860078460681</v>
      </c>
      <c r="UI44" s="15">
        <v>0.78169741697416972</v>
      </c>
      <c r="UJ44" s="15">
        <v>0.87185416950074823</v>
      </c>
      <c r="UK44" s="15">
        <v>0.8689393939393939</v>
      </c>
      <c r="UL44" s="15">
        <v>0.86631016042780751</v>
      </c>
      <c r="UM44" s="15">
        <v>0.8545454545454545</v>
      </c>
      <c r="UN44" s="15">
        <v>0.3925263561501201</v>
      </c>
      <c r="UO44" s="15">
        <v>0.33106452491151644</v>
      </c>
      <c r="UP44" s="15">
        <v>6.9276456584990501E-2</v>
      </c>
      <c r="UQ44" s="15">
        <v>0.14265254034997521</v>
      </c>
      <c r="UR44" s="15">
        <v>0.24190274596224665</v>
      </c>
      <c r="US44" s="15">
        <v>0.50567950833393116</v>
      </c>
      <c r="UT44" s="15">
        <v>0.77076923076923076</v>
      </c>
      <c r="UU44" s="15">
        <v>0.88101809260962893</v>
      </c>
      <c r="UV44" s="15">
        <v>0.88816748376838484</v>
      </c>
      <c r="UW44" s="15">
        <v>0.88455149501661134</v>
      </c>
      <c r="UX44" s="15">
        <v>0.86996336996336998</v>
      </c>
      <c r="UY44" s="15">
        <v>0.42065407030698987</v>
      </c>
      <c r="UZ44" s="15">
        <v>0.41333333333333333</v>
      </c>
      <c r="VA44" s="15">
        <v>8.2712985938792394E-2</v>
      </c>
      <c r="VB44" s="15">
        <v>0.15577190542420027</v>
      </c>
      <c r="VC44" s="15">
        <v>0.28672131147540986</v>
      </c>
      <c r="VD44" s="15">
        <v>0.52114766262676226</v>
      </c>
      <c r="VE44" s="15">
        <v>0.73556542535018787</v>
      </c>
      <c r="VF44" s="15">
        <v>0.86341979883536257</v>
      </c>
      <c r="VG44" s="15">
        <v>0.84560906515580736</v>
      </c>
      <c r="VH44" s="15">
        <v>0.82258064516129037</v>
      </c>
      <c r="VI44" s="15">
        <v>0.80519480519480524</v>
      </c>
      <c r="VJ44" s="15">
        <v>0.33533443197572521</v>
      </c>
      <c r="VK44" s="15">
        <v>0.16648006201016277</v>
      </c>
      <c r="VL44" s="15">
        <v>0.15172109999370714</v>
      </c>
      <c r="VM44" s="15">
        <v>0.23918219886690203</v>
      </c>
      <c r="VN44" s="15">
        <v>0.39968129798638274</v>
      </c>
      <c r="VO44" s="15">
        <v>0.49587112494923513</v>
      </c>
      <c r="VP44" s="15">
        <v>0.56605034528848297</v>
      </c>
      <c r="VQ44" s="15">
        <v>0.58561909189524253</v>
      </c>
      <c r="VR44" s="15">
        <v>0.60923965351299325</v>
      </c>
      <c r="VS44" s="15">
        <v>0.6476510067114094</v>
      </c>
      <c r="VT44" s="15">
        <v>0.64126984126984132</v>
      </c>
    </row>
    <row r="45" spans="1:592 16384:16384" ht="14.4" x14ac:dyDescent="0.3">
      <c r="C45" s="34">
        <f>INDEX(M33:M35, MATCH(C43, $A33:$A35, 0))</f>
        <v>0.41124892966360854</v>
      </c>
      <c r="G45" t="s">
        <v>6</v>
      </c>
      <c r="I45" s="35" t="s">
        <v>101</v>
      </c>
      <c r="J45" s="39">
        <v>0.14329373232852707</v>
      </c>
      <c r="K45" s="39">
        <v>4.1177981737079331E-2</v>
      </c>
      <c r="L45" s="34">
        <v>9.1187157608439193E-2</v>
      </c>
      <c r="M45" s="34">
        <v>0.23848578702357157</v>
      </c>
      <c r="N45" s="34">
        <v>0.20617382857120375</v>
      </c>
      <c r="O45" s="34">
        <v>0.12427893514456884</v>
      </c>
      <c r="P45" s="34">
        <v>7.588140318850696E-2</v>
      </c>
      <c r="Q45" s="34">
        <v>4.069726068515777E-2</v>
      </c>
      <c r="R45" s="34">
        <v>2.4838203726801171E-2</v>
      </c>
      <c r="S45" s="34">
        <v>2.4603583490755053E-2</v>
      </c>
      <c r="T45" s="34">
        <v>2.4478075646668394E-2</v>
      </c>
      <c r="U45" s="39">
        <v>0.19741651376146788</v>
      </c>
      <c r="V45" s="39">
        <v>4.0800906686815262E-2</v>
      </c>
      <c r="W45" s="39">
        <v>0.13765352181671858</v>
      </c>
      <c r="X45" s="39">
        <v>0.34241766537699347</v>
      </c>
      <c r="Y45" s="39">
        <v>0.25702414328647211</v>
      </c>
      <c r="Z45" s="39">
        <v>0.13581607448223446</v>
      </c>
      <c r="AA45" s="39">
        <v>6.6132024657370281E-2</v>
      </c>
      <c r="AB45" s="39">
        <v>2.9452561494359163E-2</v>
      </c>
      <c r="AC45" s="39">
        <v>1.7699115044247787E-2</v>
      </c>
      <c r="AD45" s="39">
        <v>1.602136181575434E-2</v>
      </c>
      <c r="AE45" s="39">
        <v>1.5432098765432098E-2</v>
      </c>
      <c r="AF45" s="15">
        <v>0.10726802642918702</v>
      </c>
      <c r="AG45" s="15">
        <v>4.046242774566474E-2</v>
      </c>
      <c r="AH45" s="15">
        <v>7.330789315123519E-2</v>
      </c>
      <c r="AI45" s="15">
        <v>0.15460802417324157</v>
      </c>
      <c r="AJ45" s="15">
        <v>0.16599343600100985</v>
      </c>
      <c r="AK45" s="15">
        <v>0.1184573002754821</v>
      </c>
      <c r="AL45" s="15">
        <v>7.8894901737396758E-2</v>
      </c>
      <c r="AM45" s="15">
        <v>3.6640667513150732E-2</v>
      </c>
      <c r="AN45" s="15">
        <v>2.4143302180685357E-2</v>
      </c>
      <c r="AO45" s="15">
        <v>2.6845637583892617E-2</v>
      </c>
      <c r="AP45" s="15">
        <v>4.5454545454545456E-2</v>
      </c>
      <c r="AQ45" s="15">
        <v>0.16178019006990063</v>
      </c>
      <c r="AR45" s="15">
        <v>4.2177749085431461E-2</v>
      </c>
      <c r="AS45" s="15">
        <v>0.10418179373403254</v>
      </c>
      <c r="AT45" s="15">
        <v>0.25701896544172398</v>
      </c>
      <c r="AU45" s="15">
        <v>0.23085630576641364</v>
      </c>
      <c r="AV45" s="15">
        <v>0.128670936136555</v>
      </c>
      <c r="AW45" s="15">
        <v>7.4391415759128762E-2</v>
      </c>
      <c r="AX45" s="15">
        <v>4.1002749283117035E-2</v>
      </c>
      <c r="AY45" s="15">
        <v>3.052261747913922E-2</v>
      </c>
      <c r="AZ45" s="15">
        <v>3.0395136778115502E-2</v>
      </c>
      <c r="BA45" s="15">
        <v>2.9159519725557463E-2</v>
      </c>
      <c r="BB45" s="15">
        <v>0.17083493651404386</v>
      </c>
      <c r="BC45" s="15">
        <v>3.4753363228699555E-2</v>
      </c>
      <c r="BD45" s="15">
        <v>0.13513663322432237</v>
      </c>
      <c r="BE45" s="15">
        <v>0.2943184355759722</v>
      </c>
      <c r="BF45" s="15">
        <v>0.22123458409866176</v>
      </c>
      <c r="BG45" s="15">
        <v>0.10102707749766573</v>
      </c>
      <c r="BH45" s="15">
        <v>4.5473336089293097E-2</v>
      </c>
      <c r="BI45" s="15">
        <v>2.3663453111305872E-2</v>
      </c>
      <c r="BJ45" s="15">
        <v>1.9614965492190339E-2</v>
      </c>
      <c r="BK45" s="15">
        <v>1.4527845036319613E-2</v>
      </c>
      <c r="BL45" s="15">
        <v>2.2727272727272728E-2</v>
      </c>
      <c r="BM45" s="15">
        <v>0.1423943461184006</v>
      </c>
      <c r="BN45" s="15">
        <v>4.508109639492882E-2</v>
      </c>
      <c r="BO45" s="15">
        <v>7.876332328092267E-2</v>
      </c>
      <c r="BP45" s="15">
        <v>0.20235788920286521</v>
      </c>
      <c r="BQ45" s="15">
        <v>0.21864886197606156</v>
      </c>
      <c r="BR45" s="15">
        <v>0.1478590199412583</v>
      </c>
      <c r="BS45" s="15">
        <v>0.10321563597985385</v>
      </c>
      <c r="BT45" s="15">
        <v>5.7461820794094454E-2</v>
      </c>
      <c r="BU45" s="15">
        <v>2.974588454013857E-2</v>
      </c>
      <c r="BV45" s="15">
        <v>2.9407732382780369E-2</v>
      </c>
      <c r="BW45" s="15">
        <v>3.1000140272127927E-2</v>
      </c>
      <c r="BX45" s="15">
        <v>0.10634105091489772</v>
      </c>
      <c r="BY45" s="15">
        <v>3.9698492462311559E-2</v>
      </c>
      <c r="BZ45" s="15">
        <v>7.260176882068349E-2</v>
      </c>
      <c r="CA45" s="15">
        <v>0.16963688340125296</v>
      </c>
      <c r="CB45" s="15">
        <v>0.1600119142798915</v>
      </c>
      <c r="CC45" s="15">
        <v>0.1006661926955789</v>
      </c>
      <c r="CD45" s="15">
        <v>6.2793969849246234E-2</v>
      </c>
      <c r="CE45" s="15">
        <v>3.5113463654944707E-2</v>
      </c>
      <c r="CF45" s="15">
        <v>2.4823291820935713E-2</v>
      </c>
      <c r="CG45" s="15">
        <v>2.4303497332542976E-2</v>
      </c>
      <c r="CH45" s="15">
        <v>2.6109660574412531E-2</v>
      </c>
      <c r="CI45" s="15">
        <v>0.12797286512370312</v>
      </c>
      <c r="CJ45" s="15">
        <v>4.5133991537376586E-2</v>
      </c>
      <c r="CK45" s="15">
        <v>7.5095335875623351E-2</v>
      </c>
      <c r="CL45" s="15">
        <v>0.2076773566569485</v>
      </c>
      <c r="CM45" s="15">
        <v>0.20390220075438931</v>
      </c>
      <c r="CN45" s="15">
        <v>0.14057481676686157</v>
      </c>
      <c r="CO45" s="15">
        <v>9.6175850647395367E-2</v>
      </c>
      <c r="CP45" s="15">
        <v>4.5428448399598108E-2</v>
      </c>
      <c r="CQ45" s="15">
        <v>2.8714859437751004E-2</v>
      </c>
      <c r="CR45" s="15">
        <v>2.6969857218402962E-2</v>
      </c>
      <c r="CS45" s="15">
        <v>2.0018198362147407E-2</v>
      </c>
      <c r="CT45" s="15">
        <v>0.14687938904494383</v>
      </c>
      <c r="CU45" s="15">
        <v>4.1493775933609957E-2</v>
      </c>
      <c r="CV45" s="15">
        <v>9.545906529665231E-2</v>
      </c>
      <c r="CW45" s="15">
        <v>0.23052892383927609</v>
      </c>
      <c r="CX45" s="15">
        <v>0.22072196197299532</v>
      </c>
      <c r="CY45" s="15">
        <v>0.13927011852776044</v>
      </c>
      <c r="CZ45" s="15">
        <v>8.4977942883677729E-2</v>
      </c>
      <c r="DA45" s="15">
        <v>4.0322580645161289E-2</v>
      </c>
      <c r="DB45" s="15">
        <v>2.0539152759948651E-2</v>
      </c>
      <c r="DC45" s="15">
        <v>2.0408163265306121E-2</v>
      </c>
      <c r="DD45" s="15">
        <v>3.5294117647058823E-2</v>
      </c>
      <c r="DE45" s="15">
        <v>0.15598763992537312</v>
      </c>
      <c r="DF45" s="15">
        <v>4.3902439024390241E-2</v>
      </c>
      <c r="DG45" s="15">
        <v>0.15017462165308498</v>
      </c>
      <c r="DH45" s="15">
        <v>0.28380919815353051</v>
      </c>
      <c r="DI45" s="15">
        <v>0.23218829516539441</v>
      </c>
      <c r="DJ45" s="15">
        <v>0.1246376811594203</v>
      </c>
      <c r="DK45" s="15">
        <v>9.3278057447438556E-2</v>
      </c>
      <c r="DL45" s="15">
        <v>5.390561432058584E-2</v>
      </c>
      <c r="DM45" s="15">
        <v>2.3464163822525596E-2</v>
      </c>
      <c r="DN45" s="15">
        <v>1.8181818181818181E-2</v>
      </c>
      <c r="DO45" s="15">
        <v>2.4154589371980676E-2</v>
      </c>
      <c r="DP45" s="15">
        <v>0.16602626491843023</v>
      </c>
      <c r="DQ45" s="15">
        <v>4.1521263382031111E-2</v>
      </c>
      <c r="DR45" s="15">
        <v>0.10072931438659451</v>
      </c>
      <c r="DS45" s="15">
        <v>0.26679149359293058</v>
      </c>
      <c r="DT45" s="15">
        <v>0.21912878073714687</v>
      </c>
      <c r="DU45" s="15">
        <v>0.13443145144389956</v>
      </c>
      <c r="DV45" s="15">
        <v>7.9488287183489173E-2</v>
      </c>
      <c r="DW45" s="15">
        <v>4.3980928440100139E-2</v>
      </c>
      <c r="DX45" s="15">
        <v>3.0913694872335935E-2</v>
      </c>
      <c r="DY45" s="15">
        <v>2.6613704071499503E-2</v>
      </c>
      <c r="DZ45" s="15">
        <v>2.322308233638283E-2</v>
      </c>
      <c r="EA45" s="15">
        <v>0.19817455378482463</v>
      </c>
      <c r="EB45" s="15">
        <v>4.9826187717265352E-2</v>
      </c>
      <c r="EC45" s="15">
        <v>0.13230509322988362</v>
      </c>
      <c r="ED45" s="15">
        <v>0.34723634825342248</v>
      </c>
      <c r="EE45" s="15">
        <v>0.26038067238120693</v>
      </c>
      <c r="EF45" s="15">
        <v>0.14404213769998386</v>
      </c>
      <c r="EG45" s="15">
        <v>8.2154784376361256E-2</v>
      </c>
      <c r="EH45" s="15">
        <v>4.0533149674884035E-2</v>
      </c>
      <c r="EI45" s="15">
        <v>2.2807017543859651E-2</v>
      </c>
      <c r="EJ45" s="15">
        <v>2.243158366980709E-2</v>
      </c>
      <c r="EK45" s="15">
        <v>1.7910447761194031E-2</v>
      </c>
      <c r="EL45" s="15">
        <v>0.10674624600522421</v>
      </c>
      <c r="EM45" s="15">
        <v>4.1254125412541254E-2</v>
      </c>
      <c r="EN45" s="15">
        <v>6.5989847715736044E-2</v>
      </c>
      <c r="EO45" s="15">
        <v>0.14613363064426216</v>
      </c>
      <c r="EP45" s="15">
        <v>0.16266048300435496</v>
      </c>
      <c r="EQ45" s="15">
        <v>0.10970171439896938</v>
      </c>
      <c r="ER45" s="15">
        <v>7.2961373390557943E-2</v>
      </c>
      <c r="ES45" s="15">
        <v>3.5924232527759635E-2</v>
      </c>
      <c r="ET45" s="15">
        <v>2.2904483430799219E-2</v>
      </c>
      <c r="EU45" s="15">
        <v>2.7027027027027029E-2</v>
      </c>
      <c r="EV45" s="15">
        <v>2.9702970297029702E-2</v>
      </c>
      <c r="EW45" s="15">
        <v>0.10557620817843866</v>
      </c>
      <c r="EX45" s="15">
        <v>3.4008683068017367E-2</v>
      </c>
      <c r="EY45" s="15">
        <v>7.8742456686782175E-2</v>
      </c>
      <c r="EZ45" s="15">
        <v>0.16917200591424347</v>
      </c>
      <c r="FA45" s="15">
        <v>0.15775630703166935</v>
      </c>
      <c r="FB45" s="15">
        <v>7.3545757688032606E-2</v>
      </c>
      <c r="FC45" s="15">
        <v>3.8102297998517422E-2</v>
      </c>
      <c r="FD45" s="15">
        <v>2.3082841754295973E-2</v>
      </c>
      <c r="FE45" s="15">
        <v>1.7991874637260593E-2</v>
      </c>
      <c r="FF45" s="15">
        <v>1.8315018315018316E-2</v>
      </c>
      <c r="FG45" s="15">
        <v>1.6393442622950821E-2</v>
      </c>
      <c r="FH45" s="15">
        <v>0.14827814015858781</v>
      </c>
      <c r="FI45" s="15">
        <v>4.1475932861700655E-2</v>
      </c>
      <c r="FJ45" s="15">
        <v>8.8911664114050146E-2</v>
      </c>
      <c r="FK45" s="15">
        <v>0.26504547093465808</v>
      </c>
      <c r="FL45" s="15">
        <v>0.21921647871716315</v>
      </c>
      <c r="FM45" s="15">
        <v>0.12885407490297851</v>
      </c>
      <c r="FN45" s="15">
        <v>8.1644729763655277E-2</v>
      </c>
      <c r="FO45" s="15">
        <v>3.7002573987021302E-2</v>
      </c>
      <c r="FP45" s="15">
        <v>2.1427127552051749E-2</v>
      </c>
      <c r="FQ45" s="15">
        <v>2.0173646578140959E-2</v>
      </c>
      <c r="FR45" s="15">
        <v>1.9812304483837331E-2</v>
      </c>
      <c r="FS45" s="15">
        <v>0.13218957724866701</v>
      </c>
      <c r="FT45" s="15">
        <v>3.5173005433228481E-2</v>
      </c>
      <c r="FU45" s="15">
        <v>8.3992369749234991E-2</v>
      </c>
      <c r="FV45" s="15">
        <v>0.22137230451047782</v>
      </c>
      <c r="FW45" s="15">
        <v>0.1959775245497033</v>
      </c>
      <c r="FX45" s="15">
        <v>0.10622888611226804</v>
      </c>
      <c r="FY45" s="15">
        <v>5.3368794326241135E-2</v>
      </c>
      <c r="FZ45" s="15">
        <v>2.6171121118194047E-2</v>
      </c>
      <c r="GA45" s="15">
        <v>2.0619983393301965E-2</v>
      </c>
      <c r="GB45" s="15">
        <v>2.1333333333333333E-2</v>
      </c>
      <c r="GC45" s="15">
        <v>1.6427104722792608E-2</v>
      </c>
      <c r="GD45" s="15">
        <v>0.10446616697177991</v>
      </c>
      <c r="GE45" s="15">
        <v>2.8234086242299793E-2</v>
      </c>
      <c r="GF45" s="15">
        <v>7.2544940523817145E-2</v>
      </c>
      <c r="GG45" s="15">
        <v>0.17937219730941703</v>
      </c>
      <c r="GH45" s="15">
        <v>0.16305066079295155</v>
      </c>
      <c r="GI45" s="15">
        <v>8.7221741703464292E-2</v>
      </c>
      <c r="GJ45" s="15">
        <v>3.6112586298459905E-2</v>
      </c>
      <c r="GK45" s="15">
        <v>1.7948031074203053E-2</v>
      </c>
      <c r="GL45" s="15">
        <v>1.4774494556765163E-2</v>
      </c>
      <c r="GM45" s="15">
        <v>1.6453382084095063E-2</v>
      </c>
      <c r="GN45" s="15">
        <v>1.9047619047619049E-2</v>
      </c>
      <c r="GO45" s="15">
        <v>0.11441106731306541</v>
      </c>
      <c r="GP45" s="15">
        <v>3.0832476875642344E-2</v>
      </c>
      <c r="GQ45" s="15">
        <v>7.4079802041447568E-2</v>
      </c>
      <c r="GR45" s="15">
        <v>0.19353988630802244</v>
      </c>
      <c r="GS45" s="15">
        <v>0.17832732695414441</v>
      </c>
      <c r="GT45" s="15">
        <v>9.1605489945738902E-2</v>
      </c>
      <c r="GU45" s="15">
        <v>4.5157648576727681E-2</v>
      </c>
      <c r="GV45" s="15">
        <v>2.4384251581598182E-2</v>
      </c>
      <c r="GW45" s="15">
        <v>1.9158053945046636E-2</v>
      </c>
      <c r="GX45" s="15">
        <v>2.247191011235955E-2</v>
      </c>
      <c r="GY45" s="15">
        <v>1.9157088122605363E-2</v>
      </c>
      <c r="GZ45" s="15">
        <v>0.13907569637517705</v>
      </c>
      <c r="HA45" s="15">
        <v>3.5087719298245612E-2</v>
      </c>
      <c r="HB45" s="15">
        <v>0.11525957359433284</v>
      </c>
      <c r="HC45" s="15">
        <v>0.22825004526525439</v>
      </c>
      <c r="HD45" s="15">
        <v>0.18781249999999999</v>
      </c>
      <c r="HE45" s="15">
        <v>9.8864729651722147E-2</v>
      </c>
      <c r="HF45" s="15">
        <v>4.8405779430591968E-2</v>
      </c>
      <c r="HG45" s="15">
        <v>2.5516025308577949E-2</v>
      </c>
      <c r="HH45" s="15">
        <v>2.0853080568720379E-2</v>
      </c>
      <c r="HI45" s="15">
        <v>1.9047619047619049E-2</v>
      </c>
      <c r="HJ45" s="15">
        <v>1.9607843137254902E-2</v>
      </c>
      <c r="HK45" s="15">
        <v>0.22215843274330888</v>
      </c>
      <c r="HL45" s="15">
        <v>5.1962616822429905E-2</v>
      </c>
      <c r="HM45" s="15">
        <v>0.15631190347559878</v>
      </c>
      <c r="HN45" s="15">
        <v>0.38236144578313253</v>
      </c>
      <c r="HO45" s="15">
        <v>0.27938990499579913</v>
      </c>
      <c r="HP45" s="15">
        <v>0.16089380927184663</v>
      </c>
      <c r="HQ45" s="15">
        <v>8.9385113268608415E-2</v>
      </c>
      <c r="HR45" s="15">
        <v>4.3976966657379025E-2</v>
      </c>
      <c r="HS45" s="15">
        <v>2.462587611290017E-2</v>
      </c>
      <c r="HT45" s="15">
        <v>2.6136363636363635E-2</v>
      </c>
      <c r="HU45" s="15">
        <v>2.3498694516971279E-2</v>
      </c>
      <c r="HV45" s="15">
        <v>9.6885706823175141E-2</v>
      </c>
      <c r="HW45" s="15">
        <v>3.6912751677852351E-2</v>
      </c>
      <c r="HX45" s="15">
        <v>7.194090568461621E-2</v>
      </c>
      <c r="HY45" s="15">
        <v>0.15082989055591794</v>
      </c>
      <c r="HZ45" s="15">
        <v>0.13668677937750165</v>
      </c>
      <c r="IA45" s="15">
        <v>8.1135472937188854E-2</v>
      </c>
      <c r="IB45" s="15">
        <v>4.0405748098055791E-2</v>
      </c>
      <c r="IC45" s="15">
        <v>2.5600910254586828E-2</v>
      </c>
      <c r="ID45" s="15">
        <v>2.4088943792464484E-2</v>
      </c>
      <c r="IE45" s="15">
        <v>1.8433179723502304E-2</v>
      </c>
      <c r="IF45" s="15">
        <v>2.1276595744680851E-2</v>
      </c>
      <c r="IG45" s="15">
        <v>0.15162123327594854</v>
      </c>
      <c r="IH45" s="15">
        <v>4.726448688896083E-2</v>
      </c>
      <c r="II45" s="15">
        <v>8.3272332584496553E-2</v>
      </c>
      <c r="IJ45" s="15">
        <v>0.23977688016926332</v>
      </c>
      <c r="IK45" s="15">
        <v>0.23252558559119046</v>
      </c>
      <c r="IL45" s="15">
        <v>0.16860591168605912</v>
      </c>
      <c r="IM45" s="15">
        <v>0.12570666104849187</v>
      </c>
      <c r="IN45" s="15">
        <v>6.0365221000207511E-2</v>
      </c>
      <c r="IO45" s="15">
        <v>2.1858638743455498E-2</v>
      </c>
      <c r="IP45" s="15">
        <v>2.2564667033571822E-2</v>
      </c>
      <c r="IQ45" s="15">
        <v>2.3255813953488372E-2</v>
      </c>
      <c r="IR45" s="15">
        <v>0.10737139069895658</v>
      </c>
      <c r="IS45" s="15">
        <v>4.1055718475073312E-2</v>
      </c>
      <c r="IT45" s="15">
        <v>6.1834192439862545E-2</v>
      </c>
      <c r="IU45" s="15">
        <v>0.17188972256150759</v>
      </c>
      <c r="IV45" s="15">
        <v>0.17236574123700291</v>
      </c>
      <c r="IW45" s="15">
        <v>0.11762998590264533</v>
      </c>
      <c r="IX45" s="15">
        <v>7.8963230861965036E-2</v>
      </c>
      <c r="IY45" s="15">
        <v>3.9910239053430017E-2</v>
      </c>
      <c r="IZ45" s="15">
        <v>2.2460792559244051E-2</v>
      </c>
      <c r="JA45" s="15">
        <v>2.0408163265306121E-2</v>
      </c>
      <c r="JB45" s="15">
        <v>1.8564356435643563E-2</v>
      </c>
      <c r="JC45" s="15">
        <v>0.12105401464804015</v>
      </c>
      <c r="JD45" s="15">
        <v>4.1044163519947462E-2</v>
      </c>
      <c r="JE45" s="15">
        <v>7.5402392674030053E-2</v>
      </c>
      <c r="JF45" s="15">
        <v>0.20792270531400966</v>
      </c>
      <c r="JG45" s="15">
        <v>0.17005255092927718</v>
      </c>
      <c r="JH45" s="15">
        <v>0.10489466080302284</v>
      </c>
      <c r="JI45" s="15">
        <v>6.1752606907108008E-2</v>
      </c>
      <c r="JJ45" s="15">
        <v>3.1942078364565585E-2</v>
      </c>
      <c r="JK45" s="15">
        <v>2.1946138967415565E-2</v>
      </c>
      <c r="JL45" s="15">
        <v>2.3606228026117528E-2</v>
      </c>
      <c r="JM45" s="15">
        <v>2.3939064200217627E-2</v>
      </c>
      <c r="JN45" s="15">
        <v>9.7459314325375801E-2</v>
      </c>
      <c r="JO45" s="15">
        <v>3.478810879190386E-2</v>
      </c>
      <c r="JP45" s="15">
        <v>5.4508460055686443E-2</v>
      </c>
      <c r="JQ45" s="15">
        <v>0.15831761039621803</v>
      </c>
      <c r="JR45" s="15">
        <v>0.16224530810376278</v>
      </c>
      <c r="JS45" s="15">
        <v>9.5014955134596207E-2</v>
      </c>
      <c r="JT45" s="15">
        <v>5.1368511676292285E-2</v>
      </c>
      <c r="JU45" s="15">
        <v>2.6028381089180021E-2</v>
      </c>
      <c r="JV45" s="15">
        <v>2.1018215787015414E-2</v>
      </c>
      <c r="JW45" s="15">
        <v>2.3182957393483708E-2</v>
      </c>
      <c r="JX45" s="15">
        <v>2.1520803443328552E-2</v>
      </c>
      <c r="JY45" s="15">
        <v>0.24448093117014014</v>
      </c>
      <c r="JZ45" s="15">
        <v>3.9561777236762019E-2</v>
      </c>
      <c r="KA45" s="15">
        <v>0.1609488444272017</v>
      </c>
      <c r="KB45" s="15">
        <v>0.3995263202413511</v>
      </c>
      <c r="KC45" s="15">
        <v>0.3117928492920411</v>
      </c>
      <c r="KD45" s="15">
        <v>0.15333782872555629</v>
      </c>
      <c r="KE45" s="15">
        <v>7.0548332391181454E-2</v>
      </c>
      <c r="KF45" s="15">
        <v>3.2361847085541254E-2</v>
      </c>
      <c r="KG45" s="15">
        <v>2.025202520252025E-2</v>
      </c>
      <c r="KH45" s="15">
        <v>1.7543859649122806E-2</v>
      </c>
      <c r="KI45" s="15">
        <v>2.2388059701492536E-2</v>
      </c>
      <c r="KJ45" s="15">
        <v>0.12986438679245282</v>
      </c>
      <c r="KK45" s="15">
        <v>3.2726377952755903E-2</v>
      </c>
      <c r="KL45" s="15">
        <v>8.9059780819340573E-2</v>
      </c>
      <c r="KM45" s="15">
        <v>0.22591449399093716</v>
      </c>
      <c r="KN45" s="15">
        <v>0.18422334755584427</v>
      </c>
      <c r="KO45" s="15">
        <v>9.524926992073425E-2</v>
      </c>
      <c r="KP45" s="15">
        <v>5.1574066541934437E-2</v>
      </c>
      <c r="KQ45" s="15">
        <v>2.7748166812029591E-2</v>
      </c>
      <c r="KR45" s="15">
        <v>2.0347259902333152E-2</v>
      </c>
      <c r="KS45" s="15">
        <v>2.1314387211367674E-2</v>
      </c>
      <c r="KT45" s="15">
        <v>1.9083969465648856E-2</v>
      </c>
      <c r="KU45" s="15">
        <v>9.2773827594471517E-2</v>
      </c>
      <c r="KV45" s="15">
        <v>2.8624192059095107E-2</v>
      </c>
      <c r="KW45" s="15">
        <v>7.3943661971830985E-2</v>
      </c>
      <c r="KX45" s="15">
        <v>0.14815155416590031</v>
      </c>
      <c r="KY45" s="15">
        <v>0.13295275916273683</v>
      </c>
      <c r="KZ45" s="15">
        <v>7.3658466407711121E-2</v>
      </c>
      <c r="LA45" s="15">
        <v>3.8216560509554139E-2</v>
      </c>
      <c r="LB45" s="15">
        <v>2.1121495327102804E-2</v>
      </c>
      <c r="LC45" s="15">
        <v>1.9417475728155338E-2</v>
      </c>
      <c r="LD45" s="15">
        <v>2.0618556701030927E-2</v>
      </c>
      <c r="LE45" s="15">
        <v>2.6666666666666668E-2</v>
      </c>
      <c r="LF45" s="15">
        <v>0.11014996159112922</v>
      </c>
      <c r="LG45" s="15">
        <v>3.0021443888491779E-2</v>
      </c>
      <c r="LH45" s="15">
        <v>7.2067594433399607E-2</v>
      </c>
      <c r="LI45" s="15">
        <v>0.18396629277458293</v>
      </c>
      <c r="LJ45" s="15">
        <v>0.17638778921439255</v>
      </c>
      <c r="LK45" s="15">
        <v>8.6639551837924947E-2</v>
      </c>
      <c r="LL45" s="15">
        <v>4.0013563919972871E-2</v>
      </c>
      <c r="LM45" s="15">
        <v>1.9060402684563757E-2</v>
      </c>
      <c r="LN45" s="15">
        <v>1.5484922575387123E-2</v>
      </c>
      <c r="LO45" s="15">
        <v>1.3054830287206266E-2</v>
      </c>
      <c r="LP45" s="15">
        <v>1.2121212121212121E-2</v>
      </c>
      <c r="LQ45" s="15">
        <v>0.16789592891573263</v>
      </c>
      <c r="LR45" s="15">
        <v>4.3006081668114683E-2</v>
      </c>
      <c r="LS45" s="15">
        <v>9.5605987445678414E-2</v>
      </c>
      <c r="LT45" s="15">
        <v>0.24858739326971371</v>
      </c>
      <c r="LU45" s="15">
        <v>0.24182954394362452</v>
      </c>
      <c r="LV45" s="15">
        <v>0.13596168017686072</v>
      </c>
      <c r="LW45" s="15">
        <v>8.5063335679099225E-2</v>
      </c>
      <c r="LX45" s="15">
        <v>4.9027720314439388E-2</v>
      </c>
      <c r="LY45" s="15">
        <v>3.7846930193439862E-2</v>
      </c>
      <c r="LZ45" s="15">
        <v>3.7828947368421052E-2</v>
      </c>
      <c r="MA45" s="15">
        <v>3.7135278514588858E-2</v>
      </c>
      <c r="MB45" s="15">
        <v>8.6989507436407626E-2</v>
      </c>
      <c r="MC45" s="15">
        <v>4.1514041514041512E-2</v>
      </c>
      <c r="MD45" s="15">
        <v>4.9851506151887992E-2</v>
      </c>
      <c r="ME45" s="15">
        <v>0.13058273075287111</v>
      </c>
      <c r="MF45" s="15">
        <v>0.13726221559119731</v>
      </c>
      <c r="MG45" s="15">
        <v>9.8083761359146579E-2</v>
      </c>
      <c r="MH45" s="15">
        <v>5.8581560283687946E-2</v>
      </c>
      <c r="MI45" s="15">
        <v>3.0994364660970733E-2</v>
      </c>
      <c r="MJ45" s="15">
        <v>2.2913256955810146E-2</v>
      </c>
      <c r="MK45" s="15">
        <v>2.6246719160104987E-2</v>
      </c>
      <c r="ML45" s="15">
        <v>1.8867924528301886E-2</v>
      </c>
      <c r="MM45" s="15">
        <v>0.14124014176697852</v>
      </c>
      <c r="MN45" s="15">
        <v>4.8316530340498383E-2</v>
      </c>
      <c r="MO45" s="15">
        <v>7.4646246046279341E-2</v>
      </c>
      <c r="MP45" s="15">
        <v>0.23037006691246756</v>
      </c>
      <c r="MQ45" s="15">
        <v>0.21729639144000618</v>
      </c>
      <c r="MR45" s="15">
        <v>0.15989722472732223</v>
      </c>
      <c r="MS45" s="15">
        <v>0.11575594954485041</v>
      </c>
      <c r="MT45" s="15">
        <v>5.7466999643239383E-2</v>
      </c>
      <c r="MU45" s="15">
        <v>2.7414998705094527E-2</v>
      </c>
      <c r="MV45" s="15">
        <v>2.436140018921476E-2</v>
      </c>
      <c r="MW45" s="15">
        <v>2.2548505506030415E-2</v>
      </c>
      <c r="MX45" s="15">
        <v>0.17535357095651408</v>
      </c>
      <c r="MY45" s="15">
        <v>4.467134652201659E-2</v>
      </c>
      <c r="MZ45" s="15">
        <v>0.12107466852756454</v>
      </c>
      <c r="NA45" s="15">
        <v>0.26652754961594816</v>
      </c>
      <c r="NB45" s="15">
        <v>0.24831801591838529</v>
      </c>
      <c r="NC45" s="15">
        <v>0.13559024732503069</v>
      </c>
      <c r="ND45" s="15">
        <v>7.648073605520414E-2</v>
      </c>
      <c r="NE45" s="15">
        <v>3.7115945279210583E-2</v>
      </c>
      <c r="NF45" s="15">
        <v>2.3833167825223437E-2</v>
      </c>
      <c r="NG45" s="15">
        <v>2.0920502092050208E-2</v>
      </c>
      <c r="NH45" s="15">
        <v>3.0303030303030304E-2</v>
      </c>
      <c r="NI45" s="15">
        <v>0.15511277544708174</v>
      </c>
      <c r="NJ45" s="15">
        <v>5.1200535430435873E-2</v>
      </c>
      <c r="NK45" s="15">
        <v>9.021178435215782E-2</v>
      </c>
      <c r="NL45" s="15">
        <v>0.2303419434194342</v>
      </c>
      <c r="NM45" s="15">
        <v>0.2214756884772752</v>
      </c>
      <c r="NN45" s="15">
        <v>0.16671549730146493</v>
      </c>
      <c r="NO45" s="15">
        <v>0.1226018349068609</v>
      </c>
      <c r="NP45" s="15">
        <v>6.6565577538856127E-2</v>
      </c>
      <c r="NQ45" s="15">
        <v>2.9199554500992687E-2</v>
      </c>
      <c r="NR45" s="15">
        <v>2.6717059820148572E-2</v>
      </c>
      <c r="NS45" s="15">
        <v>2.55301626518427E-2</v>
      </c>
      <c r="NT45" s="15">
        <v>0.16558359523566776</v>
      </c>
      <c r="NU45" s="15">
        <v>4.4105173876166241E-2</v>
      </c>
      <c r="NV45" s="15">
        <v>0.11847694407385258</v>
      </c>
      <c r="NW45" s="15">
        <v>0.28913130314039526</v>
      </c>
      <c r="NX45" s="15">
        <v>0.2304272835576735</v>
      </c>
      <c r="NY45" s="15">
        <v>0.11251300063085029</v>
      </c>
      <c r="NZ45" s="15">
        <v>5.4046000054181455E-2</v>
      </c>
      <c r="OA45" s="15">
        <v>2.9454311661174959E-2</v>
      </c>
      <c r="OB45" s="15">
        <v>2.0262637672973736E-2</v>
      </c>
      <c r="OC45" s="15">
        <v>1.9129603060736491E-2</v>
      </c>
      <c r="OD45" s="15">
        <v>1.9630484988452657E-2</v>
      </c>
      <c r="OE45" s="15">
        <v>9.2158604986949513E-2</v>
      </c>
      <c r="OF45" s="15">
        <v>3.2478632478632481E-2</v>
      </c>
      <c r="OG45" s="15">
        <v>7.4100211714890618E-2</v>
      </c>
      <c r="OH45" s="15">
        <v>0.1482544237207078</v>
      </c>
      <c r="OI45" s="15">
        <v>0.14464364763169543</v>
      </c>
      <c r="OJ45" s="15">
        <v>8.7549001306701513E-2</v>
      </c>
      <c r="OK45" s="15">
        <v>3.937007874015748E-2</v>
      </c>
      <c r="OL45" s="15">
        <v>1.9521531100478468E-2</v>
      </c>
      <c r="OM45" s="15">
        <v>1.6423357664233577E-2</v>
      </c>
      <c r="ON45" s="15">
        <v>2.1739130434782608E-2</v>
      </c>
      <c r="OO45" s="15">
        <v>0</v>
      </c>
      <c r="OP45" s="15">
        <v>0.12791640796873374</v>
      </c>
      <c r="OQ45" s="15">
        <v>3.8461538461538464E-2</v>
      </c>
      <c r="OR45" s="15">
        <v>9.2978070392554818E-2</v>
      </c>
      <c r="OS45" s="15">
        <v>0.22238069669105309</v>
      </c>
      <c r="OT45" s="15">
        <v>0.17048667592870556</v>
      </c>
      <c r="OU45" s="15">
        <v>9.7601079820847911E-2</v>
      </c>
      <c r="OV45" s="15">
        <v>5.2150978080604232E-2</v>
      </c>
      <c r="OW45" s="15">
        <v>2.8683159343425867E-2</v>
      </c>
      <c r="OX45" s="15">
        <v>2.1132235493674465E-2</v>
      </c>
      <c r="OY45" s="15">
        <v>1.8426966292134833E-2</v>
      </c>
      <c r="OZ45" s="15">
        <v>1.8828451882845189E-2</v>
      </c>
      <c r="PA45" s="15">
        <v>0.14667598767647022</v>
      </c>
      <c r="PB45" s="15">
        <v>3.4649776453055142E-2</v>
      </c>
      <c r="PC45" s="15">
        <v>0.11751353239043129</v>
      </c>
      <c r="PD45" s="15">
        <v>0.24622364703325364</v>
      </c>
      <c r="PE45" s="15">
        <v>0.2017392989510913</v>
      </c>
      <c r="PF45" s="15">
        <v>0.10204450877510403</v>
      </c>
      <c r="PG45" s="15">
        <v>5.2210283406648877E-2</v>
      </c>
      <c r="PH45" s="15">
        <v>2.6569480366799906E-2</v>
      </c>
      <c r="PI45" s="15">
        <v>2.0720276270350273E-2</v>
      </c>
      <c r="PJ45" s="15">
        <v>1.8633540372670808E-2</v>
      </c>
      <c r="PK45" s="15">
        <v>1.8115942028985508E-2</v>
      </c>
      <c r="PL45" s="15">
        <v>0.10482579938492649</v>
      </c>
      <c r="PM45" s="15">
        <v>3.4540576794097923E-2</v>
      </c>
      <c r="PN45" s="15">
        <v>7.3440847176751145E-2</v>
      </c>
      <c r="PO45" s="15">
        <v>0.16565568292808308</v>
      </c>
      <c r="PP45" s="15">
        <v>0.15784300877997642</v>
      </c>
      <c r="PQ45" s="15">
        <v>8.9943553178847294E-2</v>
      </c>
      <c r="PR45" s="15">
        <v>5.3772428396300011E-2</v>
      </c>
      <c r="PS45" s="15">
        <v>2.9961940238075958E-2</v>
      </c>
      <c r="PT45" s="15">
        <v>2.4209411408685128E-2</v>
      </c>
      <c r="PU45" s="15">
        <v>2.1691973969631236E-2</v>
      </c>
      <c r="PV45" s="15">
        <v>2.3746701846965697E-2</v>
      </c>
      <c r="PW45" s="15">
        <v>0.11639961995126585</v>
      </c>
      <c r="PX45" s="15">
        <v>3.5916289592760178E-2</v>
      </c>
      <c r="PY45" s="15">
        <v>7.2771050065019507E-2</v>
      </c>
      <c r="PZ45" s="15">
        <v>0.19226712072760496</v>
      </c>
      <c r="QA45" s="15">
        <v>0.17738085382344013</v>
      </c>
      <c r="QB45" s="15">
        <v>0.10736730434381522</v>
      </c>
      <c r="QC45" s="15">
        <v>6.1716067549576065E-2</v>
      </c>
      <c r="QD45" s="15">
        <v>3.0389739790248203E-2</v>
      </c>
      <c r="QE45" s="15">
        <v>2.1063989491461814E-2</v>
      </c>
      <c r="QF45" s="15">
        <v>2.1046115753636643E-2</v>
      </c>
      <c r="QG45" s="15">
        <v>2.1645021645021644E-2</v>
      </c>
      <c r="QH45" s="15">
        <v>0.12731875023612527</v>
      </c>
      <c r="QI45" s="15">
        <v>4.0139616055846421E-2</v>
      </c>
      <c r="QJ45" s="15">
        <v>7.2308095362850405E-2</v>
      </c>
      <c r="QK45" s="15">
        <v>0.20497737556561085</v>
      </c>
      <c r="QL45" s="15">
        <v>0.18842315369261478</v>
      </c>
      <c r="QM45" s="15">
        <v>0.11982747000943524</v>
      </c>
      <c r="QN45" s="15">
        <v>7.6775840068056142E-2</v>
      </c>
      <c r="QO45" s="15">
        <v>3.4825154698517775E-2</v>
      </c>
      <c r="QP45" s="15">
        <v>2.1839080459770115E-2</v>
      </c>
      <c r="QQ45" s="15">
        <v>2.4691358024691357E-2</v>
      </c>
      <c r="QR45" s="15">
        <v>1.9607843137254902E-2</v>
      </c>
      <c r="QS45" s="15">
        <v>0.17352143096986142</v>
      </c>
      <c r="QT45" s="15">
        <v>3.9665970772442591E-2</v>
      </c>
      <c r="QU45" s="15">
        <v>0.11910341000184992</v>
      </c>
      <c r="QV45" s="15">
        <v>0.296875</v>
      </c>
      <c r="QW45" s="15">
        <v>0.23908459664812592</v>
      </c>
      <c r="QX45" s="15">
        <v>0.12114183764495985</v>
      </c>
      <c r="QY45" s="15">
        <v>5.6879801174875733E-2</v>
      </c>
      <c r="QZ45" s="15">
        <v>2.6079904387911901E-2</v>
      </c>
      <c r="RA45" s="15">
        <v>1.7188037126160193E-2</v>
      </c>
      <c r="RB45" s="15">
        <v>1.4874141876430207E-2</v>
      </c>
      <c r="RC45" s="15">
        <v>1.804123711340206E-2</v>
      </c>
      <c r="RD45" s="15">
        <v>0.10152211027484551</v>
      </c>
      <c r="RE45" s="15">
        <v>2.7707808564231738E-2</v>
      </c>
      <c r="RF45" s="15">
        <v>7.4313141343925859E-2</v>
      </c>
      <c r="RG45" s="15">
        <v>0.1707070707070707</v>
      </c>
      <c r="RH45" s="15">
        <v>0.16305062458908612</v>
      </c>
      <c r="RI45" s="15">
        <v>7.5329881409721064E-2</v>
      </c>
      <c r="RJ45" s="15">
        <v>2.8640192539109505E-2</v>
      </c>
      <c r="RK45" s="15">
        <v>1.5391192817443352E-2</v>
      </c>
      <c r="RL45" s="15">
        <v>1.5769944341372914E-2</v>
      </c>
      <c r="RM45" s="15">
        <v>2.0408163265306121E-2</v>
      </c>
      <c r="RN45" s="15">
        <v>0</v>
      </c>
      <c r="RO45" s="15">
        <v>0.15526677387324439</v>
      </c>
      <c r="RP45" s="15">
        <v>3.686868686868687E-2</v>
      </c>
      <c r="RQ45" s="15">
        <v>0.1110050022737608</v>
      </c>
      <c r="RR45" s="15">
        <v>0.26385036725250527</v>
      </c>
      <c r="RS45" s="15">
        <v>0.21053740502245222</v>
      </c>
      <c r="RT45" s="15">
        <v>0.10596477080865863</v>
      </c>
      <c r="RU45" s="15">
        <v>5.166280608868299E-2</v>
      </c>
      <c r="RV45" s="15">
        <v>2.7991954408313778E-2</v>
      </c>
      <c r="RW45" s="15">
        <v>2.1322502855692347E-2</v>
      </c>
      <c r="RX45" s="15">
        <v>2.0769230769230769E-2</v>
      </c>
      <c r="RY45" s="15">
        <v>1.948051948051948E-2</v>
      </c>
      <c r="RZ45" s="15">
        <v>0.17016510747873742</v>
      </c>
      <c r="SA45" s="15">
        <v>4.0853996185319631E-2</v>
      </c>
      <c r="SB45" s="15">
        <v>0.10521107196299012</v>
      </c>
      <c r="SC45" s="15">
        <v>0.28827732796353006</v>
      </c>
      <c r="SD45" s="15">
        <v>0.23468257666308759</v>
      </c>
      <c r="SE45" s="15">
        <v>0.13745470432525506</v>
      </c>
      <c r="SF45" s="15">
        <v>8.0831288183384684E-2</v>
      </c>
      <c r="SG45" s="15">
        <v>3.957627842121738E-2</v>
      </c>
      <c r="SH45" s="15">
        <v>2.2972167453803476E-2</v>
      </c>
      <c r="SI45" s="15">
        <v>2.1432853717026377E-2</v>
      </c>
      <c r="SJ45" s="15">
        <v>1.9176359635334799E-2</v>
      </c>
      <c r="SK45" s="15">
        <v>9.9459174251418023E-2</v>
      </c>
      <c r="SL45" s="15">
        <v>3.5381750465549346E-2</v>
      </c>
      <c r="SM45" s="15">
        <v>6.0161576806279725E-2</v>
      </c>
      <c r="SN45" s="15">
        <v>0.16322955649335139</v>
      </c>
      <c r="SO45" s="15">
        <v>0.1627157948982221</v>
      </c>
      <c r="SP45" s="15">
        <v>8.2312541643175641E-2</v>
      </c>
      <c r="SQ45" s="15">
        <v>3.9633677081730032E-2</v>
      </c>
      <c r="SR45" s="15">
        <v>2.1762917933130697E-2</v>
      </c>
      <c r="SS45" s="15">
        <v>1.740506329113924E-2</v>
      </c>
      <c r="ST45" s="15">
        <v>1.4900662251655629E-2</v>
      </c>
      <c r="SU45" s="15">
        <v>1.6835016835016835E-2</v>
      </c>
      <c r="SV45" s="15">
        <v>8.5865095439759412E-2</v>
      </c>
      <c r="SW45" s="15">
        <v>3.9316239316239315E-2</v>
      </c>
      <c r="SX45" s="15">
        <v>5.2768338996602042E-2</v>
      </c>
      <c r="SY45" s="15">
        <v>0.13171999350332955</v>
      </c>
      <c r="SZ45" s="15">
        <v>0.12867335832627888</v>
      </c>
      <c r="TA45" s="15">
        <v>8.4690553745928335E-2</v>
      </c>
      <c r="TB45" s="15">
        <v>4.2468480424684804E-2</v>
      </c>
      <c r="TC45" s="15">
        <v>2.4516129032258065E-2</v>
      </c>
      <c r="TD45" s="15">
        <v>2.2099447513812154E-2</v>
      </c>
      <c r="TE45" s="15">
        <v>2.4793388429752067E-2</v>
      </c>
      <c r="TF45" s="15">
        <v>1.9230769230769232E-2</v>
      </c>
      <c r="TG45" s="15">
        <v>0.12649374627602308</v>
      </c>
      <c r="TH45" s="15">
        <v>4.0731312196250868E-2</v>
      </c>
      <c r="TI45" s="15">
        <v>8.8652339827274551E-2</v>
      </c>
      <c r="TJ45" s="15">
        <v>0.22338868486880623</v>
      </c>
      <c r="TK45" s="15">
        <v>0.19240933952291217</v>
      </c>
      <c r="TL45" s="15">
        <v>0.11098544823946317</v>
      </c>
      <c r="TM45" s="15">
        <v>7.1166344872596737E-2</v>
      </c>
      <c r="TN45" s="15">
        <v>3.9359868691013544E-2</v>
      </c>
      <c r="TO45" s="15">
        <v>1.8109626186325778E-2</v>
      </c>
      <c r="TP45" s="15">
        <v>1.9157088122605363E-2</v>
      </c>
      <c r="TQ45" s="15">
        <v>1.998001998001998E-2</v>
      </c>
      <c r="TR45" s="15">
        <v>0.10824629988421017</v>
      </c>
      <c r="TS45" s="15">
        <v>3.9224137931034485E-2</v>
      </c>
      <c r="TT45" s="15">
        <v>7.2669427330572675E-2</v>
      </c>
      <c r="TU45" s="15">
        <v>0.1721686550089884</v>
      </c>
      <c r="TV45" s="15">
        <v>0.17216121680418275</v>
      </c>
      <c r="TW45" s="15">
        <v>0.10599275729138273</v>
      </c>
      <c r="TX45" s="15">
        <v>6.4619667102198491E-2</v>
      </c>
      <c r="TY45" s="15">
        <v>3.403227577121528E-2</v>
      </c>
      <c r="TZ45" s="15">
        <v>2.3061796078898755E-2</v>
      </c>
      <c r="UA45" s="15">
        <v>2.4565861922914021E-2</v>
      </c>
      <c r="UB45" s="15">
        <v>2.358490566037736E-2</v>
      </c>
      <c r="UC45" s="15">
        <v>0.12111015468085662</v>
      </c>
      <c r="UD45" s="15">
        <v>4.61361014994233E-2</v>
      </c>
      <c r="UE45" s="15">
        <v>0.10995970063327576</v>
      </c>
      <c r="UF45" s="15">
        <v>0.19356207243994272</v>
      </c>
      <c r="UG45" s="15">
        <v>0.15334021851388813</v>
      </c>
      <c r="UH45" s="15">
        <v>8.5839716047076409E-2</v>
      </c>
      <c r="UI45" s="15">
        <v>4.5018450184501846E-2</v>
      </c>
      <c r="UJ45" s="15">
        <v>2.4622500340089785E-2</v>
      </c>
      <c r="UK45" s="15">
        <v>2.0454545454545454E-2</v>
      </c>
      <c r="UL45" s="15">
        <v>2.6737967914438502E-2</v>
      </c>
      <c r="UM45" s="15">
        <v>0</v>
      </c>
      <c r="UN45" s="15">
        <v>9.9880750952409433E-2</v>
      </c>
      <c r="UO45" s="15">
        <v>3.8388238497141298E-2</v>
      </c>
      <c r="UP45" s="15">
        <v>6.4106571765215087E-2</v>
      </c>
      <c r="UQ45" s="15">
        <v>0.16935054442628669</v>
      </c>
      <c r="UR45" s="15">
        <v>0.15389857047583147</v>
      </c>
      <c r="US45" s="15">
        <v>8.6208958079250067E-2</v>
      </c>
      <c r="UT45" s="15">
        <v>4.1678321678321681E-2</v>
      </c>
      <c r="UU45" s="15">
        <v>2.1465808034345293E-2</v>
      </c>
      <c r="UV45" s="15">
        <v>1.9610441234927785E-2</v>
      </c>
      <c r="UW45" s="15">
        <v>2.0764119601328904E-2</v>
      </c>
      <c r="UX45" s="15">
        <v>2.0146520146520148E-2</v>
      </c>
      <c r="UY45" s="15">
        <v>9.9743865770815551E-2</v>
      </c>
      <c r="UZ45" s="15">
        <v>2.8571428571428571E-2</v>
      </c>
      <c r="VA45" s="15">
        <v>8.0783016266887234E-2</v>
      </c>
      <c r="VB45" s="15">
        <v>0.16371945161931253</v>
      </c>
      <c r="VC45" s="15">
        <v>0.1540983606557377</v>
      </c>
      <c r="VD45" s="15">
        <v>8.9784813257482068E-2</v>
      </c>
      <c r="VE45" s="15">
        <v>4.9880423641954219E-2</v>
      </c>
      <c r="VF45" s="15">
        <v>2.3028057173107463E-2</v>
      </c>
      <c r="VG45" s="15">
        <v>1.9830028328611898E-2</v>
      </c>
      <c r="VH45" s="15">
        <v>2.4193548387096774E-2</v>
      </c>
      <c r="VI45" s="15">
        <v>1.2987012987012988E-2</v>
      </c>
      <c r="VJ45" s="15">
        <v>6.34204399801198E-2</v>
      </c>
      <c r="VK45" s="15">
        <v>3.7119972439927658E-2</v>
      </c>
      <c r="VL45" s="15">
        <v>4.0903656157573472E-2</v>
      </c>
      <c r="VM45" s="15">
        <v>6.2648821742343375E-2</v>
      </c>
      <c r="VN45" s="15">
        <v>8.0037664783427498E-2</v>
      </c>
      <c r="VO45" s="15">
        <v>9.1241369974279132E-2</v>
      </c>
      <c r="VP45" s="15">
        <v>7.7077300066830029E-2</v>
      </c>
      <c r="VQ45" s="15">
        <v>6.9889973655664031E-2</v>
      </c>
      <c r="VR45" s="15">
        <v>8.5659287776708379E-2</v>
      </c>
      <c r="VS45" s="15">
        <v>0.10626398210290827</v>
      </c>
      <c r="VT45" s="15">
        <v>0.10952380952380952</v>
      </c>
    </row>
    <row r="46" spans="1:592 16384:16384" ht="14.4" x14ac:dyDescent="0.3">
      <c r="E46" s="14" t="s">
        <v>113</v>
      </c>
      <c r="G46" t="s">
        <v>8</v>
      </c>
      <c r="I46"/>
      <c r="J46"/>
      <c r="K46"/>
      <c r="L46"/>
      <c r="M46"/>
      <c r="N46"/>
      <c r="O46"/>
      <c r="P46"/>
      <c r="Q46"/>
      <c r="R46"/>
      <c r="S46"/>
      <c r="T46"/>
      <c r="U46"/>
      <c r="XFD46" t="s">
        <v>113</v>
      </c>
    </row>
    <row r="47" spans="1:592 16384:16384" ht="14.4" x14ac:dyDescent="0.3">
      <c r="E47" s="14" t="s">
        <v>110</v>
      </c>
      <c r="G47" t="s">
        <v>9</v>
      </c>
      <c r="K47"/>
      <c r="L47"/>
      <c r="M47"/>
      <c r="N47"/>
      <c r="O47"/>
      <c r="P47"/>
      <c r="Q47"/>
      <c r="R47"/>
      <c r="S47"/>
    </row>
    <row r="48" spans="1:592 16384:16384" ht="14.4" x14ac:dyDescent="0.3">
      <c r="D48" s="14" t="s">
        <v>99</v>
      </c>
      <c r="E48" s="39">
        <f>INDEX(J43:T45, MATCH(D48, I43:I45, 0), MATCH(E46&amp;E47, J41:T41, 0))</f>
        <v>0.1105567718900053</v>
      </c>
      <c r="G48" t="s">
        <v>10</v>
      </c>
      <c r="K48"/>
      <c r="L48"/>
      <c r="M48"/>
      <c r="N48"/>
      <c r="O48"/>
      <c r="P48"/>
      <c r="Q48"/>
      <c r="R48"/>
      <c r="S48"/>
    </row>
    <row r="49" spans="1:19" ht="14.4" x14ac:dyDescent="0.3">
      <c r="G49" t="s">
        <v>11</v>
      </c>
      <c r="K49"/>
      <c r="L49"/>
      <c r="M49"/>
      <c r="N49"/>
      <c r="O49"/>
      <c r="P49"/>
      <c r="Q49"/>
      <c r="R49"/>
      <c r="S49"/>
    </row>
    <row r="50" spans="1:19" ht="15" thickBot="1" x14ac:dyDescent="0.35">
      <c r="A50" s="20"/>
      <c r="B50" s="20"/>
      <c r="C50" s="20"/>
      <c r="D50" s="20"/>
      <c r="E50" s="28"/>
      <c r="G50" t="s">
        <v>12</v>
      </c>
      <c r="L50"/>
      <c r="M50"/>
      <c r="N50"/>
      <c r="O50"/>
      <c r="P50"/>
      <c r="Q50"/>
      <c r="R50"/>
      <c r="S50"/>
    </row>
    <row r="51" spans="1:19" ht="15.6" thickTop="1" thickBot="1" x14ac:dyDescent="0.35">
      <c r="A51" s="46"/>
      <c r="B51" s="15"/>
      <c r="C51" s="15"/>
      <c r="D51" s="15"/>
      <c r="G51" t="s">
        <v>13</v>
      </c>
      <c r="K51"/>
      <c r="L51"/>
      <c r="M51"/>
      <c r="N51"/>
      <c r="O51"/>
      <c r="P51"/>
      <c r="Q51"/>
      <c r="R51"/>
      <c r="S51"/>
    </row>
    <row r="52" spans="1:19" ht="15.6" thickTop="1" thickBot="1" x14ac:dyDescent="0.35">
      <c r="A52" s="47"/>
      <c r="B52" s="15"/>
      <c r="C52" s="15"/>
      <c r="D52" s="15"/>
      <c r="E52" s="33"/>
      <c r="G52" t="s">
        <v>14</v>
      </c>
      <c r="J52"/>
      <c r="K52"/>
      <c r="L52"/>
      <c r="M52"/>
      <c r="N52"/>
      <c r="O52"/>
      <c r="P52"/>
      <c r="Q52"/>
      <c r="R52"/>
      <c r="S52"/>
    </row>
    <row r="53" spans="1:19" ht="15.6" thickTop="1" thickBot="1" x14ac:dyDescent="0.35">
      <c r="A53" s="47"/>
      <c r="B53" s="15"/>
      <c r="C53" s="15"/>
      <c r="D53" s="15"/>
      <c r="E53" s="33"/>
      <c r="G53" t="s">
        <v>15</v>
      </c>
      <c r="I53"/>
      <c r="J53"/>
      <c r="K53"/>
      <c r="L53"/>
      <c r="M53"/>
      <c r="N53"/>
      <c r="O53"/>
      <c r="P53"/>
      <c r="Q53"/>
      <c r="R53"/>
      <c r="S53"/>
    </row>
    <row r="54" spans="1:19" ht="15.6" thickTop="1" thickBot="1" x14ac:dyDescent="0.35">
      <c r="A54" s="47"/>
      <c r="B54" s="15"/>
      <c r="C54" s="15"/>
      <c r="D54" s="15"/>
      <c r="E54" s="33"/>
      <c r="G54" t="s">
        <v>16</v>
      </c>
      <c r="I54"/>
      <c r="J54"/>
      <c r="K54"/>
      <c r="L54"/>
      <c r="M54"/>
      <c r="N54"/>
      <c r="O54"/>
      <c r="P54"/>
      <c r="Q54"/>
      <c r="R54"/>
      <c r="S54"/>
    </row>
    <row r="55" spans="1:19" ht="15.6" thickTop="1" thickBot="1" x14ac:dyDescent="0.35">
      <c r="A55" s="47"/>
      <c r="B55" s="15"/>
      <c r="C55" s="15"/>
      <c r="D55" s="15"/>
      <c r="E55" s="33"/>
      <c r="G55" t="s">
        <v>17</v>
      </c>
      <c r="I55"/>
      <c r="J55"/>
      <c r="K55"/>
      <c r="L55"/>
      <c r="M55"/>
      <c r="N55"/>
      <c r="O55"/>
      <c r="P55"/>
      <c r="Q55"/>
      <c r="R55"/>
      <c r="S55"/>
    </row>
    <row r="56" spans="1:19" ht="15.6" thickTop="1" thickBot="1" x14ac:dyDescent="0.35">
      <c r="A56" s="47"/>
      <c r="B56" s="15"/>
      <c r="C56" s="15"/>
      <c r="D56" s="15"/>
      <c r="E56" s="33"/>
      <c r="G56" t="s">
        <v>18</v>
      </c>
      <c r="I56"/>
      <c r="J56"/>
      <c r="K56"/>
      <c r="L56"/>
      <c r="M56"/>
      <c r="N56"/>
      <c r="O56"/>
      <c r="P56"/>
      <c r="Q56"/>
      <c r="R56"/>
      <c r="S56"/>
    </row>
    <row r="57" spans="1:19" ht="15.6" thickTop="1" thickBot="1" x14ac:dyDescent="0.35">
      <c r="A57" s="47"/>
      <c r="B57" s="15"/>
      <c r="C57" s="15"/>
      <c r="D57" s="15"/>
      <c r="E57" s="33"/>
      <c r="G57" t="s">
        <v>19</v>
      </c>
      <c r="I57"/>
      <c r="J57"/>
      <c r="K57"/>
      <c r="L57"/>
      <c r="M57"/>
      <c r="N57"/>
      <c r="O57"/>
      <c r="P57"/>
      <c r="Q57"/>
      <c r="R57"/>
      <c r="S57"/>
    </row>
    <row r="58" spans="1:19" ht="15.6" thickTop="1" thickBot="1" x14ac:dyDescent="0.35">
      <c r="A58" s="47"/>
      <c r="B58" s="15"/>
      <c r="C58" s="15"/>
      <c r="D58" s="15"/>
      <c r="E58" s="33"/>
      <c r="G58" t="s">
        <v>20</v>
      </c>
      <c r="I58"/>
      <c r="J58"/>
      <c r="K58"/>
      <c r="L58"/>
      <c r="M58"/>
      <c r="N58"/>
      <c r="O58"/>
      <c r="P58"/>
      <c r="Q58"/>
      <c r="R58"/>
      <c r="S58"/>
    </row>
    <row r="59" spans="1:19" ht="15.6" thickTop="1" thickBot="1" x14ac:dyDescent="0.35">
      <c r="A59" s="47"/>
      <c r="B59" s="15"/>
      <c r="C59" s="15"/>
      <c r="D59" s="15"/>
      <c r="E59" s="33"/>
      <c r="G59" t="s">
        <v>21</v>
      </c>
      <c r="J59"/>
      <c r="K59"/>
      <c r="L59"/>
      <c r="M59"/>
      <c r="N59"/>
      <c r="O59"/>
      <c r="P59"/>
      <c r="Q59"/>
      <c r="R59"/>
      <c r="S59"/>
    </row>
    <row r="60" spans="1:19" ht="15.6" thickTop="1" thickBot="1" x14ac:dyDescent="0.35">
      <c r="A60" s="47"/>
      <c r="B60" s="15"/>
      <c r="C60" s="15"/>
      <c r="D60" s="15"/>
      <c r="E60" s="33"/>
      <c r="G60" t="s">
        <v>22</v>
      </c>
      <c r="I60"/>
      <c r="J60"/>
      <c r="K60"/>
      <c r="L60"/>
      <c r="M60"/>
      <c r="N60"/>
      <c r="O60"/>
      <c r="P60"/>
      <c r="Q60"/>
      <c r="R60"/>
      <c r="S60"/>
    </row>
    <row r="61" spans="1:19" ht="15.6" thickTop="1" thickBot="1" x14ac:dyDescent="0.35">
      <c r="A61" s="48"/>
      <c r="B61" s="15"/>
      <c r="C61" s="15"/>
      <c r="D61" s="15"/>
      <c r="E61" s="33"/>
      <c r="G61" t="s">
        <v>23</v>
      </c>
      <c r="I61"/>
      <c r="J61"/>
      <c r="K61"/>
      <c r="L61"/>
      <c r="M61"/>
      <c r="N61"/>
      <c r="O61"/>
      <c r="P61"/>
      <c r="Q61"/>
      <c r="R61"/>
      <c r="S61"/>
    </row>
    <row r="62" spans="1:19" ht="15.6" thickTop="1" thickBot="1" x14ac:dyDescent="0.35">
      <c r="A62" s="46"/>
      <c r="B62" s="15"/>
      <c r="C62" s="15"/>
      <c r="D62" s="15"/>
      <c r="G62" t="s">
        <v>24</v>
      </c>
      <c r="I62"/>
      <c r="J62"/>
      <c r="K62"/>
      <c r="L62"/>
      <c r="M62"/>
      <c r="N62"/>
      <c r="O62"/>
      <c r="P62"/>
      <c r="Q62"/>
      <c r="R62"/>
      <c r="S62"/>
    </row>
    <row r="63" spans="1:19" ht="15.6" thickTop="1" thickBot="1" x14ac:dyDescent="0.35">
      <c r="A63" s="47"/>
      <c r="B63" s="15"/>
      <c r="C63" s="15"/>
      <c r="D63" s="15"/>
      <c r="E63" s="33"/>
      <c r="G63" t="s">
        <v>7</v>
      </c>
      <c r="I63"/>
      <c r="J63"/>
      <c r="K63"/>
      <c r="L63"/>
      <c r="M63"/>
      <c r="N63"/>
      <c r="O63"/>
      <c r="P63"/>
      <c r="Q63"/>
      <c r="R63"/>
      <c r="S63"/>
    </row>
    <row r="64" spans="1:19" ht="15.6" thickTop="1" thickBot="1" x14ac:dyDescent="0.35">
      <c r="A64" s="47"/>
      <c r="B64" s="15"/>
      <c r="C64" s="15"/>
      <c r="D64" s="15"/>
      <c r="E64" s="33"/>
      <c r="G64" t="s">
        <v>25</v>
      </c>
      <c r="I64"/>
      <c r="J64"/>
      <c r="K64"/>
      <c r="L64"/>
      <c r="M64"/>
      <c r="N64"/>
      <c r="O64"/>
      <c r="P64"/>
      <c r="Q64"/>
      <c r="R64"/>
      <c r="S64"/>
    </row>
    <row r="65" spans="1:19" ht="15.6" thickTop="1" thickBot="1" x14ac:dyDescent="0.35">
      <c r="A65" s="47"/>
      <c r="B65" s="15"/>
      <c r="C65" s="15"/>
      <c r="D65" s="15"/>
      <c r="E65" s="33"/>
      <c r="G65" t="s">
        <v>26</v>
      </c>
      <c r="I65"/>
      <c r="J65"/>
      <c r="K65"/>
      <c r="L65"/>
      <c r="M65"/>
      <c r="N65"/>
      <c r="O65"/>
      <c r="P65"/>
      <c r="Q65"/>
      <c r="R65"/>
      <c r="S65"/>
    </row>
    <row r="66" spans="1:19" ht="15.6" thickTop="1" thickBot="1" x14ac:dyDescent="0.35">
      <c r="A66" s="47"/>
      <c r="B66" s="15"/>
      <c r="C66" s="15"/>
      <c r="D66" s="15"/>
      <c r="E66" s="33"/>
      <c r="G66" t="s">
        <v>27</v>
      </c>
      <c r="I66"/>
      <c r="J66"/>
      <c r="K66"/>
      <c r="L66"/>
      <c r="M66"/>
      <c r="N66"/>
      <c r="O66"/>
      <c r="P66"/>
      <c r="Q66"/>
      <c r="R66"/>
      <c r="S66"/>
    </row>
    <row r="67" spans="1:19" ht="15.6" thickTop="1" thickBot="1" x14ac:dyDescent="0.35">
      <c r="A67" s="47"/>
      <c r="B67" s="15"/>
      <c r="C67" s="15"/>
      <c r="D67" s="15"/>
      <c r="E67" s="33"/>
      <c r="G67" t="s">
        <v>28</v>
      </c>
      <c r="I67"/>
      <c r="J67"/>
      <c r="K67"/>
      <c r="L67"/>
      <c r="M67"/>
      <c r="N67"/>
      <c r="O67"/>
      <c r="P67"/>
      <c r="Q67"/>
      <c r="R67"/>
      <c r="S67"/>
    </row>
    <row r="68" spans="1:19" ht="15.6" thickTop="1" thickBot="1" x14ac:dyDescent="0.35">
      <c r="A68" s="47"/>
      <c r="B68" s="15"/>
      <c r="C68" s="15"/>
      <c r="D68" s="15"/>
      <c r="E68" s="33"/>
      <c r="G68" t="s">
        <v>29</v>
      </c>
      <c r="I68"/>
      <c r="J68"/>
      <c r="K68"/>
      <c r="L68"/>
      <c r="M68"/>
      <c r="N68"/>
      <c r="O68"/>
      <c r="P68"/>
      <c r="Q68"/>
      <c r="R68"/>
      <c r="S68"/>
    </row>
    <row r="69" spans="1:19" ht="15.6" thickTop="1" thickBot="1" x14ac:dyDescent="0.35">
      <c r="A69" s="47"/>
      <c r="B69" s="15"/>
      <c r="C69" s="15"/>
      <c r="D69" s="15"/>
      <c r="E69" s="33"/>
      <c r="G69" t="s">
        <v>30</v>
      </c>
      <c r="I69"/>
      <c r="J69"/>
      <c r="K69"/>
      <c r="L69"/>
      <c r="M69"/>
      <c r="N69"/>
      <c r="O69"/>
      <c r="P69"/>
      <c r="Q69"/>
      <c r="R69"/>
      <c r="S69"/>
    </row>
    <row r="70" spans="1:19" ht="15.6" thickTop="1" thickBot="1" x14ac:dyDescent="0.35">
      <c r="A70" s="47"/>
      <c r="B70" s="15"/>
      <c r="C70" s="15"/>
      <c r="D70" s="15"/>
      <c r="E70" s="33"/>
      <c r="G70" t="s">
        <v>31</v>
      </c>
      <c r="I70"/>
      <c r="J70"/>
      <c r="K70"/>
      <c r="L70"/>
      <c r="M70"/>
      <c r="N70"/>
      <c r="O70"/>
      <c r="P70"/>
      <c r="Q70"/>
      <c r="R70"/>
      <c r="S70"/>
    </row>
    <row r="71" spans="1:19" ht="15.6" thickTop="1" thickBot="1" x14ac:dyDescent="0.35">
      <c r="A71" s="47"/>
      <c r="B71" s="15"/>
      <c r="C71" s="15"/>
      <c r="D71" s="15"/>
      <c r="E71" s="33"/>
      <c r="G71" t="s">
        <v>32</v>
      </c>
      <c r="I71"/>
      <c r="J71"/>
      <c r="K71"/>
      <c r="L71"/>
      <c r="M71"/>
      <c r="N71"/>
      <c r="O71"/>
      <c r="P71"/>
      <c r="Q71"/>
      <c r="R71"/>
      <c r="S71"/>
    </row>
    <row r="72" spans="1:19" ht="15.6" thickTop="1" thickBot="1" x14ac:dyDescent="0.35">
      <c r="A72" s="48"/>
      <c r="B72" s="15"/>
      <c r="C72" s="15"/>
      <c r="D72" s="15"/>
      <c r="E72" s="33"/>
      <c r="G72" t="s">
        <v>33</v>
      </c>
      <c r="I72"/>
      <c r="J72"/>
      <c r="K72"/>
      <c r="L72"/>
      <c r="M72"/>
      <c r="N72"/>
      <c r="O72"/>
      <c r="P72"/>
      <c r="Q72"/>
      <c r="R72"/>
      <c r="S72"/>
    </row>
    <row r="73" spans="1:19" ht="15.6" thickTop="1" thickBot="1" x14ac:dyDescent="0.35">
      <c r="A73" s="46"/>
      <c r="B73" s="15"/>
      <c r="C73" s="15"/>
      <c r="D73" s="15"/>
      <c r="G73" t="s">
        <v>34</v>
      </c>
      <c r="I73"/>
      <c r="J73"/>
      <c r="K73"/>
      <c r="L73"/>
      <c r="M73"/>
      <c r="N73"/>
      <c r="O73"/>
      <c r="P73"/>
      <c r="Q73"/>
      <c r="R73"/>
      <c r="S73"/>
    </row>
    <row r="74" spans="1:19" ht="15.6" thickTop="1" thickBot="1" x14ac:dyDescent="0.35">
      <c r="A74" s="47"/>
      <c r="B74" s="15"/>
      <c r="C74" s="15"/>
      <c r="D74" s="15"/>
      <c r="E74" s="33"/>
      <c r="G74" t="s">
        <v>35</v>
      </c>
      <c r="I74"/>
      <c r="J74"/>
      <c r="K74"/>
      <c r="L74"/>
      <c r="M74"/>
      <c r="N74"/>
      <c r="O74"/>
      <c r="P74"/>
      <c r="Q74"/>
      <c r="R74"/>
      <c r="S74"/>
    </row>
    <row r="75" spans="1:19" ht="15.6" thickTop="1" thickBot="1" x14ac:dyDescent="0.35">
      <c r="A75" s="47"/>
      <c r="B75" s="15"/>
      <c r="C75" s="15"/>
      <c r="D75" s="15"/>
      <c r="E75" s="33"/>
      <c r="G75" t="s">
        <v>36</v>
      </c>
      <c r="I75"/>
      <c r="J75"/>
      <c r="K75"/>
      <c r="L75"/>
      <c r="M75"/>
      <c r="N75"/>
      <c r="O75"/>
      <c r="P75"/>
      <c r="Q75"/>
      <c r="R75"/>
      <c r="S75"/>
    </row>
    <row r="76" spans="1:19" ht="15.6" thickTop="1" thickBot="1" x14ac:dyDescent="0.35">
      <c r="A76" s="47"/>
      <c r="B76" s="15"/>
      <c r="C76" s="15"/>
      <c r="D76" s="15"/>
      <c r="E76" s="33"/>
      <c r="G76" t="s">
        <v>37</v>
      </c>
      <c r="I76"/>
      <c r="J76"/>
      <c r="K76"/>
      <c r="L76"/>
      <c r="M76"/>
      <c r="N76"/>
      <c r="O76"/>
      <c r="P76"/>
      <c r="Q76"/>
      <c r="R76"/>
      <c r="S76"/>
    </row>
    <row r="77" spans="1:19" ht="15.6" thickTop="1" thickBot="1" x14ac:dyDescent="0.35">
      <c r="A77" s="47"/>
      <c r="B77" s="15"/>
      <c r="C77" s="15"/>
      <c r="D77" s="15"/>
      <c r="E77" s="33"/>
      <c r="G77" t="s">
        <v>38</v>
      </c>
      <c r="I77"/>
      <c r="J77"/>
      <c r="K77"/>
      <c r="L77"/>
      <c r="M77"/>
      <c r="N77"/>
      <c r="O77"/>
      <c r="P77"/>
      <c r="Q77"/>
      <c r="R77"/>
      <c r="S77"/>
    </row>
    <row r="78" spans="1:19" ht="15.6" thickTop="1" thickBot="1" x14ac:dyDescent="0.35">
      <c r="A78" s="47"/>
      <c r="B78" s="15"/>
      <c r="C78" s="15"/>
      <c r="D78" s="15"/>
      <c r="E78" s="33"/>
      <c r="G78" t="s">
        <v>39</v>
      </c>
      <c r="I78"/>
      <c r="J78"/>
      <c r="K78"/>
      <c r="L78"/>
      <c r="M78"/>
      <c r="N78"/>
      <c r="O78"/>
      <c r="P78"/>
      <c r="Q78"/>
      <c r="R78"/>
      <c r="S78"/>
    </row>
    <row r="79" spans="1:19" ht="15.6" thickTop="1" thickBot="1" x14ac:dyDescent="0.35">
      <c r="A79" s="47"/>
      <c r="B79" s="15"/>
      <c r="C79" s="15"/>
      <c r="D79" s="15"/>
      <c r="E79" s="33"/>
      <c r="G79" t="s">
        <v>40</v>
      </c>
      <c r="I79"/>
      <c r="J79"/>
      <c r="K79"/>
      <c r="L79"/>
      <c r="M79"/>
      <c r="N79"/>
      <c r="O79"/>
      <c r="P79"/>
      <c r="Q79"/>
      <c r="R79"/>
      <c r="S79"/>
    </row>
    <row r="80" spans="1:19" ht="15.6" thickTop="1" thickBot="1" x14ac:dyDescent="0.35">
      <c r="A80" s="47"/>
      <c r="B80" s="15"/>
      <c r="C80" s="15"/>
      <c r="D80" s="15"/>
      <c r="E80" s="33"/>
      <c r="G80" t="s">
        <v>41</v>
      </c>
      <c r="I80"/>
      <c r="J80"/>
      <c r="K80"/>
      <c r="L80"/>
      <c r="M80"/>
      <c r="N80"/>
      <c r="O80"/>
      <c r="P80"/>
      <c r="Q80"/>
      <c r="R80"/>
      <c r="S80"/>
    </row>
    <row r="81" spans="1:19" ht="15.6" thickTop="1" thickBot="1" x14ac:dyDescent="0.35">
      <c r="A81" s="47"/>
      <c r="B81" s="15"/>
      <c r="C81" s="15"/>
      <c r="D81" s="15"/>
      <c r="E81" s="33"/>
      <c r="G81" t="s">
        <v>42</v>
      </c>
      <c r="I81"/>
      <c r="J81"/>
      <c r="K81"/>
      <c r="L81"/>
      <c r="M81"/>
      <c r="N81"/>
      <c r="O81"/>
      <c r="P81"/>
      <c r="Q81"/>
      <c r="R81"/>
      <c r="S81"/>
    </row>
    <row r="82" spans="1:19" ht="15.6" thickTop="1" thickBot="1" x14ac:dyDescent="0.35">
      <c r="A82" s="47"/>
      <c r="B82" s="15"/>
      <c r="C82" s="15"/>
      <c r="D82" s="15"/>
      <c r="E82" s="33"/>
      <c r="G82" t="s">
        <v>43</v>
      </c>
      <c r="I82"/>
      <c r="J82"/>
      <c r="K82"/>
      <c r="L82"/>
      <c r="M82"/>
      <c r="N82"/>
      <c r="O82"/>
      <c r="P82"/>
      <c r="Q82"/>
      <c r="R82"/>
      <c r="S82"/>
    </row>
    <row r="83" spans="1:19" ht="15.6" thickTop="1" thickBot="1" x14ac:dyDescent="0.35">
      <c r="A83" s="48"/>
      <c r="B83" s="15"/>
      <c r="C83" s="15"/>
      <c r="D83" s="15"/>
      <c r="E83" s="33"/>
      <c r="G83" t="s">
        <v>57</v>
      </c>
      <c r="I83"/>
      <c r="J83"/>
      <c r="K83"/>
      <c r="L83"/>
      <c r="M83"/>
      <c r="N83"/>
      <c r="O83"/>
      <c r="P83"/>
      <c r="Q83"/>
      <c r="R83"/>
      <c r="S83"/>
    </row>
    <row r="84" spans="1:19" ht="15.6" thickTop="1" thickBot="1" x14ac:dyDescent="0.35">
      <c r="A84" s="46"/>
      <c r="B84" s="15"/>
      <c r="C84" s="15"/>
      <c r="D84" s="15"/>
      <c r="G84" t="s">
        <v>44</v>
      </c>
      <c r="I84"/>
      <c r="J84"/>
      <c r="K84"/>
      <c r="L84"/>
      <c r="M84"/>
      <c r="N84"/>
      <c r="O84"/>
      <c r="P84"/>
      <c r="Q84"/>
      <c r="R84"/>
      <c r="S84"/>
    </row>
    <row r="85" spans="1:19" ht="15.6" thickTop="1" thickBot="1" x14ac:dyDescent="0.35">
      <c r="A85" s="47"/>
      <c r="B85" s="15"/>
      <c r="C85" s="15"/>
      <c r="D85" s="15"/>
      <c r="E85" s="33"/>
      <c r="G85" t="s">
        <v>45</v>
      </c>
      <c r="I85"/>
      <c r="J85"/>
      <c r="K85"/>
      <c r="L85"/>
      <c r="M85"/>
      <c r="N85"/>
      <c r="O85"/>
      <c r="P85"/>
      <c r="Q85"/>
      <c r="R85"/>
      <c r="S85"/>
    </row>
    <row r="86" spans="1:19" ht="15.6" thickTop="1" thickBot="1" x14ac:dyDescent="0.35">
      <c r="A86" s="47"/>
      <c r="B86" s="15"/>
      <c r="C86" s="15"/>
      <c r="D86" s="15"/>
      <c r="E86" s="33"/>
      <c r="G86" t="s">
        <v>46</v>
      </c>
      <c r="I86"/>
      <c r="J86"/>
      <c r="K86"/>
      <c r="L86"/>
      <c r="M86"/>
      <c r="N86"/>
      <c r="O86"/>
      <c r="P86"/>
      <c r="Q86"/>
      <c r="R86"/>
      <c r="S86"/>
    </row>
    <row r="87" spans="1:19" ht="15.6" thickTop="1" thickBot="1" x14ac:dyDescent="0.35">
      <c r="A87" s="47"/>
      <c r="B87" s="15"/>
      <c r="C87" s="15"/>
      <c r="D87" s="15"/>
      <c r="E87" s="33"/>
      <c r="G87" t="s">
        <v>47</v>
      </c>
      <c r="I87"/>
      <c r="J87"/>
      <c r="K87"/>
      <c r="L87"/>
      <c r="M87"/>
      <c r="N87"/>
      <c r="O87"/>
      <c r="P87"/>
      <c r="Q87"/>
      <c r="R87"/>
      <c r="S87"/>
    </row>
    <row r="88" spans="1:19" ht="15.6" thickTop="1" thickBot="1" x14ac:dyDescent="0.35">
      <c r="A88" s="47"/>
      <c r="B88" s="15"/>
      <c r="C88" s="15"/>
      <c r="D88" s="15"/>
      <c r="E88" s="33"/>
      <c r="G88" t="s">
        <v>48</v>
      </c>
      <c r="I88"/>
      <c r="J88"/>
      <c r="K88"/>
      <c r="L88"/>
      <c r="M88"/>
      <c r="N88"/>
      <c r="O88"/>
      <c r="P88"/>
      <c r="Q88"/>
      <c r="R88"/>
      <c r="S88"/>
    </row>
    <row r="89" spans="1:19" ht="15.6" thickTop="1" thickBot="1" x14ac:dyDescent="0.35">
      <c r="A89" s="47"/>
      <c r="B89" s="15"/>
      <c r="C89" s="15"/>
      <c r="D89" s="15"/>
      <c r="E89" s="33"/>
      <c r="G89" t="s">
        <v>49</v>
      </c>
      <c r="I89"/>
      <c r="J89"/>
      <c r="K89"/>
      <c r="L89"/>
      <c r="M89"/>
      <c r="N89"/>
      <c r="O89"/>
      <c r="P89"/>
      <c r="Q89"/>
      <c r="R89"/>
      <c r="S89"/>
    </row>
    <row r="90" spans="1:19" ht="15.6" thickTop="1" thickBot="1" x14ac:dyDescent="0.35">
      <c r="A90" s="47"/>
      <c r="B90" s="15"/>
      <c r="C90" s="15"/>
      <c r="D90" s="15"/>
      <c r="E90" s="33"/>
      <c r="G90" t="s">
        <v>50</v>
      </c>
      <c r="I90"/>
      <c r="J90"/>
      <c r="K90"/>
      <c r="L90"/>
      <c r="M90"/>
      <c r="N90"/>
      <c r="O90"/>
      <c r="P90"/>
      <c r="Q90"/>
      <c r="R90"/>
      <c r="S90"/>
    </row>
    <row r="91" spans="1:19" ht="15.6" thickTop="1" thickBot="1" x14ac:dyDescent="0.35">
      <c r="A91" s="47"/>
      <c r="B91" s="15"/>
      <c r="C91" s="15"/>
      <c r="D91" s="15"/>
      <c r="E91" s="33"/>
      <c r="G91" t="s">
        <v>51</v>
      </c>
      <c r="I91"/>
      <c r="J91"/>
      <c r="K91"/>
      <c r="L91"/>
      <c r="M91"/>
      <c r="N91"/>
      <c r="O91"/>
      <c r="P91"/>
      <c r="Q91"/>
      <c r="R91"/>
      <c r="S91"/>
    </row>
    <row r="92" spans="1:19" ht="15.6" thickTop="1" thickBot="1" x14ac:dyDescent="0.35">
      <c r="A92" s="47"/>
      <c r="B92" s="15"/>
      <c r="C92" s="15"/>
      <c r="D92" s="15"/>
      <c r="E92" s="33"/>
      <c r="G92" t="s">
        <v>52</v>
      </c>
      <c r="I92"/>
      <c r="J92"/>
      <c r="K92"/>
      <c r="L92"/>
      <c r="M92"/>
      <c r="N92"/>
      <c r="O92"/>
      <c r="P92"/>
      <c r="Q92"/>
      <c r="R92"/>
      <c r="S92"/>
    </row>
    <row r="93" spans="1:19" ht="15.6" thickTop="1" thickBot="1" x14ac:dyDescent="0.35">
      <c r="A93" s="47"/>
      <c r="B93" s="15"/>
      <c r="C93" s="15"/>
      <c r="D93" s="15"/>
      <c r="E93" s="33"/>
      <c r="G93" t="s">
        <v>53</v>
      </c>
      <c r="I93"/>
      <c r="J93"/>
      <c r="K93"/>
      <c r="L93"/>
      <c r="M93"/>
      <c r="N93"/>
      <c r="O93"/>
      <c r="P93"/>
      <c r="Q93"/>
      <c r="R93"/>
      <c r="S93"/>
    </row>
    <row r="94" spans="1:19" ht="15.6" thickTop="1" thickBot="1" x14ac:dyDescent="0.35">
      <c r="A94" s="48"/>
      <c r="B94" s="15"/>
      <c r="C94" s="15"/>
      <c r="D94" s="15"/>
      <c r="E94" s="33"/>
      <c r="G94" t="s">
        <v>54</v>
      </c>
      <c r="I94"/>
      <c r="J94"/>
      <c r="K94"/>
      <c r="L94"/>
      <c r="M94"/>
      <c r="N94"/>
      <c r="O94"/>
      <c r="P94"/>
      <c r="Q94"/>
      <c r="R94"/>
      <c r="S94"/>
    </row>
    <row r="95" spans="1:19" ht="15.6" thickTop="1" thickBot="1" x14ac:dyDescent="0.35">
      <c r="A95" s="46"/>
      <c r="B95" s="15"/>
      <c r="C95" s="15"/>
      <c r="D95" s="15"/>
      <c r="G95" t="s">
        <v>55</v>
      </c>
      <c r="I95"/>
      <c r="J95"/>
      <c r="K95"/>
      <c r="L95"/>
      <c r="M95"/>
      <c r="N95"/>
      <c r="O95"/>
      <c r="P95"/>
      <c r="Q95"/>
      <c r="R95"/>
      <c r="S95"/>
    </row>
    <row r="96" spans="1:19" ht="15.6" thickTop="1" thickBot="1" x14ac:dyDescent="0.35">
      <c r="A96" s="47"/>
      <c r="B96" s="15"/>
      <c r="C96" s="15"/>
      <c r="D96" s="15"/>
      <c r="E96" s="33"/>
      <c r="G96" t="s">
        <v>56</v>
      </c>
    </row>
    <row r="97" spans="1:5" ht="14.4" thickTop="1" thickBot="1" x14ac:dyDescent="0.3">
      <c r="A97" s="47"/>
      <c r="B97" s="15"/>
      <c r="C97" s="15"/>
      <c r="D97" s="15"/>
      <c r="E97" s="33"/>
    </row>
    <row r="98" spans="1:5" ht="14.4" thickTop="1" thickBot="1" x14ac:dyDescent="0.3">
      <c r="A98" s="47"/>
      <c r="B98" s="15"/>
      <c r="C98" s="15"/>
      <c r="D98" s="15"/>
      <c r="E98" s="33"/>
    </row>
    <row r="99" spans="1:5" ht="14.4" thickTop="1" thickBot="1" x14ac:dyDescent="0.3">
      <c r="A99" s="47"/>
      <c r="B99" s="15"/>
      <c r="C99" s="15"/>
      <c r="D99" s="15"/>
      <c r="E99" s="33"/>
    </row>
    <row r="100" spans="1:5" ht="14.4" thickTop="1" thickBot="1" x14ac:dyDescent="0.3">
      <c r="A100" s="47"/>
      <c r="B100" s="15"/>
      <c r="C100" s="15"/>
      <c r="D100" s="15"/>
      <c r="E100" s="33"/>
    </row>
    <row r="101" spans="1:5" ht="14.4" thickTop="1" thickBot="1" x14ac:dyDescent="0.3">
      <c r="A101" s="47"/>
      <c r="B101" s="15"/>
      <c r="C101" s="15"/>
      <c r="D101" s="15"/>
      <c r="E101" s="33"/>
    </row>
    <row r="102" spans="1:5" ht="14.4" thickTop="1" thickBot="1" x14ac:dyDescent="0.3">
      <c r="A102" s="47"/>
      <c r="B102" s="15"/>
      <c r="C102" s="15"/>
      <c r="D102" s="15"/>
      <c r="E102" s="33"/>
    </row>
    <row r="103" spans="1:5" ht="14.4" thickTop="1" thickBot="1" x14ac:dyDescent="0.3">
      <c r="A103" s="47"/>
      <c r="B103" s="15"/>
      <c r="C103" s="15"/>
      <c r="D103" s="15"/>
      <c r="E103" s="33"/>
    </row>
    <row r="104" spans="1:5" ht="14.4" thickTop="1" thickBot="1" x14ac:dyDescent="0.3">
      <c r="A104" s="47"/>
      <c r="B104" s="15"/>
      <c r="C104" s="15"/>
      <c r="D104" s="15"/>
      <c r="E104" s="33"/>
    </row>
    <row r="105" spans="1:5" ht="14.4" thickTop="1" thickBot="1" x14ac:dyDescent="0.3">
      <c r="A105" s="48"/>
      <c r="B105" s="15"/>
      <c r="C105" s="15"/>
      <c r="D105" s="15"/>
      <c r="E105" s="33"/>
    </row>
    <row r="106" spans="1:5" ht="14.4" thickTop="1" thickBot="1" x14ac:dyDescent="0.3">
      <c r="A106" s="46"/>
      <c r="B106" s="15"/>
      <c r="C106" s="15"/>
      <c r="D106" s="15"/>
    </row>
    <row r="107" spans="1:5" ht="14.4" thickTop="1" thickBot="1" x14ac:dyDescent="0.3">
      <c r="A107" s="47"/>
      <c r="B107" s="15"/>
      <c r="C107" s="15"/>
      <c r="D107" s="15"/>
      <c r="E107" s="33"/>
    </row>
    <row r="108" spans="1:5" ht="14.4" thickTop="1" thickBot="1" x14ac:dyDescent="0.3">
      <c r="A108" s="47"/>
      <c r="B108" s="15"/>
      <c r="C108" s="15"/>
      <c r="D108" s="15"/>
      <c r="E108" s="33"/>
    </row>
    <row r="109" spans="1:5" ht="14.4" thickTop="1" thickBot="1" x14ac:dyDescent="0.3">
      <c r="A109" s="47"/>
      <c r="B109" s="15"/>
      <c r="C109" s="15"/>
      <c r="D109" s="15"/>
      <c r="E109" s="33"/>
    </row>
    <row r="110" spans="1:5" ht="14.4" thickTop="1" thickBot="1" x14ac:dyDescent="0.3">
      <c r="A110" s="47"/>
      <c r="B110" s="15"/>
      <c r="C110" s="15"/>
      <c r="D110" s="15"/>
      <c r="E110" s="33"/>
    </row>
    <row r="111" spans="1:5" ht="14.4" thickTop="1" thickBot="1" x14ac:dyDescent="0.3">
      <c r="A111" s="47"/>
      <c r="B111" s="15"/>
      <c r="C111" s="15"/>
      <c r="D111" s="15"/>
      <c r="E111" s="33"/>
    </row>
    <row r="112" spans="1:5" ht="14.4" thickTop="1" thickBot="1" x14ac:dyDescent="0.3">
      <c r="A112" s="47"/>
      <c r="B112" s="15"/>
      <c r="C112" s="15"/>
      <c r="D112" s="15"/>
      <c r="E112" s="33"/>
    </row>
    <row r="113" spans="1:5" ht="14.4" thickTop="1" thickBot="1" x14ac:dyDescent="0.3">
      <c r="A113" s="47"/>
      <c r="B113" s="15"/>
      <c r="C113" s="15"/>
      <c r="D113" s="15"/>
      <c r="E113" s="33"/>
    </row>
    <row r="114" spans="1:5" ht="14.4" thickTop="1" thickBot="1" x14ac:dyDescent="0.3">
      <c r="A114" s="47"/>
      <c r="B114" s="15"/>
      <c r="C114" s="15"/>
      <c r="D114" s="15"/>
      <c r="E114" s="33"/>
    </row>
    <row r="115" spans="1:5" ht="14.4" thickTop="1" thickBot="1" x14ac:dyDescent="0.3">
      <c r="A115" s="47"/>
      <c r="B115" s="15"/>
      <c r="C115" s="15"/>
      <c r="D115" s="15"/>
      <c r="E115" s="33"/>
    </row>
    <row r="116" spans="1:5" ht="14.4" thickTop="1" thickBot="1" x14ac:dyDescent="0.3">
      <c r="A116" s="48"/>
      <c r="B116" s="15"/>
      <c r="C116" s="15"/>
      <c r="D116" s="15"/>
      <c r="E116" s="33"/>
    </row>
    <row r="117" spans="1:5" ht="14.4" thickTop="1" thickBot="1" x14ac:dyDescent="0.3">
      <c r="A117" s="46"/>
      <c r="B117" s="15"/>
      <c r="C117" s="15"/>
      <c r="D117" s="15"/>
    </row>
    <row r="118" spans="1:5" ht="14.4" thickTop="1" thickBot="1" x14ac:dyDescent="0.3">
      <c r="A118" s="47"/>
      <c r="B118" s="15"/>
      <c r="C118" s="15"/>
      <c r="D118" s="15"/>
      <c r="E118" s="33"/>
    </row>
    <row r="119" spans="1:5" ht="14.4" thickTop="1" thickBot="1" x14ac:dyDescent="0.3">
      <c r="A119" s="47"/>
      <c r="B119" s="15"/>
      <c r="C119" s="15"/>
      <c r="D119" s="15"/>
      <c r="E119" s="33"/>
    </row>
    <row r="120" spans="1:5" ht="14.4" thickTop="1" thickBot="1" x14ac:dyDescent="0.3">
      <c r="A120" s="47"/>
      <c r="B120" s="15"/>
      <c r="C120" s="15"/>
      <c r="D120" s="15"/>
      <c r="E120" s="33"/>
    </row>
    <row r="121" spans="1:5" ht="14.4" thickTop="1" thickBot="1" x14ac:dyDescent="0.3">
      <c r="A121" s="47"/>
      <c r="B121" s="15"/>
      <c r="C121" s="15"/>
      <c r="D121" s="15"/>
      <c r="E121" s="33"/>
    </row>
    <row r="122" spans="1:5" ht="14.4" thickTop="1" thickBot="1" x14ac:dyDescent="0.3">
      <c r="A122" s="47"/>
      <c r="B122" s="15"/>
      <c r="C122" s="15"/>
      <c r="D122" s="15"/>
      <c r="E122" s="33"/>
    </row>
    <row r="123" spans="1:5" ht="14.4" thickTop="1" thickBot="1" x14ac:dyDescent="0.3">
      <c r="A123" s="47"/>
      <c r="B123" s="15"/>
      <c r="C123" s="15"/>
      <c r="D123" s="15"/>
      <c r="E123" s="33"/>
    </row>
    <row r="124" spans="1:5" ht="14.4" thickTop="1" thickBot="1" x14ac:dyDescent="0.3">
      <c r="A124" s="47"/>
      <c r="B124" s="15"/>
      <c r="C124" s="15"/>
      <c r="D124" s="15"/>
      <c r="E124" s="33"/>
    </row>
    <row r="125" spans="1:5" ht="14.4" thickTop="1" thickBot="1" x14ac:dyDescent="0.3">
      <c r="A125" s="47"/>
      <c r="B125" s="15"/>
      <c r="C125" s="15"/>
      <c r="D125" s="15"/>
      <c r="E125" s="33"/>
    </row>
    <row r="126" spans="1:5" ht="14.4" thickTop="1" thickBot="1" x14ac:dyDescent="0.3">
      <c r="A126" s="47"/>
      <c r="B126" s="15"/>
      <c r="C126" s="15"/>
      <c r="D126" s="15"/>
      <c r="E126" s="33"/>
    </row>
    <row r="127" spans="1:5" ht="14.4" thickTop="1" thickBot="1" x14ac:dyDescent="0.3">
      <c r="A127" s="48"/>
      <c r="B127" s="15"/>
      <c r="C127" s="15"/>
      <c r="D127" s="15"/>
      <c r="E127" s="33"/>
    </row>
    <row r="128" spans="1:5" ht="14.4" thickTop="1" thickBot="1" x14ac:dyDescent="0.3">
      <c r="A128" s="46"/>
      <c r="B128" s="15"/>
      <c r="C128" s="15"/>
      <c r="D128" s="15"/>
    </row>
    <row r="129" spans="1:5" ht="14.4" thickTop="1" thickBot="1" x14ac:dyDescent="0.3">
      <c r="A129" s="47"/>
      <c r="B129" s="15"/>
      <c r="C129" s="15"/>
      <c r="D129" s="15"/>
      <c r="E129" s="33"/>
    </row>
    <row r="130" spans="1:5" ht="14.4" thickTop="1" thickBot="1" x14ac:dyDescent="0.3">
      <c r="A130" s="47"/>
      <c r="B130" s="15"/>
      <c r="C130" s="15"/>
      <c r="D130" s="15"/>
      <c r="E130" s="33"/>
    </row>
    <row r="131" spans="1:5" ht="14.4" thickTop="1" thickBot="1" x14ac:dyDescent="0.3">
      <c r="A131" s="47"/>
      <c r="B131" s="15"/>
      <c r="C131" s="15"/>
      <c r="D131" s="15"/>
      <c r="E131" s="33"/>
    </row>
    <row r="132" spans="1:5" ht="14.4" thickTop="1" thickBot="1" x14ac:dyDescent="0.3">
      <c r="A132" s="47"/>
      <c r="B132" s="15"/>
      <c r="C132" s="15"/>
      <c r="D132" s="15"/>
      <c r="E132" s="33"/>
    </row>
    <row r="133" spans="1:5" ht="14.4" thickTop="1" thickBot="1" x14ac:dyDescent="0.3">
      <c r="A133" s="47"/>
      <c r="B133" s="15"/>
      <c r="C133" s="15"/>
      <c r="D133" s="15"/>
      <c r="E133" s="33"/>
    </row>
    <row r="134" spans="1:5" ht="14.4" thickTop="1" thickBot="1" x14ac:dyDescent="0.3">
      <c r="A134" s="47"/>
      <c r="B134" s="15"/>
      <c r="C134" s="15"/>
      <c r="D134" s="15"/>
      <c r="E134" s="33"/>
    </row>
    <row r="135" spans="1:5" ht="14.4" thickTop="1" thickBot="1" x14ac:dyDescent="0.3">
      <c r="A135" s="47"/>
      <c r="B135" s="15"/>
      <c r="C135" s="15"/>
      <c r="D135" s="15"/>
      <c r="E135" s="33"/>
    </row>
    <row r="136" spans="1:5" ht="14.4" thickTop="1" thickBot="1" x14ac:dyDescent="0.3">
      <c r="A136" s="47"/>
      <c r="B136" s="15"/>
      <c r="C136" s="15"/>
      <c r="D136" s="15"/>
      <c r="E136" s="33"/>
    </row>
    <row r="137" spans="1:5" ht="14.4" thickTop="1" thickBot="1" x14ac:dyDescent="0.3">
      <c r="A137" s="47"/>
      <c r="B137" s="15"/>
      <c r="C137" s="15"/>
      <c r="D137" s="15"/>
      <c r="E137" s="33"/>
    </row>
    <row r="138" spans="1:5" ht="14.4" thickTop="1" thickBot="1" x14ac:dyDescent="0.3">
      <c r="A138" s="48"/>
      <c r="B138" s="15"/>
      <c r="C138" s="15"/>
      <c r="D138" s="15"/>
      <c r="E138" s="33"/>
    </row>
    <row r="139" spans="1:5" ht="14.4" thickTop="1" thickBot="1" x14ac:dyDescent="0.3">
      <c r="A139" s="46"/>
      <c r="B139" s="15"/>
      <c r="C139" s="15"/>
      <c r="D139" s="15"/>
    </row>
    <row r="140" spans="1:5" ht="14.4" thickTop="1" thickBot="1" x14ac:dyDescent="0.3">
      <c r="A140" s="47"/>
      <c r="B140" s="15"/>
      <c r="C140" s="15"/>
      <c r="D140" s="15"/>
      <c r="E140" s="33"/>
    </row>
    <row r="141" spans="1:5" ht="14.4" thickTop="1" thickBot="1" x14ac:dyDescent="0.3">
      <c r="A141" s="47"/>
      <c r="B141" s="15"/>
      <c r="C141" s="15"/>
      <c r="D141" s="15"/>
      <c r="E141" s="33"/>
    </row>
    <row r="142" spans="1:5" ht="14.4" thickTop="1" thickBot="1" x14ac:dyDescent="0.3">
      <c r="A142" s="47"/>
      <c r="B142" s="15"/>
      <c r="C142" s="15"/>
      <c r="D142" s="15"/>
      <c r="E142" s="33"/>
    </row>
    <row r="143" spans="1:5" ht="14.4" thickTop="1" thickBot="1" x14ac:dyDescent="0.3">
      <c r="A143" s="47"/>
      <c r="B143" s="15"/>
      <c r="C143" s="15"/>
      <c r="D143" s="15"/>
      <c r="E143" s="33"/>
    </row>
    <row r="144" spans="1:5" ht="14.4" thickTop="1" thickBot="1" x14ac:dyDescent="0.3">
      <c r="A144" s="47"/>
      <c r="B144" s="15"/>
      <c r="C144" s="15"/>
      <c r="D144" s="15"/>
      <c r="E144" s="33"/>
    </row>
    <row r="145" spans="1:5" ht="14.4" thickTop="1" thickBot="1" x14ac:dyDescent="0.3">
      <c r="A145" s="47"/>
      <c r="B145" s="15"/>
      <c r="C145" s="15"/>
      <c r="D145" s="15"/>
      <c r="E145" s="33"/>
    </row>
    <row r="146" spans="1:5" ht="14.4" thickTop="1" thickBot="1" x14ac:dyDescent="0.3">
      <c r="A146" s="47"/>
      <c r="B146" s="15"/>
      <c r="C146" s="15"/>
      <c r="D146" s="15"/>
      <c r="E146" s="33"/>
    </row>
    <row r="147" spans="1:5" ht="14.4" thickTop="1" thickBot="1" x14ac:dyDescent="0.3">
      <c r="A147" s="47"/>
      <c r="B147" s="15"/>
      <c r="C147" s="15"/>
      <c r="D147" s="15"/>
      <c r="E147" s="33"/>
    </row>
    <row r="148" spans="1:5" ht="14.4" thickTop="1" thickBot="1" x14ac:dyDescent="0.3">
      <c r="A148" s="47"/>
      <c r="B148" s="15"/>
      <c r="C148" s="15"/>
      <c r="D148" s="15"/>
      <c r="E148" s="33"/>
    </row>
    <row r="149" spans="1:5" ht="14.4" thickTop="1" thickBot="1" x14ac:dyDescent="0.3">
      <c r="A149" s="48"/>
      <c r="B149" s="15"/>
      <c r="C149" s="15"/>
      <c r="D149" s="15"/>
      <c r="E149" s="33"/>
    </row>
    <row r="150" spans="1:5" ht="14.4" thickTop="1" thickBot="1" x14ac:dyDescent="0.3">
      <c r="A150" s="46"/>
      <c r="B150" s="15"/>
      <c r="C150" s="15"/>
      <c r="D150" s="15"/>
    </row>
    <row r="151" spans="1:5" ht="14.4" thickTop="1" thickBot="1" x14ac:dyDescent="0.3">
      <c r="A151" s="47"/>
      <c r="B151" s="15"/>
      <c r="C151" s="15"/>
      <c r="D151" s="15"/>
      <c r="E151" s="33"/>
    </row>
    <row r="152" spans="1:5" ht="14.4" thickTop="1" thickBot="1" x14ac:dyDescent="0.3">
      <c r="A152" s="47"/>
      <c r="B152" s="15"/>
      <c r="C152" s="15"/>
      <c r="D152" s="15"/>
      <c r="E152" s="33"/>
    </row>
    <row r="153" spans="1:5" ht="14.4" thickTop="1" thickBot="1" x14ac:dyDescent="0.3">
      <c r="A153" s="47"/>
      <c r="B153" s="15"/>
      <c r="C153" s="15"/>
      <c r="D153" s="15"/>
      <c r="E153" s="33"/>
    </row>
    <row r="154" spans="1:5" ht="14.4" thickTop="1" thickBot="1" x14ac:dyDescent="0.3">
      <c r="A154" s="47"/>
      <c r="B154" s="15"/>
      <c r="C154" s="15"/>
      <c r="D154" s="15"/>
      <c r="E154" s="33"/>
    </row>
    <row r="155" spans="1:5" ht="14.4" thickTop="1" thickBot="1" x14ac:dyDescent="0.3">
      <c r="A155" s="47"/>
      <c r="B155" s="15"/>
      <c r="C155" s="15"/>
      <c r="D155" s="15"/>
      <c r="E155" s="33"/>
    </row>
    <row r="156" spans="1:5" ht="14.4" thickTop="1" thickBot="1" x14ac:dyDescent="0.3">
      <c r="A156" s="47"/>
      <c r="B156" s="15"/>
      <c r="C156" s="15"/>
      <c r="D156" s="15"/>
      <c r="E156" s="33"/>
    </row>
    <row r="157" spans="1:5" ht="14.4" thickTop="1" thickBot="1" x14ac:dyDescent="0.3">
      <c r="A157" s="47"/>
      <c r="B157" s="15"/>
      <c r="C157" s="15"/>
      <c r="D157" s="15"/>
      <c r="E157" s="33"/>
    </row>
    <row r="158" spans="1:5" ht="14.4" thickTop="1" thickBot="1" x14ac:dyDescent="0.3">
      <c r="A158" s="47"/>
      <c r="B158" s="15"/>
      <c r="C158" s="15"/>
      <c r="D158" s="15"/>
      <c r="E158" s="33"/>
    </row>
    <row r="159" spans="1:5" ht="14.4" thickTop="1" thickBot="1" x14ac:dyDescent="0.3">
      <c r="A159" s="47"/>
      <c r="B159" s="15"/>
      <c r="C159" s="15"/>
      <c r="D159" s="15"/>
      <c r="E159" s="33"/>
    </row>
    <row r="160" spans="1:5" ht="14.4" thickTop="1" thickBot="1" x14ac:dyDescent="0.3">
      <c r="A160" s="48"/>
      <c r="B160" s="15"/>
      <c r="C160" s="15"/>
      <c r="D160" s="15"/>
      <c r="E160" s="33"/>
    </row>
    <row r="161" spans="1:5" ht="14.4" thickTop="1" thickBot="1" x14ac:dyDescent="0.3">
      <c r="A161" s="46"/>
      <c r="B161" s="15"/>
      <c r="C161" s="15"/>
      <c r="D161" s="15"/>
    </row>
    <row r="162" spans="1:5" ht="14.4" thickTop="1" thickBot="1" x14ac:dyDescent="0.3">
      <c r="A162" s="47"/>
      <c r="B162" s="15"/>
      <c r="C162" s="15"/>
      <c r="D162" s="15"/>
      <c r="E162" s="33"/>
    </row>
    <row r="163" spans="1:5" ht="14.4" thickTop="1" thickBot="1" x14ac:dyDescent="0.3">
      <c r="A163" s="47"/>
      <c r="B163" s="15"/>
      <c r="C163" s="15"/>
      <c r="D163" s="15"/>
      <c r="E163" s="33"/>
    </row>
    <row r="164" spans="1:5" ht="14.4" thickTop="1" thickBot="1" x14ac:dyDescent="0.3">
      <c r="A164" s="47"/>
      <c r="B164" s="15"/>
      <c r="C164" s="15"/>
      <c r="D164" s="15"/>
      <c r="E164" s="33"/>
    </row>
    <row r="165" spans="1:5" ht="14.4" thickTop="1" thickBot="1" x14ac:dyDescent="0.3">
      <c r="A165" s="47"/>
      <c r="B165" s="15"/>
      <c r="C165" s="15"/>
      <c r="D165" s="15"/>
      <c r="E165" s="33"/>
    </row>
    <row r="166" spans="1:5" ht="14.4" thickTop="1" thickBot="1" x14ac:dyDescent="0.3">
      <c r="A166" s="47"/>
      <c r="B166" s="15"/>
      <c r="C166" s="15"/>
      <c r="D166" s="15"/>
      <c r="E166" s="33"/>
    </row>
    <row r="167" spans="1:5" ht="14.4" thickTop="1" thickBot="1" x14ac:dyDescent="0.3">
      <c r="A167" s="47"/>
      <c r="B167" s="15"/>
      <c r="C167" s="15"/>
      <c r="D167" s="15"/>
      <c r="E167" s="33"/>
    </row>
    <row r="168" spans="1:5" ht="14.4" thickTop="1" thickBot="1" x14ac:dyDescent="0.3">
      <c r="A168" s="47"/>
      <c r="B168" s="15"/>
      <c r="C168" s="15"/>
      <c r="D168" s="15"/>
      <c r="E168" s="33"/>
    </row>
    <row r="169" spans="1:5" ht="14.4" thickTop="1" thickBot="1" x14ac:dyDescent="0.3">
      <c r="A169" s="47"/>
      <c r="B169" s="15"/>
      <c r="C169" s="15"/>
      <c r="D169" s="15"/>
      <c r="E169" s="33"/>
    </row>
    <row r="170" spans="1:5" ht="14.4" thickTop="1" thickBot="1" x14ac:dyDescent="0.3">
      <c r="A170" s="47"/>
      <c r="B170" s="15"/>
      <c r="C170" s="15"/>
      <c r="D170" s="15"/>
      <c r="E170" s="33"/>
    </row>
    <row r="171" spans="1:5" ht="14.4" thickTop="1" thickBot="1" x14ac:dyDescent="0.3">
      <c r="A171" s="48"/>
      <c r="B171" s="15"/>
      <c r="C171" s="15"/>
      <c r="D171" s="15"/>
      <c r="E171" s="33"/>
    </row>
    <row r="172" spans="1:5" ht="14.4" thickTop="1" thickBot="1" x14ac:dyDescent="0.3">
      <c r="A172" s="46"/>
      <c r="B172" s="15"/>
      <c r="C172" s="15"/>
      <c r="D172" s="15"/>
    </row>
    <row r="173" spans="1:5" ht="14.4" thickTop="1" thickBot="1" x14ac:dyDescent="0.3">
      <c r="A173" s="47"/>
      <c r="B173" s="15"/>
      <c r="C173" s="15"/>
      <c r="D173" s="15"/>
      <c r="E173" s="33"/>
    </row>
    <row r="174" spans="1:5" ht="14.4" thickTop="1" thickBot="1" x14ac:dyDescent="0.3">
      <c r="A174" s="47"/>
      <c r="B174" s="15"/>
      <c r="C174" s="15"/>
      <c r="D174" s="15"/>
      <c r="E174" s="33"/>
    </row>
    <row r="175" spans="1:5" ht="14.4" thickTop="1" thickBot="1" x14ac:dyDescent="0.3">
      <c r="A175" s="47"/>
      <c r="B175" s="15"/>
      <c r="C175" s="15"/>
      <c r="D175" s="15"/>
      <c r="E175" s="33"/>
    </row>
    <row r="176" spans="1:5" ht="14.4" thickTop="1" thickBot="1" x14ac:dyDescent="0.3">
      <c r="A176" s="47"/>
      <c r="B176" s="15"/>
      <c r="C176" s="15"/>
      <c r="D176" s="15"/>
      <c r="E176" s="33"/>
    </row>
    <row r="177" spans="1:5" ht="14.4" thickTop="1" thickBot="1" x14ac:dyDescent="0.3">
      <c r="A177" s="47"/>
      <c r="B177" s="15"/>
      <c r="C177" s="15"/>
      <c r="D177" s="15"/>
      <c r="E177" s="33"/>
    </row>
    <row r="178" spans="1:5" ht="14.4" thickTop="1" thickBot="1" x14ac:dyDescent="0.3">
      <c r="A178" s="47"/>
      <c r="B178" s="15"/>
      <c r="C178" s="15"/>
      <c r="D178" s="15"/>
      <c r="E178" s="33"/>
    </row>
    <row r="179" spans="1:5" ht="14.4" thickTop="1" thickBot="1" x14ac:dyDescent="0.3">
      <c r="A179" s="47"/>
      <c r="B179" s="15"/>
      <c r="C179" s="15"/>
      <c r="D179" s="15"/>
      <c r="E179" s="33"/>
    </row>
    <row r="180" spans="1:5" ht="14.4" thickTop="1" thickBot="1" x14ac:dyDescent="0.3">
      <c r="A180" s="47"/>
      <c r="B180" s="15"/>
      <c r="C180" s="15"/>
      <c r="D180" s="15"/>
      <c r="E180" s="33"/>
    </row>
    <row r="181" spans="1:5" ht="14.4" thickTop="1" thickBot="1" x14ac:dyDescent="0.3">
      <c r="A181" s="47"/>
      <c r="B181" s="15"/>
      <c r="C181" s="15"/>
      <c r="D181" s="15"/>
      <c r="E181" s="33"/>
    </row>
    <row r="182" spans="1:5" ht="14.4" thickTop="1" thickBot="1" x14ac:dyDescent="0.3">
      <c r="A182" s="48"/>
      <c r="B182" s="15"/>
      <c r="C182" s="15"/>
      <c r="D182" s="15"/>
      <c r="E182" s="33"/>
    </row>
    <row r="183" spans="1:5" ht="14.4" thickTop="1" thickBot="1" x14ac:dyDescent="0.3">
      <c r="A183" s="46"/>
      <c r="B183" s="15"/>
      <c r="C183" s="15"/>
      <c r="D183" s="15"/>
    </row>
    <row r="184" spans="1:5" ht="14.4" thickTop="1" thickBot="1" x14ac:dyDescent="0.3">
      <c r="A184" s="47"/>
      <c r="B184" s="15"/>
      <c r="C184" s="15"/>
      <c r="D184" s="15"/>
      <c r="E184" s="33"/>
    </row>
    <row r="185" spans="1:5" ht="14.4" thickTop="1" thickBot="1" x14ac:dyDescent="0.3">
      <c r="A185" s="47"/>
      <c r="B185" s="15"/>
      <c r="C185" s="15"/>
      <c r="D185" s="15"/>
      <c r="E185" s="33"/>
    </row>
    <row r="186" spans="1:5" ht="14.4" thickTop="1" thickBot="1" x14ac:dyDescent="0.3">
      <c r="A186" s="47"/>
      <c r="B186" s="15"/>
      <c r="C186" s="15"/>
      <c r="D186" s="15"/>
      <c r="E186" s="33"/>
    </row>
    <row r="187" spans="1:5" ht="14.4" thickTop="1" thickBot="1" x14ac:dyDescent="0.3">
      <c r="A187" s="47"/>
      <c r="B187" s="15"/>
      <c r="C187" s="15"/>
      <c r="D187" s="15"/>
      <c r="E187" s="33"/>
    </row>
    <row r="188" spans="1:5" ht="14.4" thickTop="1" thickBot="1" x14ac:dyDescent="0.3">
      <c r="A188" s="47"/>
      <c r="B188" s="15"/>
      <c r="C188" s="15"/>
      <c r="D188" s="15"/>
      <c r="E188" s="33"/>
    </row>
    <row r="189" spans="1:5" ht="14.4" thickTop="1" thickBot="1" x14ac:dyDescent="0.3">
      <c r="A189" s="47"/>
      <c r="B189" s="15"/>
      <c r="C189" s="15"/>
      <c r="D189" s="15"/>
      <c r="E189" s="33"/>
    </row>
    <row r="190" spans="1:5" ht="14.4" thickTop="1" thickBot="1" x14ac:dyDescent="0.3">
      <c r="A190" s="47"/>
      <c r="B190" s="15"/>
      <c r="C190" s="15"/>
      <c r="D190" s="15"/>
      <c r="E190" s="33"/>
    </row>
    <row r="191" spans="1:5" ht="14.4" thickTop="1" thickBot="1" x14ac:dyDescent="0.3">
      <c r="A191" s="47"/>
      <c r="B191" s="15"/>
      <c r="C191" s="15"/>
      <c r="D191" s="15"/>
      <c r="E191" s="33"/>
    </row>
    <row r="192" spans="1:5" ht="14.4" thickTop="1" thickBot="1" x14ac:dyDescent="0.3">
      <c r="A192" s="47"/>
      <c r="B192" s="15"/>
      <c r="C192" s="15"/>
      <c r="D192" s="15"/>
      <c r="E192" s="33"/>
    </row>
    <row r="193" spans="1:5" ht="14.4" thickTop="1" thickBot="1" x14ac:dyDescent="0.3">
      <c r="A193" s="48"/>
      <c r="B193" s="15"/>
      <c r="C193" s="15"/>
      <c r="D193" s="15"/>
      <c r="E193" s="33"/>
    </row>
    <row r="194" spans="1:5" ht="14.4" thickTop="1" thickBot="1" x14ac:dyDescent="0.3">
      <c r="A194" s="46"/>
      <c r="B194" s="15"/>
      <c r="C194" s="15"/>
      <c r="D194" s="15"/>
    </row>
    <row r="195" spans="1:5" ht="14.4" thickTop="1" thickBot="1" x14ac:dyDescent="0.3">
      <c r="A195" s="47"/>
      <c r="B195" s="15"/>
      <c r="C195" s="15"/>
      <c r="D195" s="15"/>
      <c r="E195" s="33"/>
    </row>
    <row r="196" spans="1:5" ht="14.4" thickTop="1" thickBot="1" x14ac:dyDescent="0.3">
      <c r="A196" s="47"/>
      <c r="B196" s="15"/>
      <c r="C196" s="15"/>
      <c r="D196" s="15"/>
      <c r="E196" s="33"/>
    </row>
    <row r="197" spans="1:5" ht="14.4" thickTop="1" thickBot="1" x14ac:dyDescent="0.3">
      <c r="A197" s="47"/>
      <c r="B197" s="15"/>
      <c r="C197" s="15"/>
      <c r="D197" s="15"/>
      <c r="E197" s="33"/>
    </row>
    <row r="198" spans="1:5" ht="14.4" thickTop="1" thickBot="1" x14ac:dyDescent="0.3">
      <c r="A198" s="47"/>
      <c r="B198" s="15"/>
      <c r="C198" s="15"/>
      <c r="D198" s="15"/>
      <c r="E198" s="33"/>
    </row>
    <row r="199" spans="1:5" ht="14.4" thickTop="1" thickBot="1" x14ac:dyDescent="0.3">
      <c r="A199" s="47"/>
      <c r="B199" s="15"/>
      <c r="C199" s="15"/>
      <c r="D199" s="15"/>
      <c r="E199" s="33"/>
    </row>
    <row r="200" spans="1:5" ht="14.4" thickTop="1" thickBot="1" x14ac:dyDescent="0.3">
      <c r="A200" s="47"/>
      <c r="B200" s="15"/>
      <c r="C200" s="15"/>
      <c r="D200" s="15"/>
      <c r="E200" s="33"/>
    </row>
    <row r="201" spans="1:5" ht="14.4" thickTop="1" thickBot="1" x14ac:dyDescent="0.3">
      <c r="A201" s="47"/>
      <c r="B201" s="15"/>
      <c r="C201" s="15"/>
      <c r="D201" s="15"/>
      <c r="E201" s="33"/>
    </row>
    <row r="202" spans="1:5" ht="14.4" thickTop="1" thickBot="1" x14ac:dyDescent="0.3">
      <c r="A202" s="47"/>
      <c r="B202" s="15"/>
      <c r="C202" s="15"/>
      <c r="D202" s="15"/>
      <c r="E202" s="33"/>
    </row>
    <row r="203" spans="1:5" ht="14.4" thickTop="1" thickBot="1" x14ac:dyDescent="0.3">
      <c r="A203" s="47"/>
      <c r="B203" s="15"/>
      <c r="C203" s="15"/>
      <c r="D203" s="15"/>
      <c r="E203" s="33"/>
    </row>
    <row r="204" spans="1:5" ht="14.4" thickTop="1" thickBot="1" x14ac:dyDescent="0.3">
      <c r="A204" s="48"/>
      <c r="B204" s="15"/>
      <c r="C204" s="15"/>
      <c r="D204" s="15"/>
      <c r="E204" s="33"/>
    </row>
    <row r="205" spans="1:5" ht="14.4" thickTop="1" thickBot="1" x14ac:dyDescent="0.3">
      <c r="A205" s="46"/>
      <c r="B205" s="15"/>
      <c r="C205" s="15"/>
      <c r="D205" s="15"/>
    </row>
    <row r="206" spans="1:5" ht="14.4" thickTop="1" thickBot="1" x14ac:dyDescent="0.3">
      <c r="A206" s="47"/>
      <c r="B206" s="15"/>
      <c r="C206" s="15"/>
      <c r="D206" s="15"/>
      <c r="E206" s="33"/>
    </row>
    <row r="207" spans="1:5" ht="14.4" thickTop="1" thickBot="1" x14ac:dyDescent="0.3">
      <c r="A207" s="47"/>
      <c r="B207" s="15"/>
      <c r="C207" s="15"/>
      <c r="D207" s="15"/>
      <c r="E207" s="33"/>
    </row>
    <row r="208" spans="1:5" ht="14.4" thickTop="1" thickBot="1" x14ac:dyDescent="0.3">
      <c r="A208" s="47"/>
      <c r="B208" s="15"/>
      <c r="C208" s="15"/>
      <c r="D208" s="15"/>
      <c r="E208" s="33"/>
    </row>
    <row r="209" spans="1:5" ht="14.4" thickTop="1" thickBot="1" x14ac:dyDescent="0.3">
      <c r="A209" s="47"/>
      <c r="B209" s="15"/>
      <c r="C209" s="15"/>
      <c r="D209" s="15"/>
      <c r="E209" s="33"/>
    </row>
    <row r="210" spans="1:5" ht="14.4" thickTop="1" thickBot="1" x14ac:dyDescent="0.3">
      <c r="A210" s="47"/>
      <c r="B210" s="15"/>
      <c r="C210" s="15"/>
      <c r="D210" s="15"/>
      <c r="E210" s="33"/>
    </row>
    <row r="211" spans="1:5" ht="14.4" thickTop="1" thickBot="1" x14ac:dyDescent="0.3">
      <c r="A211" s="47"/>
      <c r="B211" s="15"/>
      <c r="C211" s="15"/>
      <c r="D211" s="15"/>
      <c r="E211" s="33"/>
    </row>
    <row r="212" spans="1:5" ht="14.4" thickTop="1" thickBot="1" x14ac:dyDescent="0.3">
      <c r="A212" s="47"/>
      <c r="B212" s="15"/>
      <c r="C212" s="15"/>
      <c r="D212" s="15"/>
      <c r="E212" s="33"/>
    </row>
    <row r="213" spans="1:5" ht="14.4" thickTop="1" thickBot="1" x14ac:dyDescent="0.3">
      <c r="A213" s="47"/>
      <c r="B213" s="15"/>
      <c r="C213" s="15"/>
      <c r="D213" s="15"/>
      <c r="E213" s="33"/>
    </row>
    <row r="214" spans="1:5" ht="14.4" thickTop="1" thickBot="1" x14ac:dyDescent="0.3">
      <c r="A214" s="47"/>
      <c r="B214" s="15"/>
      <c r="C214" s="15"/>
      <c r="D214" s="15"/>
      <c r="E214" s="33"/>
    </row>
    <row r="215" spans="1:5" ht="14.4" thickTop="1" thickBot="1" x14ac:dyDescent="0.3">
      <c r="A215" s="48"/>
      <c r="B215" s="15"/>
      <c r="C215" s="15"/>
      <c r="D215" s="15"/>
      <c r="E215" s="33"/>
    </row>
    <row r="216" spans="1:5" ht="14.4" thickTop="1" thickBot="1" x14ac:dyDescent="0.3">
      <c r="A216" s="46"/>
      <c r="B216" s="15"/>
      <c r="C216" s="15"/>
      <c r="D216" s="15"/>
    </row>
    <row r="217" spans="1:5" ht="14.4" thickTop="1" thickBot="1" x14ac:dyDescent="0.3">
      <c r="A217" s="47"/>
      <c r="B217" s="15"/>
      <c r="C217" s="15"/>
      <c r="D217" s="15"/>
      <c r="E217" s="33"/>
    </row>
    <row r="218" spans="1:5" ht="14.4" thickTop="1" thickBot="1" x14ac:dyDescent="0.3">
      <c r="A218" s="47"/>
      <c r="B218" s="15"/>
      <c r="C218" s="15"/>
      <c r="D218" s="15"/>
      <c r="E218" s="33"/>
    </row>
    <row r="219" spans="1:5" ht="14.4" thickTop="1" thickBot="1" x14ac:dyDescent="0.3">
      <c r="A219" s="47"/>
      <c r="B219" s="15"/>
      <c r="C219" s="15"/>
      <c r="D219" s="15"/>
      <c r="E219" s="33"/>
    </row>
    <row r="220" spans="1:5" ht="14.4" thickTop="1" thickBot="1" x14ac:dyDescent="0.3">
      <c r="A220" s="47"/>
      <c r="B220" s="15"/>
      <c r="C220" s="15"/>
      <c r="D220" s="15"/>
      <c r="E220" s="33"/>
    </row>
    <row r="221" spans="1:5" ht="14.4" thickTop="1" thickBot="1" x14ac:dyDescent="0.3">
      <c r="A221" s="47"/>
      <c r="B221" s="15"/>
      <c r="C221" s="15"/>
      <c r="D221" s="15"/>
      <c r="E221" s="33"/>
    </row>
    <row r="222" spans="1:5" ht="14.4" thickTop="1" thickBot="1" x14ac:dyDescent="0.3">
      <c r="A222" s="47"/>
      <c r="B222" s="15"/>
      <c r="C222" s="15"/>
      <c r="D222" s="15"/>
      <c r="E222" s="33"/>
    </row>
    <row r="223" spans="1:5" ht="14.4" thickTop="1" thickBot="1" x14ac:dyDescent="0.3">
      <c r="A223" s="47"/>
      <c r="B223" s="15"/>
      <c r="C223" s="15"/>
      <c r="D223" s="15"/>
      <c r="E223" s="33"/>
    </row>
    <row r="224" spans="1:5" ht="14.4" thickTop="1" thickBot="1" x14ac:dyDescent="0.3">
      <c r="A224" s="47"/>
      <c r="B224" s="15"/>
      <c r="C224" s="15"/>
      <c r="D224" s="15"/>
      <c r="E224" s="33"/>
    </row>
    <row r="225" spans="1:5" ht="14.4" thickTop="1" thickBot="1" x14ac:dyDescent="0.3">
      <c r="A225" s="47"/>
      <c r="B225" s="15"/>
      <c r="C225" s="15"/>
      <c r="D225" s="15"/>
      <c r="E225" s="33"/>
    </row>
    <row r="226" spans="1:5" ht="14.4" thickTop="1" thickBot="1" x14ac:dyDescent="0.3">
      <c r="A226" s="48"/>
      <c r="B226" s="15"/>
      <c r="C226" s="15"/>
      <c r="D226" s="15"/>
      <c r="E226" s="33"/>
    </row>
    <row r="227" spans="1:5" ht="14.4" thickTop="1" thickBot="1" x14ac:dyDescent="0.3">
      <c r="A227" s="46"/>
      <c r="B227" s="15"/>
      <c r="C227" s="15"/>
      <c r="D227" s="15"/>
    </row>
    <row r="228" spans="1:5" ht="14.4" thickTop="1" thickBot="1" x14ac:dyDescent="0.3">
      <c r="A228" s="47"/>
      <c r="B228" s="15"/>
      <c r="C228" s="15"/>
      <c r="D228" s="15"/>
      <c r="E228" s="33"/>
    </row>
    <row r="229" spans="1:5" ht="14.4" thickTop="1" thickBot="1" x14ac:dyDescent="0.3">
      <c r="A229" s="47"/>
      <c r="B229" s="15"/>
      <c r="C229" s="15"/>
      <c r="D229" s="15"/>
      <c r="E229" s="33"/>
    </row>
    <row r="230" spans="1:5" ht="14.4" thickTop="1" thickBot="1" x14ac:dyDescent="0.3">
      <c r="A230" s="47"/>
      <c r="B230" s="15"/>
      <c r="C230" s="15"/>
      <c r="D230" s="15"/>
      <c r="E230" s="33"/>
    </row>
    <row r="231" spans="1:5" ht="14.4" thickTop="1" thickBot="1" x14ac:dyDescent="0.3">
      <c r="A231" s="47"/>
      <c r="B231" s="15"/>
      <c r="C231" s="15"/>
      <c r="D231" s="15"/>
      <c r="E231" s="33"/>
    </row>
    <row r="232" spans="1:5" ht="14.4" thickTop="1" thickBot="1" x14ac:dyDescent="0.3">
      <c r="A232" s="47"/>
      <c r="B232" s="15"/>
      <c r="C232" s="15"/>
      <c r="D232" s="15"/>
      <c r="E232" s="33"/>
    </row>
    <row r="233" spans="1:5" ht="14.4" thickTop="1" thickBot="1" x14ac:dyDescent="0.3">
      <c r="A233" s="47"/>
      <c r="B233" s="15"/>
      <c r="C233" s="15"/>
      <c r="D233" s="15"/>
      <c r="E233" s="33"/>
    </row>
    <row r="234" spans="1:5" ht="14.4" thickTop="1" thickBot="1" x14ac:dyDescent="0.3">
      <c r="A234" s="47"/>
      <c r="B234" s="15"/>
      <c r="C234" s="15"/>
      <c r="D234" s="15"/>
      <c r="E234" s="33"/>
    </row>
    <row r="235" spans="1:5" ht="14.4" thickTop="1" thickBot="1" x14ac:dyDescent="0.3">
      <c r="A235" s="47"/>
      <c r="B235" s="15"/>
      <c r="C235" s="15"/>
      <c r="D235" s="15"/>
      <c r="E235" s="33"/>
    </row>
    <row r="236" spans="1:5" ht="14.4" thickTop="1" thickBot="1" x14ac:dyDescent="0.3">
      <c r="A236" s="47"/>
      <c r="B236" s="15"/>
      <c r="C236" s="15"/>
      <c r="D236" s="15"/>
      <c r="E236" s="33"/>
    </row>
    <row r="237" spans="1:5" ht="14.4" thickTop="1" thickBot="1" x14ac:dyDescent="0.3">
      <c r="A237" s="48"/>
      <c r="B237" s="15"/>
      <c r="C237" s="15"/>
      <c r="D237" s="15"/>
      <c r="E237" s="33"/>
    </row>
    <row r="238" spans="1:5" ht="14.4" thickTop="1" thickBot="1" x14ac:dyDescent="0.3">
      <c r="A238" s="46"/>
      <c r="B238" s="15"/>
      <c r="C238" s="15"/>
      <c r="D238" s="15"/>
    </row>
    <row r="239" spans="1:5" ht="14.4" thickTop="1" thickBot="1" x14ac:dyDescent="0.3">
      <c r="A239" s="47"/>
      <c r="B239" s="15"/>
      <c r="C239" s="15"/>
      <c r="D239" s="15"/>
      <c r="E239" s="33"/>
    </row>
    <row r="240" spans="1:5" ht="14.4" thickTop="1" thickBot="1" x14ac:dyDescent="0.3">
      <c r="A240" s="47"/>
      <c r="B240" s="15"/>
      <c r="C240" s="15"/>
      <c r="D240" s="15"/>
      <c r="E240" s="33"/>
    </row>
    <row r="241" spans="1:5" ht="14.4" thickTop="1" thickBot="1" x14ac:dyDescent="0.3">
      <c r="A241" s="47"/>
      <c r="B241" s="15"/>
      <c r="C241" s="15"/>
      <c r="D241" s="15"/>
      <c r="E241" s="33"/>
    </row>
    <row r="242" spans="1:5" ht="14.4" thickTop="1" thickBot="1" x14ac:dyDescent="0.3">
      <c r="A242" s="47"/>
      <c r="B242" s="15"/>
      <c r="C242" s="15"/>
      <c r="D242" s="15"/>
      <c r="E242" s="33"/>
    </row>
    <row r="243" spans="1:5" ht="14.4" thickTop="1" thickBot="1" x14ac:dyDescent="0.3">
      <c r="A243" s="47"/>
      <c r="B243" s="15"/>
      <c r="C243" s="15"/>
      <c r="D243" s="15"/>
      <c r="E243" s="33"/>
    </row>
    <row r="244" spans="1:5" ht="14.4" thickTop="1" thickBot="1" x14ac:dyDescent="0.3">
      <c r="A244" s="47"/>
      <c r="B244" s="15"/>
      <c r="C244" s="15"/>
      <c r="D244" s="15"/>
      <c r="E244" s="33"/>
    </row>
    <row r="245" spans="1:5" ht="14.4" thickTop="1" thickBot="1" x14ac:dyDescent="0.3">
      <c r="A245" s="47"/>
      <c r="B245" s="15"/>
      <c r="C245" s="15"/>
      <c r="D245" s="15"/>
      <c r="E245" s="33"/>
    </row>
    <row r="246" spans="1:5" ht="14.4" thickTop="1" thickBot="1" x14ac:dyDescent="0.3">
      <c r="A246" s="47"/>
      <c r="B246" s="15"/>
      <c r="C246" s="15"/>
      <c r="D246" s="15"/>
      <c r="E246" s="33"/>
    </row>
    <row r="247" spans="1:5" ht="14.4" thickTop="1" thickBot="1" x14ac:dyDescent="0.3">
      <c r="A247" s="47"/>
      <c r="B247" s="15"/>
      <c r="C247" s="15"/>
      <c r="D247" s="15"/>
      <c r="E247" s="33"/>
    </row>
    <row r="248" spans="1:5" ht="14.4" thickTop="1" thickBot="1" x14ac:dyDescent="0.3">
      <c r="A248" s="48"/>
      <c r="B248" s="15"/>
      <c r="C248" s="15"/>
      <c r="D248" s="15"/>
      <c r="E248" s="33"/>
    </row>
    <row r="249" spans="1:5" ht="14.4" thickTop="1" thickBot="1" x14ac:dyDescent="0.3">
      <c r="A249" s="46"/>
      <c r="B249" s="15"/>
      <c r="C249" s="15"/>
      <c r="D249" s="15"/>
    </row>
    <row r="250" spans="1:5" ht="14.4" thickTop="1" thickBot="1" x14ac:dyDescent="0.3">
      <c r="A250" s="47"/>
      <c r="B250" s="15"/>
      <c r="C250" s="15"/>
      <c r="D250" s="15"/>
      <c r="E250" s="33"/>
    </row>
    <row r="251" spans="1:5" ht="14.4" thickTop="1" thickBot="1" x14ac:dyDescent="0.3">
      <c r="A251" s="47"/>
      <c r="B251" s="15"/>
      <c r="C251" s="15"/>
      <c r="D251" s="15"/>
      <c r="E251" s="33"/>
    </row>
    <row r="252" spans="1:5" ht="14.4" thickTop="1" thickBot="1" x14ac:dyDescent="0.3">
      <c r="A252" s="47"/>
      <c r="B252" s="15"/>
      <c r="C252" s="15"/>
      <c r="D252" s="15"/>
      <c r="E252" s="33"/>
    </row>
    <row r="253" spans="1:5" ht="14.4" thickTop="1" thickBot="1" x14ac:dyDescent="0.3">
      <c r="A253" s="47"/>
      <c r="B253" s="15"/>
      <c r="C253" s="15"/>
      <c r="D253" s="15"/>
      <c r="E253" s="33"/>
    </row>
    <row r="254" spans="1:5" ht="14.4" thickTop="1" thickBot="1" x14ac:dyDescent="0.3">
      <c r="A254" s="47"/>
      <c r="B254" s="15"/>
      <c r="C254" s="15"/>
      <c r="D254" s="15"/>
      <c r="E254" s="33"/>
    </row>
    <row r="255" spans="1:5" ht="14.4" thickTop="1" thickBot="1" x14ac:dyDescent="0.3">
      <c r="A255" s="47"/>
      <c r="B255" s="15"/>
      <c r="C255" s="15"/>
      <c r="D255" s="15"/>
      <c r="E255" s="33"/>
    </row>
    <row r="256" spans="1:5" ht="14.4" thickTop="1" thickBot="1" x14ac:dyDescent="0.3">
      <c r="A256" s="47"/>
      <c r="B256" s="15"/>
      <c r="C256" s="15"/>
      <c r="D256" s="15"/>
      <c r="E256" s="33"/>
    </row>
    <row r="257" spans="1:5" ht="14.4" thickTop="1" thickBot="1" x14ac:dyDescent="0.3">
      <c r="A257" s="47"/>
      <c r="B257" s="15"/>
      <c r="C257" s="15"/>
      <c r="D257" s="15"/>
      <c r="E257" s="33"/>
    </row>
    <row r="258" spans="1:5" ht="14.4" thickTop="1" thickBot="1" x14ac:dyDescent="0.3">
      <c r="A258" s="47"/>
      <c r="B258" s="15"/>
      <c r="C258" s="15"/>
      <c r="D258" s="15"/>
      <c r="E258" s="33"/>
    </row>
    <row r="259" spans="1:5" ht="14.4" thickTop="1" thickBot="1" x14ac:dyDescent="0.3">
      <c r="A259" s="48"/>
      <c r="B259" s="15"/>
      <c r="C259" s="15"/>
      <c r="D259" s="15"/>
      <c r="E259" s="33"/>
    </row>
    <row r="260" spans="1:5" ht="14.4" thickTop="1" thickBot="1" x14ac:dyDescent="0.3">
      <c r="A260" s="46"/>
      <c r="B260" s="15"/>
      <c r="C260" s="15"/>
      <c r="D260" s="15"/>
    </row>
    <row r="261" spans="1:5" ht="14.4" thickTop="1" thickBot="1" x14ac:dyDescent="0.3">
      <c r="A261" s="47"/>
      <c r="B261" s="15"/>
      <c r="C261" s="15"/>
      <c r="D261" s="15"/>
      <c r="E261" s="33"/>
    </row>
    <row r="262" spans="1:5" ht="14.4" thickTop="1" thickBot="1" x14ac:dyDescent="0.3">
      <c r="A262" s="47"/>
      <c r="B262" s="15"/>
      <c r="C262" s="15"/>
      <c r="D262" s="15"/>
      <c r="E262" s="33"/>
    </row>
    <row r="263" spans="1:5" ht="14.4" thickTop="1" thickBot="1" x14ac:dyDescent="0.3">
      <c r="A263" s="47"/>
      <c r="B263" s="15"/>
      <c r="C263" s="15"/>
      <c r="D263" s="15"/>
      <c r="E263" s="33"/>
    </row>
    <row r="264" spans="1:5" ht="14.4" thickTop="1" thickBot="1" x14ac:dyDescent="0.3">
      <c r="A264" s="47"/>
      <c r="B264" s="15"/>
      <c r="C264" s="15"/>
      <c r="D264" s="15"/>
      <c r="E264" s="33"/>
    </row>
    <row r="265" spans="1:5" ht="14.4" thickTop="1" thickBot="1" x14ac:dyDescent="0.3">
      <c r="A265" s="47"/>
      <c r="B265" s="15"/>
      <c r="C265" s="15"/>
      <c r="D265" s="15"/>
      <c r="E265" s="33"/>
    </row>
    <row r="266" spans="1:5" ht="14.4" thickTop="1" thickBot="1" x14ac:dyDescent="0.3">
      <c r="A266" s="47"/>
      <c r="B266" s="15"/>
      <c r="C266" s="15"/>
      <c r="D266" s="15"/>
      <c r="E266" s="33"/>
    </row>
    <row r="267" spans="1:5" ht="14.4" thickTop="1" thickBot="1" x14ac:dyDescent="0.3">
      <c r="A267" s="47"/>
      <c r="B267" s="15"/>
      <c r="C267" s="15"/>
      <c r="D267" s="15"/>
      <c r="E267" s="33"/>
    </row>
    <row r="268" spans="1:5" ht="14.4" thickTop="1" thickBot="1" x14ac:dyDescent="0.3">
      <c r="A268" s="47"/>
      <c r="B268" s="15"/>
      <c r="C268" s="15"/>
      <c r="D268" s="15"/>
      <c r="E268" s="33"/>
    </row>
    <row r="269" spans="1:5" ht="14.4" thickTop="1" thickBot="1" x14ac:dyDescent="0.3">
      <c r="A269" s="47"/>
      <c r="B269" s="15"/>
      <c r="C269" s="15"/>
      <c r="D269" s="15"/>
      <c r="E269" s="33"/>
    </row>
    <row r="270" spans="1:5" ht="14.4" thickTop="1" thickBot="1" x14ac:dyDescent="0.3">
      <c r="A270" s="48"/>
      <c r="B270" s="15"/>
      <c r="C270" s="15"/>
      <c r="D270" s="15"/>
      <c r="E270" s="33"/>
    </row>
    <row r="271" spans="1:5" ht="14.4" thickTop="1" thickBot="1" x14ac:dyDescent="0.3">
      <c r="A271" s="46"/>
      <c r="B271" s="15"/>
      <c r="C271" s="15"/>
      <c r="D271" s="15"/>
    </row>
    <row r="272" spans="1:5" ht="14.4" thickTop="1" thickBot="1" x14ac:dyDescent="0.3">
      <c r="A272" s="47"/>
      <c r="B272" s="15"/>
      <c r="C272" s="15"/>
      <c r="D272" s="15"/>
      <c r="E272" s="33"/>
    </row>
    <row r="273" spans="1:5" ht="14.4" thickTop="1" thickBot="1" x14ac:dyDescent="0.3">
      <c r="A273" s="47"/>
      <c r="B273" s="15"/>
      <c r="C273" s="15"/>
      <c r="D273" s="15"/>
      <c r="E273" s="33"/>
    </row>
    <row r="274" spans="1:5" ht="14.4" thickTop="1" thickBot="1" x14ac:dyDescent="0.3">
      <c r="A274" s="47"/>
      <c r="B274" s="15"/>
      <c r="C274" s="15"/>
      <c r="D274" s="15"/>
      <c r="E274" s="33"/>
    </row>
    <row r="275" spans="1:5" ht="14.4" thickTop="1" thickBot="1" x14ac:dyDescent="0.3">
      <c r="A275" s="47"/>
      <c r="B275" s="15"/>
      <c r="C275" s="15"/>
      <c r="D275" s="15"/>
      <c r="E275" s="33"/>
    </row>
    <row r="276" spans="1:5" ht="14.4" thickTop="1" thickBot="1" x14ac:dyDescent="0.3">
      <c r="A276" s="47"/>
      <c r="B276" s="15"/>
      <c r="C276" s="15"/>
      <c r="D276" s="15"/>
      <c r="E276" s="33"/>
    </row>
    <row r="277" spans="1:5" ht="14.4" thickTop="1" thickBot="1" x14ac:dyDescent="0.3">
      <c r="A277" s="47"/>
      <c r="B277" s="15"/>
      <c r="C277" s="15"/>
      <c r="D277" s="15"/>
      <c r="E277" s="33"/>
    </row>
    <row r="278" spans="1:5" ht="14.4" thickTop="1" thickBot="1" x14ac:dyDescent="0.3">
      <c r="A278" s="47"/>
      <c r="B278" s="15"/>
      <c r="C278" s="15"/>
      <c r="D278" s="15"/>
      <c r="E278" s="33"/>
    </row>
    <row r="279" spans="1:5" ht="14.4" thickTop="1" thickBot="1" x14ac:dyDescent="0.3">
      <c r="A279" s="47"/>
      <c r="B279" s="15"/>
      <c r="C279" s="15"/>
      <c r="D279" s="15"/>
      <c r="E279" s="33"/>
    </row>
    <row r="280" spans="1:5" ht="14.4" thickTop="1" thickBot="1" x14ac:dyDescent="0.3">
      <c r="A280" s="47"/>
      <c r="B280" s="15"/>
      <c r="C280" s="15"/>
      <c r="D280" s="15"/>
      <c r="E280" s="33"/>
    </row>
    <row r="281" spans="1:5" ht="14.4" thickTop="1" thickBot="1" x14ac:dyDescent="0.3">
      <c r="A281" s="48"/>
      <c r="B281" s="15"/>
      <c r="C281" s="15"/>
      <c r="D281" s="15"/>
      <c r="E281" s="33"/>
    </row>
    <row r="282" spans="1:5" ht="14.4" thickTop="1" thickBot="1" x14ac:dyDescent="0.3">
      <c r="A282" s="46"/>
      <c r="B282" s="15"/>
      <c r="C282" s="15"/>
      <c r="D282" s="15"/>
    </row>
    <row r="283" spans="1:5" ht="14.4" thickTop="1" thickBot="1" x14ac:dyDescent="0.3">
      <c r="A283" s="47"/>
      <c r="B283" s="15"/>
      <c r="C283" s="15"/>
      <c r="D283" s="15"/>
      <c r="E283" s="33"/>
    </row>
    <row r="284" spans="1:5" ht="14.4" thickTop="1" thickBot="1" x14ac:dyDescent="0.3">
      <c r="A284" s="47"/>
      <c r="B284" s="15"/>
      <c r="C284" s="15"/>
      <c r="D284" s="15"/>
      <c r="E284" s="33"/>
    </row>
    <row r="285" spans="1:5" ht="14.4" thickTop="1" thickBot="1" x14ac:dyDescent="0.3">
      <c r="A285" s="47"/>
      <c r="B285" s="15"/>
      <c r="C285" s="15"/>
      <c r="D285" s="15"/>
      <c r="E285" s="33"/>
    </row>
    <row r="286" spans="1:5" ht="14.4" thickTop="1" thickBot="1" x14ac:dyDescent="0.3">
      <c r="A286" s="47"/>
      <c r="B286" s="15"/>
      <c r="C286" s="15"/>
      <c r="D286" s="15"/>
      <c r="E286" s="33"/>
    </row>
    <row r="287" spans="1:5" ht="14.4" thickTop="1" thickBot="1" x14ac:dyDescent="0.3">
      <c r="A287" s="47"/>
      <c r="B287" s="15"/>
      <c r="C287" s="15"/>
      <c r="D287" s="15"/>
      <c r="E287" s="33"/>
    </row>
    <row r="288" spans="1:5" ht="14.4" thickTop="1" thickBot="1" x14ac:dyDescent="0.3">
      <c r="A288" s="47"/>
      <c r="B288" s="15"/>
      <c r="C288" s="15"/>
      <c r="D288" s="15"/>
      <c r="E288" s="33"/>
    </row>
    <row r="289" spans="1:5" ht="14.4" thickTop="1" thickBot="1" x14ac:dyDescent="0.3">
      <c r="A289" s="47"/>
      <c r="B289" s="15"/>
      <c r="C289" s="15"/>
      <c r="D289" s="15"/>
      <c r="E289" s="33"/>
    </row>
    <row r="290" spans="1:5" ht="14.4" thickTop="1" thickBot="1" x14ac:dyDescent="0.3">
      <c r="A290" s="47"/>
      <c r="B290" s="15"/>
      <c r="C290" s="15"/>
      <c r="D290" s="15"/>
      <c r="E290" s="33"/>
    </row>
    <row r="291" spans="1:5" ht="14.4" thickTop="1" thickBot="1" x14ac:dyDescent="0.3">
      <c r="A291" s="47"/>
      <c r="B291" s="15"/>
      <c r="C291" s="15"/>
      <c r="D291" s="15"/>
      <c r="E291" s="33"/>
    </row>
    <row r="292" spans="1:5" ht="14.4" thickTop="1" thickBot="1" x14ac:dyDescent="0.3">
      <c r="A292" s="48"/>
      <c r="B292" s="15"/>
      <c r="C292" s="15"/>
      <c r="D292" s="15"/>
      <c r="E292" s="33"/>
    </row>
    <row r="293" spans="1:5" ht="14.4" thickTop="1" thickBot="1" x14ac:dyDescent="0.3">
      <c r="A293" s="46"/>
      <c r="B293" s="15"/>
      <c r="C293" s="15"/>
      <c r="D293" s="15"/>
    </row>
    <row r="294" spans="1:5" ht="14.4" thickTop="1" thickBot="1" x14ac:dyDescent="0.3">
      <c r="A294" s="47"/>
      <c r="B294" s="15"/>
      <c r="C294" s="15"/>
      <c r="D294" s="15"/>
      <c r="E294" s="33"/>
    </row>
    <row r="295" spans="1:5" ht="14.4" thickTop="1" thickBot="1" x14ac:dyDescent="0.3">
      <c r="A295" s="47"/>
      <c r="B295" s="15"/>
      <c r="C295" s="15"/>
      <c r="D295" s="15"/>
      <c r="E295" s="33"/>
    </row>
    <row r="296" spans="1:5" ht="14.4" thickTop="1" thickBot="1" x14ac:dyDescent="0.3">
      <c r="A296" s="47"/>
      <c r="B296" s="15"/>
      <c r="C296" s="15"/>
      <c r="D296" s="15"/>
      <c r="E296" s="33"/>
    </row>
    <row r="297" spans="1:5" ht="14.4" thickTop="1" thickBot="1" x14ac:dyDescent="0.3">
      <c r="A297" s="47"/>
      <c r="B297" s="15"/>
      <c r="C297" s="15"/>
      <c r="D297" s="15"/>
      <c r="E297" s="33"/>
    </row>
    <row r="298" spans="1:5" ht="14.4" thickTop="1" thickBot="1" x14ac:dyDescent="0.3">
      <c r="A298" s="47"/>
      <c r="B298" s="15"/>
      <c r="C298" s="15"/>
      <c r="D298" s="15"/>
      <c r="E298" s="33"/>
    </row>
    <row r="299" spans="1:5" ht="14.4" thickTop="1" thickBot="1" x14ac:dyDescent="0.3">
      <c r="A299" s="47"/>
      <c r="B299" s="15"/>
      <c r="C299" s="15"/>
      <c r="D299" s="15"/>
      <c r="E299" s="33"/>
    </row>
    <row r="300" spans="1:5" ht="14.4" thickTop="1" thickBot="1" x14ac:dyDescent="0.3">
      <c r="A300" s="47"/>
      <c r="B300" s="15"/>
      <c r="C300" s="15"/>
      <c r="D300" s="15"/>
      <c r="E300" s="33"/>
    </row>
    <row r="301" spans="1:5" ht="14.4" thickTop="1" thickBot="1" x14ac:dyDescent="0.3">
      <c r="A301" s="47"/>
      <c r="B301" s="15"/>
      <c r="C301" s="15"/>
      <c r="D301" s="15"/>
      <c r="E301" s="33"/>
    </row>
    <row r="302" spans="1:5" ht="14.4" thickTop="1" thickBot="1" x14ac:dyDescent="0.3">
      <c r="A302" s="47"/>
      <c r="B302" s="15"/>
      <c r="C302" s="15"/>
      <c r="D302" s="15"/>
      <c r="E302" s="33"/>
    </row>
    <row r="303" spans="1:5" ht="14.4" thickTop="1" thickBot="1" x14ac:dyDescent="0.3">
      <c r="A303" s="48"/>
      <c r="B303" s="15"/>
      <c r="C303" s="15"/>
      <c r="D303" s="15"/>
      <c r="E303" s="33"/>
    </row>
    <row r="304" spans="1:5" ht="14.4" thickTop="1" thickBot="1" x14ac:dyDescent="0.3">
      <c r="A304" s="46"/>
      <c r="B304" s="15"/>
      <c r="C304" s="15"/>
      <c r="D304" s="15"/>
    </row>
    <row r="305" spans="1:5" ht="14.4" thickTop="1" thickBot="1" x14ac:dyDescent="0.3">
      <c r="A305" s="47"/>
      <c r="B305" s="15"/>
      <c r="C305" s="15"/>
      <c r="D305" s="15"/>
      <c r="E305" s="33"/>
    </row>
    <row r="306" spans="1:5" ht="14.4" thickTop="1" thickBot="1" x14ac:dyDescent="0.3">
      <c r="A306" s="47"/>
      <c r="B306" s="15"/>
      <c r="C306" s="15"/>
      <c r="D306" s="15"/>
      <c r="E306" s="33"/>
    </row>
    <row r="307" spans="1:5" ht="14.4" thickTop="1" thickBot="1" x14ac:dyDescent="0.3">
      <c r="A307" s="47"/>
      <c r="B307" s="15"/>
      <c r="C307" s="15"/>
      <c r="D307" s="15"/>
      <c r="E307" s="33"/>
    </row>
    <row r="308" spans="1:5" ht="14.4" thickTop="1" thickBot="1" x14ac:dyDescent="0.3">
      <c r="A308" s="47"/>
      <c r="B308" s="15"/>
      <c r="C308" s="15"/>
      <c r="D308" s="15"/>
      <c r="E308" s="33"/>
    </row>
    <row r="309" spans="1:5" ht="14.4" thickTop="1" thickBot="1" x14ac:dyDescent="0.3">
      <c r="A309" s="47"/>
      <c r="B309" s="15"/>
      <c r="C309" s="15"/>
      <c r="D309" s="15"/>
      <c r="E309" s="33"/>
    </row>
    <row r="310" spans="1:5" ht="14.4" thickTop="1" thickBot="1" x14ac:dyDescent="0.3">
      <c r="A310" s="47"/>
      <c r="B310" s="15"/>
      <c r="C310" s="15"/>
      <c r="D310" s="15"/>
      <c r="E310" s="33"/>
    </row>
    <row r="311" spans="1:5" ht="14.4" thickTop="1" thickBot="1" x14ac:dyDescent="0.3">
      <c r="A311" s="47"/>
      <c r="B311" s="15"/>
      <c r="C311" s="15"/>
      <c r="D311" s="15"/>
      <c r="E311" s="33"/>
    </row>
    <row r="312" spans="1:5" ht="14.4" thickTop="1" thickBot="1" x14ac:dyDescent="0.3">
      <c r="A312" s="47"/>
      <c r="B312" s="15"/>
      <c r="C312" s="15"/>
      <c r="D312" s="15"/>
      <c r="E312" s="33"/>
    </row>
    <row r="313" spans="1:5" ht="14.4" thickTop="1" thickBot="1" x14ac:dyDescent="0.3">
      <c r="A313" s="47"/>
      <c r="B313" s="15"/>
      <c r="C313" s="15"/>
      <c r="D313" s="15"/>
      <c r="E313" s="33"/>
    </row>
    <row r="314" spans="1:5" ht="14.4" thickTop="1" thickBot="1" x14ac:dyDescent="0.3">
      <c r="A314" s="48"/>
      <c r="B314" s="15"/>
      <c r="C314" s="15"/>
      <c r="D314" s="15"/>
      <c r="E314" s="33"/>
    </row>
    <row r="315" spans="1:5" ht="14.4" thickTop="1" thickBot="1" x14ac:dyDescent="0.3">
      <c r="A315" s="46"/>
      <c r="B315" s="15"/>
      <c r="C315" s="15"/>
      <c r="D315" s="15"/>
    </row>
    <row r="316" spans="1:5" ht="14.4" thickTop="1" thickBot="1" x14ac:dyDescent="0.3">
      <c r="A316" s="47"/>
      <c r="B316" s="15"/>
      <c r="C316" s="15"/>
      <c r="D316" s="15"/>
      <c r="E316" s="33"/>
    </row>
    <row r="317" spans="1:5" ht="14.4" thickTop="1" thickBot="1" x14ac:dyDescent="0.3">
      <c r="A317" s="47"/>
      <c r="B317" s="15"/>
      <c r="C317" s="15"/>
      <c r="D317" s="15"/>
      <c r="E317" s="33"/>
    </row>
    <row r="318" spans="1:5" ht="14.4" thickTop="1" thickBot="1" x14ac:dyDescent="0.3">
      <c r="A318" s="47"/>
      <c r="B318" s="15"/>
      <c r="C318" s="15"/>
      <c r="D318" s="15"/>
      <c r="E318" s="33"/>
    </row>
    <row r="319" spans="1:5" ht="14.4" thickTop="1" thickBot="1" x14ac:dyDescent="0.3">
      <c r="A319" s="47"/>
      <c r="B319" s="15"/>
      <c r="C319" s="15"/>
      <c r="D319" s="15"/>
      <c r="E319" s="33"/>
    </row>
    <row r="320" spans="1:5" ht="14.4" thickTop="1" thickBot="1" x14ac:dyDescent="0.3">
      <c r="A320" s="47"/>
      <c r="B320" s="15"/>
      <c r="C320" s="15"/>
      <c r="D320" s="15"/>
      <c r="E320" s="33"/>
    </row>
    <row r="321" spans="1:5" ht="14.4" thickTop="1" thickBot="1" x14ac:dyDescent="0.3">
      <c r="A321" s="47"/>
      <c r="B321" s="15"/>
      <c r="C321" s="15"/>
      <c r="D321" s="15"/>
      <c r="E321" s="33"/>
    </row>
    <row r="322" spans="1:5" ht="14.4" thickTop="1" thickBot="1" x14ac:dyDescent="0.3">
      <c r="A322" s="47"/>
      <c r="B322" s="15"/>
      <c r="C322" s="15"/>
      <c r="D322" s="15"/>
      <c r="E322" s="33"/>
    </row>
    <row r="323" spans="1:5" ht="14.4" thickTop="1" thickBot="1" x14ac:dyDescent="0.3">
      <c r="A323" s="47"/>
      <c r="B323" s="15"/>
      <c r="C323" s="15"/>
      <c r="D323" s="15"/>
      <c r="E323" s="33"/>
    </row>
    <row r="324" spans="1:5" ht="14.4" thickTop="1" thickBot="1" x14ac:dyDescent="0.3">
      <c r="A324" s="47"/>
      <c r="B324" s="15"/>
      <c r="C324" s="15"/>
      <c r="D324" s="15"/>
      <c r="E324" s="33"/>
    </row>
    <row r="325" spans="1:5" ht="14.4" thickTop="1" thickBot="1" x14ac:dyDescent="0.3">
      <c r="A325" s="48"/>
      <c r="B325" s="15"/>
      <c r="C325" s="15"/>
      <c r="D325" s="15"/>
      <c r="E325" s="33"/>
    </row>
    <row r="326" spans="1:5" ht="14.4" thickTop="1" thickBot="1" x14ac:dyDescent="0.3">
      <c r="A326" s="46"/>
      <c r="B326" s="15"/>
      <c r="C326" s="15"/>
      <c r="D326" s="15"/>
    </row>
    <row r="327" spans="1:5" ht="14.4" thickTop="1" thickBot="1" x14ac:dyDescent="0.3">
      <c r="A327" s="47"/>
      <c r="B327" s="15"/>
      <c r="C327" s="15"/>
      <c r="D327" s="15"/>
      <c r="E327" s="33"/>
    </row>
    <row r="328" spans="1:5" ht="14.4" thickTop="1" thickBot="1" x14ac:dyDescent="0.3">
      <c r="A328" s="47"/>
      <c r="B328" s="15"/>
      <c r="C328" s="15"/>
      <c r="D328" s="15"/>
      <c r="E328" s="33"/>
    </row>
    <row r="329" spans="1:5" ht="14.4" thickTop="1" thickBot="1" x14ac:dyDescent="0.3">
      <c r="A329" s="47"/>
      <c r="B329" s="15"/>
      <c r="C329" s="15"/>
      <c r="D329" s="15"/>
      <c r="E329" s="33"/>
    </row>
    <row r="330" spans="1:5" ht="14.4" thickTop="1" thickBot="1" x14ac:dyDescent="0.3">
      <c r="A330" s="47"/>
      <c r="B330" s="15"/>
      <c r="C330" s="15"/>
      <c r="D330" s="15"/>
      <c r="E330" s="33"/>
    </row>
    <row r="331" spans="1:5" ht="14.4" thickTop="1" thickBot="1" x14ac:dyDescent="0.3">
      <c r="A331" s="47"/>
      <c r="B331" s="15"/>
      <c r="C331" s="15"/>
      <c r="D331" s="15"/>
      <c r="E331" s="33"/>
    </row>
    <row r="332" spans="1:5" ht="14.4" thickTop="1" thickBot="1" x14ac:dyDescent="0.3">
      <c r="A332" s="47"/>
      <c r="B332" s="15"/>
      <c r="C332" s="15"/>
      <c r="D332" s="15"/>
      <c r="E332" s="33"/>
    </row>
    <row r="333" spans="1:5" ht="14.4" thickTop="1" thickBot="1" x14ac:dyDescent="0.3">
      <c r="A333" s="47"/>
      <c r="B333" s="15"/>
      <c r="C333" s="15"/>
      <c r="D333" s="15"/>
      <c r="E333" s="33"/>
    </row>
    <row r="334" spans="1:5" ht="14.4" thickTop="1" thickBot="1" x14ac:dyDescent="0.3">
      <c r="A334" s="47"/>
      <c r="B334" s="15"/>
      <c r="C334" s="15"/>
      <c r="D334" s="15"/>
      <c r="E334" s="33"/>
    </row>
    <row r="335" spans="1:5" ht="14.4" thickTop="1" thickBot="1" x14ac:dyDescent="0.3">
      <c r="A335" s="47"/>
      <c r="B335" s="15"/>
      <c r="C335" s="15"/>
      <c r="D335" s="15"/>
      <c r="E335" s="33"/>
    </row>
    <row r="336" spans="1:5" ht="14.4" thickTop="1" thickBot="1" x14ac:dyDescent="0.3">
      <c r="A336" s="48"/>
      <c r="B336" s="15"/>
      <c r="C336" s="15"/>
      <c r="D336" s="15"/>
      <c r="E336" s="33"/>
    </row>
    <row r="337" spans="1:5" ht="14.4" thickTop="1" thickBot="1" x14ac:dyDescent="0.3">
      <c r="A337" s="46"/>
      <c r="B337" s="15"/>
      <c r="C337" s="15"/>
      <c r="D337" s="15"/>
    </row>
    <row r="338" spans="1:5" ht="14.4" thickTop="1" thickBot="1" x14ac:dyDescent="0.3">
      <c r="A338" s="47"/>
      <c r="B338" s="15"/>
      <c r="C338" s="15"/>
      <c r="D338" s="15"/>
      <c r="E338" s="33"/>
    </row>
    <row r="339" spans="1:5" ht="14.4" thickTop="1" thickBot="1" x14ac:dyDescent="0.3">
      <c r="A339" s="47"/>
      <c r="B339" s="15"/>
      <c r="C339" s="15"/>
      <c r="D339" s="15"/>
      <c r="E339" s="33"/>
    </row>
    <row r="340" spans="1:5" ht="14.4" thickTop="1" thickBot="1" x14ac:dyDescent="0.3">
      <c r="A340" s="47"/>
      <c r="B340" s="15"/>
      <c r="C340" s="15"/>
      <c r="D340" s="15"/>
      <c r="E340" s="33"/>
    </row>
    <row r="341" spans="1:5" ht="14.4" thickTop="1" thickBot="1" x14ac:dyDescent="0.3">
      <c r="A341" s="47"/>
      <c r="B341" s="15"/>
      <c r="C341" s="15"/>
      <c r="D341" s="15"/>
      <c r="E341" s="33"/>
    </row>
    <row r="342" spans="1:5" ht="14.4" thickTop="1" thickBot="1" x14ac:dyDescent="0.3">
      <c r="A342" s="47"/>
      <c r="B342" s="15"/>
      <c r="C342" s="15"/>
      <c r="D342" s="15"/>
      <c r="E342" s="33"/>
    </row>
    <row r="343" spans="1:5" ht="14.4" thickTop="1" thickBot="1" x14ac:dyDescent="0.3">
      <c r="A343" s="47"/>
      <c r="B343" s="15"/>
      <c r="C343" s="15"/>
      <c r="D343" s="15"/>
      <c r="E343" s="33"/>
    </row>
    <row r="344" spans="1:5" ht="14.4" thickTop="1" thickBot="1" x14ac:dyDescent="0.3">
      <c r="A344" s="47"/>
      <c r="B344" s="15"/>
      <c r="C344" s="15"/>
      <c r="D344" s="15"/>
      <c r="E344" s="33"/>
    </row>
    <row r="345" spans="1:5" ht="14.4" thickTop="1" thickBot="1" x14ac:dyDescent="0.3">
      <c r="A345" s="47"/>
      <c r="B345" s="15"/>
      <c r="C345" s="15"/>
      <c r="D345" s="15"/>
      <c r="E345" s="33"/>
    </row>
    <row r="346" spans="1:5" ht="14.4" thickTop="1" thickBot="1" x14ac:dyDescent="0.3">
      <c r="A346" s="47"/>
      <c r="B346" s="15"/>
      <c r="C346" s="15"/>
      <c r="D346" s="15"/>
      <c r="E346" s="33"/>
    </row>
    <row r="347" spans="1:5" ht="14.4" thickTop="1" thickBot="1" x14ac:dyDescent="0.3">
      <c r="A347" s="48"/>
      <c r="B347" s="15"/>
      <c r="C347" s="15"/>
      <c r="D347" s="15"/>
      <c r="E347" s="33"/>
    </row>
    <row r="348" spans="1:5" ht="14.4" thickTop="1" thickBot="1" x14ac:dyDescent="0.3">
      <c r="A348" s="46"/>
      <c r="B348" s="15"/>
      <c r="C348" s="15"/>
      <c r="D348" s="15"/>
    </row>
    <row r="349" spans="1:5" ht="14.4" thickTop="1" thickBot="1" x14ac:dyDescent="0.3">
      <c r="A349" s="47"/>
      <c r="B349" s="15"/>
      <c r="C349" s="15"/>
      <c r="D349" s="15"/>
      <c r="E349" s="33"/>
    </row>
    <row r="350" spans="1:5" ht="14.4" thickTop="1" thickBot="1" x14ac:dyDescent="0.3">
      <c r="A350" s="47"/>
      <c r="B350" s="15"/>
      <c r="C350" s="15"/>
      <c r="D350" s="15"/>
      <c r="E350" s="33"/>
    </row>
    <row r="351" spans="1:5" ht="14.4" thickTop="1" thickBot="1" x14ac:dyDescent="0.3">
      <c r="A351" s="47"/>
      <c r="B351" s="15"/>
      <c r="C351" s="15"/>
      <c r="D351" s="15"/>
      <c r="E351" s="33"/>
    </row>
    <row r="352" spans="1:5" ht="14.4" thickTop="1" thickBot="1" x14ac:dyDescent="0.3">
      <c r="A352" s="47"/>
      <c r="B352" s="15"/>
      <c r="C352" s="15"/>
      <c r="D352" s="15"/>
      <c r="E352" s="33"/>
    </row>
    <row r="353" spans="1:5" ht="14.4" thickTop="1" thickBot="1" x14ac:dyDescent="0.3">
      <c r="A353" s="47"/>
      <c r="B353" s="15"/>
      <c r="C353" s="15"/>
      <c r="D353" s="15"/>
      <c r="E353" s="33"/>
    </row>
    <row r="354" spans="1:5" ht="14.4" thickTop="1" thickBot="1" x14ac:dyDescent="0.3">
      <c r="A354" s="47"/>
      <c r="B354" s="15"/>
      <c r="C354" s="15"/>
      <c r="D354" s="15"/>
      <c r="E354" s="33"/>
    </row>
    <row r="355" spans="1:5" ht="14.4" thickTop="1" thickBot="1" x14ac:dyDescent="0.3">
      <c r="A355" s="47"/>
      <c r="B355" s="15"/>
      <c r="C355" s="15"/>
      <c r="D355" s="15"/>
      <c r="E355" s="33"/>
    </row>
    <row r="356" spans="1:5" ht="14.4" thickTop="1" thickBot="1" x14ac:dyDescent="0.3">
      <c r="A356" s="47"/>
      <c r="B356" s="15"/>
      <c r="C356" s="15"/>
      <c r="D356" s="15"/>
      <c r="E356" s="33"/>
    </row>
    <row r="357" spans="1:5" ht="14.4" thickTop="1" thickBot="1" x14ac:dyDescent="0.3">
      <c r="A357" s="47"/>
      <c r="B357" s="15"/>
      <c r="C357" s="15"/>
      <c r="D357" s="15"/>
      <c r="E357" s="33"/>
    </row>
    <row r="358" spans="1:5" ht="14.4" thickTop="1" thickBot="1" x14ac:dyDescent="0.3">
      <c r="A358" s="48"/>
      <c r="B358" s="15"/>
      <c r="C358" s="15"/>
      <c r="D358" s="15"/>
      <c r="E358" s="33"/>
    </row>
    <row r="359" spans="1:5" ht="14.4" thickTop="1" thickBot="1" x14ac:dyDescent="0.3">
      <c r="A359" s="46"/>
      <c r="B359" s="15"/>
      <c r="C359" s="15"/>
      <c r="D359" s="15"/>
    </row>
    <row r="360" spans="1:5" ht="14.4" thickTop="1" thickBot="1" x14ac:dyDescent="0.3">
      <c r="A360" s="47"/>
      <c r="B360" s="15"/>
      <c r="C360" s="15"/>
      <c r="D360" s="15"/>
      <c r="E360" s="33"/>
    </row>
    <row r="361" spans="1:5" ht="14.4" thickTop="1" thickBot="1" x14ac:dyDescent="0.3">
      <c r="A361" s="47"/>
      <c r="B361" s="15"/>
      <c r="C361" s="15"/>
      <c r="D361" s="15"/>
      <c r="E361" s="33"/>
    </row>
    <row r="362" spans="1:5" ht="14.4" thickTop="1" thickBot="1" x14ac:dyDescent="0.3">
      <c r="A362" s="47"/>
      <c r="B362" s="15"/>
      <c r="C362" s="15"/>
      <c r="D362" s="15"/>
      <c r="E362" s="33"/>
    </row>
    <row r="363" spans="1:5" ht="14.4" thickTop="1" thickBot="1" x14ac:dyDescent="0.3">
      <c r="A363" s="47"/>
      <c r="B363" s="15"/>
      <c r="C363" s="15"/>
      <c r="D363" s="15"/>
      <c r="E363" s="33"/>
    </row>
    <row r="364" spans="1:5" ht="14.4" thickTop="1" thickBot="1" x14ac:dyDescent="0.3">
      <c r="A364" s="47"/>
      <c r="B364" s="15"/>
      <c r="C364" s="15"/>
      <c r="D364" s="15"/>
      <c r="E364" s="33"/>
    </row>
    <row r="365" spans="1:5" ht="14.4" thickTop="1" thickBot="1" x14ac:dyDescent="0.3">
      <c r="A365" s="47"/>
      <c r="B365" s="15"/>
      <c r="C365" s="15"/>
      <c r="D365" s="15"/>
      <c r="E365" s="33"/>
    </row>
    <row r="366" spans="1:5" ht="14.4" thickTop="1" thickBot="1" x14ac:dyDescent="0.3">
      <c r="A366" s="47"/>
      <c r="B366" s="15"/>
      <c r="C366" s="15"/>
      <c r="D366" s="15"/>
      <c r="E366" s="33"/>
    </row>
    <row r="367" spans="1:5" ht="14.4" thickTop="1" thickBot="1" x14ac:dyDescent="0.3">
      <c r="A367" s="47"/>
      <c r="B367" s="15"/>
      <c r="C367" s="15"/>
      <c r="D367" s="15"/>
      <c r="E367" s="33"/>
    </row>
    <row r="368" spans="1:5" ht="14.4" thickTop="1" thickBot="1" x14ac:dyDescent="0.3">
      <c r="A368" s="47"/>
      <c r="B368" s="15"/>
      <c r="C368" s="15"/>
      <c r="D368" s="15"/>
      <c r="E368" s="33"/>
    </row>
    <row r="369" spans="1:5" ht="14.4" thickTop="1" thickBot="1" x14ac:dyDescent="0.3">
      <c r="A369" s="48"/>
      <c r="B369" s="15"/>
      <c r="C369" s="15"/>
      <c r="D369" s="15"/>
      <c r="E369" s="33"/>
    </row>
    <row r="370" spans="1:5" ht="14.4" thickTop="1" thickBot="1" x14ac:dyDescent="0.3">
      <c r="A370" s="46"/>
      <c r="B370" s="15"/>
      <c r="C370" s="15"/>
      <c r="D370" s="15"/>
    </row>
    <row r="371" spans="1:5" ht="14.4" thickTop="1" thickBot="1" x14ac:dyDescent="0.3">
      <c r="A371" s="47"/>
      <c r="B371" s="15"/>
      <c r="C371" s="15"/>
      <c r="D371" s="15"/>
      <c r="E371" s="33"/>
    </row>
    <row r="372" spans="1:5" ht="14.4" thickTop="1" thickBot="1" x14ac:dyDescent="0.3">
      <c r="A372" s="47"/>
      <c r="B372" s="15"/>
      <c r="C372" s="15"/>
      <c r="D372" s="15"/>
      <c r="E372" s="33"/>
    </row>
    <row r="373" spans="1:5" ht="14.4" thickTop="1" thickBot="1" x14ac:dyDescent="0.3">
      <c r="A373" s="47"/>
      <c r="B373" s="15"/>
      <c r="C373" s="15"/>
      <c r="D373" s="15"/>
      <c r="E373" s="33"/>
    </row>
    <row r="374" spans="1:5" ht="14.4" thickTop="1" thickBot="1" x14ac:dyDescent="0.3">
      <c r="A374" s="47"/>
      <c r="B374" s="15"/>
      <c r="C374" s="15"/>
      <c r="D374" s="15"/>
      <c r="E374" s="33"/>
    </row>
    <row r="375" spans="1:5" ht="14.4" thickTop="1" thickBot="1" x14ac:dyDescent="0.3">
      <c r="A375" s="47"/>
      <c r="B375" s="15"/>
      <c r="C375" s="15"/>
      <c r="D375" s="15"/>
      <c r="E375" s="33"/>
    </row>
    <row r="376" spans="1:5" ht="14.4" thickTop="1" thickBot="1" x14ac:dyDescent="0.3">
      <c r="A376" s="47"/>
      <c r="B376" s="15"/>
      <c r="C376" s="15"/>
      <c r="D376" s="15"/>
      <c r="E376" s="33"/>
    </row>
    <row r="377" spans="1:5" ht="14.4" thickTop="1" thickBot="1" x14ac:dyDescent="0.3">
      <c r="A377" s="47"/>
      <c r="B377" s="15"/>
      <c r="C377" s="15"/>
      <c r="D377" s="15"/>
      <c r="E377" s="33"/>
    </row>
    <row r="378" spans="1:5" ht="14.4" thickTop="1" thickBot="1" x14ac:dyDescent="0.3">
      <c r="A378" s="47"/>
      <c r="B378" s="15"/>
      <c r="C378" s="15"/>
      <c r="D378" s="15"/>
      <c r="E378" s="33"/>
    </row>
    <row r="379" spans="1:5" ht="14.4" thickTop="1" thickBot="1" x14ac:dyDescent="0.3">
      <c r="A379" s="47"/>
      <c r="B379" s="15"/>
      <c r="C379" s="15"/>
      <c r="D379" s="15"/>
      <c r="E379" s="33"/>
    </row>
    <row r="380" spans="1:5" ht="14.4" thickTop="1" thickBot="1" x14ac:dyDescent="0.3">
      <c r="A380" s="48"/>
      <c r="B380" s="15"/>
      <c r="C380" s="15"/>
      <c r="D380" s="15"/>
      <c r="E380" s="33"/>
    </row>
    <row r="381" spans="1:5" ht="14.4" thickTop="1" thickBot="1" x14ac:dyDescent="0.3">
      <c r="A381" s="46"/>
      <c r="B381" s="15"/>
      <c r="C381" s="15"/>
      <c r="D381" s="15"/>
    </row>
    <row r="382" spans="1:5" ht="14.4" thickTop="1" thickBot="1" x14ac:dyDescent="0.3">
      <c r="A382" s="47"/>
      <c r="B382" s="15"/>
      <c r="C382" s="15"/>
      <c r="D382" s="15"/>
      <c r="E382" s="33"/>
    </row>
    <row r="383" spans="1:5" ht="14.4" thickTop="1" thickBot="1" x14ac:dyDescent="0.3">
      <c r="A383" s="47"/>
      <c r="B383" s="15"/>
      <c r="C383" s="15"/>
      <c r="D383" s="15"/>
      <c r="E383" s="33"/>
    </row>
    <row r="384" spans="1:5" ht="14.4" thickTop="1" thickBot="1" x14ac:dyDescent="0.3">
      <c r="A384" s="47"/>
      <c r="B384" s="15"/>
      <c r="C384" s="15"/>
      <c r="D384" s="15"/>
      <c r="E384" s="33"/>
    </row>
    <row r="385" spans="1:5" ht="14.4" thickTop="1" thickBot="1" x14ac:dyDescent="0.3">
      <c r="A385" s="47"/>
      <c r="B385" s="15"/>
      <c r="C385" s="15"/>
      <c r="D385" s="15"/>
      <c r="E385" s="33"/>
    </row>
    <row r="386" spans="1:5" ht="14.4" thickTop="1" thickBot="1" x14ac:dyDescent="0.3">
      <c r="A386" s="47"/>
      <c r="B386" s="15"/>
      <c r="C386" s="15"/>
      <c r="D386" s="15"/>
      <c r="E386" s="33"/>
    </row>
    <row r="387" spans="1:5" ht="14.4" thickTop="1" thickBot="1" x14ac:dyDescent="0.3">
      <c r="A387" s="47"/>
      <c r="B387" s="15"/>
      <c r="C387" s="15"/>
      <c r="D387" s="15"/>
      <c r="E387" s="33"/>
    </row>
    <row r="388" spans="1:5" ht="14.4" thickTop="1" thickBot="1" x14ac:dyDescent="0.3">
      <c r="A388" s="47"/>
      <c r="B388" s="15"/>
      <c r="C388" s="15"/>
      <c r="D388" s="15"/>
      <c r="E388" s="33"/>
    </row>
    <row r="389" spans="1:5" ht="14.4" thickTop="1" thickBot="1" x14ac:dyDescent="0.3">
      <c r="A389" s="47"/>
      <c r="B389" s="15"/>
      <c r="C389" s="15"/>
      <c r="D389" s="15"/>
      <c r="E389" s="33"/>
    </row>
    <row r="390" spans="1:5" ht="14.4" thickTop="1" thickBot="1" x14ac:dyDescent="0.3">
      <c r="A390" s="47"/>
      <c r="B390" s="15"/>
      <c r="C390" s="15"/>
      <c r="D390" s="15"/>
      <c r="E390" s="33"/>
    </row>
    <row r="391" spans="1:5" ht="14.4" thickTop="1" thickBot="1" x14ac:dyDescent="0.3">
      <c r="A391" s="48"/>
      <c r="B391" s="15"/>
      <c r="C391" s="15"/>
      <c r="D391" s="15"/>
      <c r="E391" s="33"/>
    </row>
    <row r="392" spans="1:5" ht="14.4" thickTop="1" thickBot="1" x14ac:dyDescent="0.3">
      <c r="A392" s="46"/>
      <c r="B392" s="15"/>
      <c r="C392" s="15"/>
      <c r="D392" s="15"/>
    </row>
    <row r="393" spans="1:5" ht="14.4" thickTop="1" thickBot="1" x14ac:dyDescent="0.3">
      <c r="A393" s="47"/>
      <c r="B393" s="15"/>
      <c r="C393" s="15"/>
      <c r="D393" s="15"/>
      <c r="E393" s="33"/>
    </row>
    <row r="394" spans="1:5" ht="14.4" thickTop="1" thickBot="1" x14ac:dyDescent="0.3">
      <c r="A394" s="47"/>
      <c r="B394" s="15"/>
      <c r="C394" s="15"/>
      <c r="D394" s="15"/>
      <c r="E394" s="33"/>
    </row>
    <row r="395" spans="1:5" ht="14.4" thickTop="1" thickBot="1" x14ac:dyDescent="0.3">
      <c r="A395" s="47"/>
      <c r="B395" s="15"/>
      <c r="C395" s="15"/>
      <c r="D395" s="15"/>
      <c r="E395" s="33"/>
    </row>
    <row r="396" spans="1:5" ht="14.4" thickTop="1" thickBot="1" x14ac:dyDescent="0.3">
      <c r="A396" s="47"/>
      <c r="B396" s="15"/>
      <c r="C396" s="15"/>
      <c r="D396" s="15"/>
      <c r="E396" s="33"/>
    </row>
    <row r="397" spans="1:5" ht="14.4" thickTop="1" thickBot="1" x14ac:dyDescent="0.3">
      <c r="A397" s="47"/>
      <c r="B397" s="15"/>
      <c r="C397" s="15"/>
      <c r="D397" s="15"/>
      <c r="E397" s="33"/>
    </row>
    <row r="398" spans="1:5" ht="14.4" thickTop="1" thickBot="1" x14ac:dyDescent="0.3">
      <c r="A398" s="47"/>
      <c r="B398" s="15"/>
      <c r="C398" s="15"/>
      <c r="D398" s="15"/>
      <c r="E398" s="33"/>
    </row>
    <row r="399" spans="1:5" ht="14.4" thickTop="1" thickBot="1" x14ac:dyDescent="0.3">
      <c r="A399" s="47"/>
      <c r="B399" s="15"/>
      <c r="C399" s="15"/>
      <c r="D399" s="15"/>
      <c r="E399" s="33"/>
    </row>
    <row r="400" spans="1:5" ht="14.4" thickTop="1" thickBot="1" x14ac:dyDescent="0.3">
      <c r="A400" s="47"/>
      <c r="B400" s="15"/>
      <c r="C400" s="15"/>
      <c r="D400" s="15"/>
      <c r="E400" s="33"/>
    </row>
    <row r="401" spans="1:5" ht="14.4" thickTop="1" thickBot="1" x14ac:dyDescent="0.3">
      <c r="A401" s="47"/>
      <c r="B401" s="15"/>
      <c r="C401" s="15"/>
      <c r="D401" s="15"/>
      <c r="E401" s="33"/>
    </row>
    <row r="402" spans="1:5" ht="14.4" thickTop="1" thickBot="1" x14ac:dyDescent="0.3">
      <c r="A402" s="48"/>
      <c r="B402" s="15"/>
      <c r="C402" s="15"/>
      <c r="D402" s="15"/>
      <c r="E402" s="33"/>
    </row>
    <row r="403" spans="1:5" ht="14.4" thickTop="1" thickBot="1" x14ac:dyDescent="0.3">
      <c r="A403" s="46"/>
      <c r="B403" s="15"/>
      <c r="C403" s="15"/>
      <c r="D403" s="15"/>
    </row>
    <row r="404" spans="1:5" ht="14.4" thickTop="1" thickBot="1" x14ac:dyDescent="0.3">
      <c r="A404" s="47"/>
      <c r="B404" s="15"/>
      <c r="C404" s="15"/>
      <c r="D404" s="15"/>
      <c r="E404" s="33"/>
    </row>
    <row r="405" spans="1:5" ht="14.4" thickTop="1" thickBot="1" x14ac:dyDescent="0.3">
      <c r="A405" s="47"/>
      <c r="B405" s="15"/>
      <c r="C405" s="15"/>
      <c r="D405" s="15"/>
      <c r="E405" s="33"/>
    </row>
    <row r="406" spans="1:5" ht="14.4" thickTop="1" thickBot="1" x14ac:dyDescent="0.3">
      <c r="A406" s="47"/>
      <c r="B406" s="15"/>
      <c r="C406" s="15"/>
      <c r="D406" s="15"/>
      <c r="E406" s="33"/>
    </row>
    <row r="407" spans="1:5" ht="14.4" thickTop="1" thickBot="1" x14ac:dyDescent="0.3">
      <c r="A407" s="47"/>
      <c r="B407" s="15"/>
      <c r="C407" s="15"/>
      <c r="D407" s="15"/>
      <c r="E407" s="33"/>
    </row>
    <row r="408" spans="1:5" ht="14.4" thickTop="1" thickBot="1" x14ac:dyDescent="0.3">
      <c r="A408" s="47"/>
      <c r="B408" s="15"/>
      <c r="C408" s="15"/>
      <c r="D408" s="15"/>
      <c r="E408" s="33"/>
    </row>
    <row r="409" spans="1:5" ht="14.4" thickTop="1" thickBot="1" x14ac:dyDescent="0.3">
      <c r="A409" s="47"/>
      <c r="B409" s="15"/>
      <c r="C409" s="15"/>
      <c r="D409" s="15"/>
      <c r="E409" s="33"/>
    </row>
    <row r="410" spans="1:5" ht="14.4" thickTop="1" thickBot="1" x14ac:dyDescent="0.3">
      <c r="A410" s="47"/>
      <c r="B410" s="15"/>
      <c r="C410" s="15"/>
      <c r="D410" s="15"/>
      <c r="E410" s="33"/>
    </row>
    <row r="411" spans="1:5" ht="14.4" thickTop="1" thickBot="1" x14ac:dyDescent="0.3">
      <c r="A411" s="47"/>
      <c r="B411" s="15"/>
      <c r="C411" s="15"/>
      <c r="D411" s="15"/>
      <c r="E411" s="33"/>
    </row>
    <row r="412" spans="1:5" ht="14.4" thickTop="1" thickBot="1" x14ac:dyDescent="0.3">
      <c r="A412" s="47"/>
      <c r="B412" s="15"/>
      <c r="C412" s="15"/>
      <c r="D412" s="15"/>
      <c r="E412" s="33"/>
    </row>
    <row r="413" spans="1:5" ht="14.4" thickTop="1" thickBot="1" x14ac:dyDescent="0.3">
      <c r="A413" s="48"/>
      <c r="B413" s="15"/>
      <c r="C413" s="15"/>
      <c r="D413" s="15"/>
      <c r="E413" s="33"/>
    </row>
    <row r="414" spans="1:5" ht="14.4" thickTop="1" thickBot="1" x14ac:dyDescent="0.3">
      <c r="A414" s="46"/>
      <c r="B414" s="15"/>
      <c r="C414" s="15"/>
      <c r="D414" s="15"/>
    </row>
    <row r="415" spans="1:5" ht="14.4" thickTop="1" thickBot="1" x14ac:dyDescent="0.3">
      <c r="A415" s="47"/>
      <c r="B415" s="15"/>
      <c r="C415" s="15"/>
      <c r="D415" s="15"/>
      <c r="E415" s="33"/>
    </row>
    <row r="416" spans="1:5" ht="14.4" thickTop="1" thickBot="1" x14ac:dyDescent="0.3">
      <c r="A416" s="47"/>
      <c r="B416" s="15"/>
      <c r="C416" s="15"/>
      <c r="D416" s="15"/>
      <c r="E416" s="33"/>
    </row>
    <row r="417" spans="1:5" ht="14.4" thickTop="1" thickBot="1" x14ac:dyDescent="0.3">
      <c r="A417" s="47"/>
      <c r="B417" s="15"/>
      <c r="C417" s="15"/>
      <c r="D417" s="15"/>
      <c r="E417" s="33"/>
    </row>
    <row r="418" spans="1:5" ht="14.4" thickTop="1" thickBot="1" x14ac:dyDescent="0.3">
      <c r="A418" s="47"/>
      <c r="B418" s="15"/>
      <c r="C418" s="15"/>
      <c r="D418" s="15"/>
      <c r="E418" s="33"/>
    </row>
    <row r="419" spans="1:5" ht="14.4" thickTop="1" thickBot="1" x14ac:dyDescent="0.3">
      <c r="A419" s="47"/>
      <c r="B419" s="15"/>
      <c r="C419" s="15"/>
      <c r="D419" s="15"/>
      <c r="E419" s="33"/>
    </row>
    <row r="420" spans="1:5" ht="14.4" thickTop="1" thickBot="1" x14ac:dyDescent="0.3">
      <c r="A420" s="47"/>
      <c r="B420" s="15"/>
      <c r="C420" s="15"/>
      <c r="D420" s="15"/>
      <c r="E420" s="33"/>
    </row>
    <row r="421" spans="1:5" ht="14.4" thickTop="1" thickBot="1" x14ac:dyDescent="0.3">
      <c r="A421" s="47"/>
      <c r="B421" s="15"/>
      <c r="C421" s="15"/>
      <c r="D421" s="15"/>
      <c r="E421" s="33"/>
    </row>
    <row r="422" spans="1:5" ht="14.4" thickTop="1" thickBot="1" x14ac:dyDescent="0.3">
      <c r="A422" s="47"/>
      <c r="B422" s="15"/>
      <c r="C422" s="15"/>
      <c r="D422" s="15"/>
      <c r="E422" s="33"/>
    </row>
    <row r="423" spans="1:5" ht="14.4" thickTop="1" thickBot="1" x14ac:dyDescent="0.3">
      <c r="A423" s="47"/>
      <c r="B423" s="15"/>
      <c r="C423" s="15"/>
      <c r="D423" s="15"/>
      <c r="E423" s="33"/>
    </row>
    <row r="424" spans="1:5" ht="14.4" thickTop="1" thickBot="1" x14ac:dyDescent="0.3">
      <c r="A424" s="48"/>
      <c r="B424" s="15"/>
      <c r="C424" s="15"/>
      <c r="D424" s="15"/>
      <c r="E424" s="33"/>
    </row>
    <row r="425" spans="1:5" ht="14.4" thickTop="1" thickBot="1" x14ac:dyDescent="0.3">
      <c r="A425" s="46"/>
      <c r="B425" s="15"/>
      <c r="C425" s="15"/>
      <c r="D425" s="15"/>
    </row>
    <row r="426" spans="1:5" ht="14.4" thickTop="1" thickBot="1" x14ac:dyDescent="0.3">
      <c r="A426" s="47"/>
      <c r="B426" s="15"/>
      <c r="C426" s="15"/>
      <c r="D426" s="15"/>
      <c r="E426" s="33"/>
    </row>
    <row r="427" spans="1:5" ht="14.4" thickTop="1" thickBot="1" x14ac:dyDescent="0.3">
      <c r="A427" s="47"/>
      <c r="B427" s="15"/>
      <c r="C427" s="15"/>
      <c r="D427" s="15"/>
      <c r="E427" s="33"/>
    </row>
    <row r="428" spans="1:5" ht="14.4" thickTop="1" thickBot="1" x14ac:dyDescent="0.3">
      <c r="A428" s="47"/>
      <c r="B428" s="15"/>
      <c r="C428" s="15"/>
      <c r="D428" s="15"/>
      <c r="E428" s="33"/>
    </row>
    <row r="429" spans="1:5" ht="14.4" thickTop="1" thickBot="1" x14ac:dyDescent="0.3">
      <c r="A429" s="47"/>
      <c r="B429" s="15"/>
      <c r="C429" s="15"/>
      <c r="D429" s="15"/>
      <c r="E429" s="33"/>
    </row>
    <row r="430" spans="1:5" ht="14.4" thickTop="1" thickBot="1" x14ac:dyDescent="0.3">
      <c r="A430" s="47"/>
      <c r="B430" s="15"/>
      <c r="C430" s="15"/>
      <c r="D430" s="15"/>
      <c r="E430" s="33"/>
    </row>
    <row r="431" spans="1:5" ht="14.4" thickTop="1" thickBot="1" x14ac:dyDescent="0.3">
      <c r="A431" s="47"/>
      <c r="B431" s="15"/>
      <c r="C431" s="15"/>
      <c r="D431" s="15"/>
      <c r="E431" s="33"/>
    </row>
    <row r="432" spans="1:5" ht="14.4" thickTop="1" thickBot="1" x14ac:dyDescent="0.3">
      <c r="A432" s="47"/>
      <c r="B432" s="15"/>
      <c r="C432" s="15"/>
      <c r="D432" s="15"/>
      <c r="E432" s="33"/>
    </row>
    <row r="433" spans="1:5" ht="14.4" thickTop="1" thickBot="1" x14ac:dyDescent="0.3">
      <c r="A433" s="47"/>
      <c r="B433" s="15"/>
      <c r="C433" s="15"/>
      <c r="D433" s="15"/>
      <c r="E433" s="33"/>
    </row>
    <row r="434" spans="1:5" ht="14.4" thickTop="1" thickBot="1" x14ac:dyDescent="0.3">
      <c r="A434" s="47"/>
      <c r="B434" s="15"/>
      <c r="C434" s="15"/>
      <c r="D434" s="15"/>
      <c r="E434" s="33"/>
    </row>
    <row r="435" spans="1:5" ht="14.4" thickTop="1" thickBot="1" x14ac:dyDescent="0.3">
      <c r="A435" s="48"/>
      <c r="B435" s="15"/>
      <c r="C435" s="15"/>
      <c r="D435" s="15"/>
      <c r="E435" s="33"/>
    </row>
    <row r="436" spans="1:5" ht="14.4" thickTop="1" thickBot="1" x14ac:dyDescent="0.3">
      <c r="A436" s="46"/>
      <c r="B436" s="15"/>
      <c r="C436" s="15"/>
      <c r="D436" s="15"/>
    </row>
    <row r="437" spans="1:5" ht="14.4" thickTop="1" thickBot="1" x14ac:dyDescent="0.3">
      <c r="A437" s="47"/>
      <c r="B437" s="15"/>
      <c r="C437" s="15"/>
      <c r="D437" s="15"/>
      <c r="E437" s="33"/>
    </row>
    <row r="438" spans="1:5" ht="14.4" thickTop="1" thickBot="1" x14ac:dyDescent="0.3">
      <c r="A438" s="47"/>
      <c r="B438" s="15"/>
      <c r="C438" s="15"/>
      <c r="D438" s="15"/>
      <c r="E438" s="33"/>
    </row>
    <row r="439" spans="1:5" ht="14.4" thickTop="1" thickBot="1" x14ac:dyDescent="0.3">
      <c r="A439" s="47"/>
      <c r="B439" s="15"/>
      <c r="C439" s="15"/>
      <c r="D439" s="15"/>
      <c r="E439" s="33"/>
    </row>
    <row r="440" spans="1:5" ht="14.4" thickTop="1" thickBot="1" x14ac:dyDescent="0.3">
      <c r="A440" s="47"/>
      <c r="B440" s="15"/>
      <c r="C440" s="15"/>
      <c r="D440" s="15"/>
      <c r="E440" s="33"/>
    </row>
    <row r="441" spans="1:5" ht="14.4" thickTop="1" thickBot="1" x14ac:dyDescent="0.3">
      <c r="A441" s="47"/>
      <c r="B441" s="15"/>
      <c r="C441" s="15"/>
      <c r="D441" s="15"/>
      <c r="E441" s="33"/>
    </row>
    <row r="442" spans="1:5" ht="14.4" thickTop="1" thickBot="1" x14ac:dyDescent="0.3">
      <c r="A442" s="47"/>
      <c r="B442" s="15"/>
      <c r="C442" s="15"/>
      <c r="D442" s="15"/>
      <c r="E442" s="33"/>
    </row>
    <row r="443" spans="1:5" ht="14.4" thickTop="1" thickBot="1" x14ac:dyDescent="0.3">
      <c r="A443" s="47"/>
      <c r="B443" s="15"/>
      <c r="C443" s="15"/>
      <c r="D443" s="15"/>
      <c r="E443" s="33"/>
    </row>
    <row r="444" spans="1:5" ht="14.4" thickTop="1" thickBot="1" x14ac:dyDescent="0.3">
      <c r="A444" s="47"/>
      <c r="B444" s="15"/>
      <c r="C444" s="15"/>
      <c r="D444" s="15"/>
      <c r="E444" s="33"/>
    </row>
    <row r="445" spans="1:5" ht="14.4" thickTop="1" thickBot="1" x14ac:dyDescent="0.3">
      <c r="A445" s="47"/>
      <c r="B445" s="15"/>
      <c r="C445" s="15"/>
      <c r="D445" s="15"/>
      <c r="E445" s="33"/>
    </row>
    <row r="446" spans="1:5" ht="14.4" thickTop="1" thickBot="1" x14ac:dyDescent="0.3">
      <c r="A446" s="48"/>
      <c r="B446" s="15"/>
      <c r="C446" s="15"/>
      <c r="D446" s="15"/>
      <c r="E446" s="33"/>
    </row>
    <row r="447" spans="1:5" ht="14.4" thickTop="1" thickBot="1" x14ac:dyDescent="0.3">
      <c r="A447" s="46"/>
      <c r="B447" s="15"/>
      <c r="C447" s="15"/>
      <c r="D447" s="15"/>
    </row>
    <row r="448" spans="1:5" ht="14.4" thickTop="1" thickBot="1" x14ac:dyDescent="0.3">
      <c r="A448" s="47"/>
      <c r="B448" s="15"/>
      <c r="C448" s="15"/>
      <c r="D448" s="15"/>
      <c r="E448" s="33"/>
    </row>
    <row r="449" spans="1:5" ht="14.4" thickTop="1" thickBot="1" x14ac:dyDescent="0.3">
      <c r="A449" s="47"/>
      <c r="B449" s="15"/>
      <c r="C449" s="15"/>
      <c r="D449" s="15"/>
      <c r="E449" s="33"/>
    </row>
    <row r="450" spans="1:5" ht="14.4" thickTop="1" thickBot="1" x14ac:dyDescent="0.3">
      <c r="A450" s="47"/>
      <c r="B450" s="15"/>
      <c r="C450" s="15"/>
      <c r="D450" s="15"/>
      <c r="E450" s="33"/>
    </row>
    <row r="451" spans="1:5" ht="14.4" thickTop="1" thickBot="1" x14ac:dyDescent="0.3">
      <c r="A451" s="47"/>
      <c r="B451" s="15"/>
      <c r="C451" s="15"/>
      <c r="D451" s="15"/>
      <c r="E451" s="33"/>
    </row>
    <row r="452" spans="1:5" ht="14.4" thickTop="1" thickBot="1" x14ac:dyDescent="0.3">
      <c r="A452" s="47"/>
      <c r="B452" s="15"/>
      <c r="C452" s="15"/>
      <c r="D452" s="15"/>
      <c r="E452" s="33"/>
    </row>
    <row r="453" spans="1:5" ht="14.4" thickTop="1" thickBot="1" x14ac:dyDescent="0.3">
      <c r="A453" s="47"/>
      <c r="B453" s="15"/>
      <c r="C453" s="15"/>
      <c r="D453" s="15"/>
      <c r="E453" s="33"/>
    </row>
    <row r="454" spans="1:5" ht="14.4" thickTop="1" thickBot="1" x14ac:dyDescent="0.3">
      <c r="A454" s="47"/>
      <c r="B454" s="15"/>
      <c r="C454" s="15"/>
      <c r="D454" s="15"/>
      <c r="E454" s="33"/>
    </row>
    <row r="455" spans="1:5" ht="14.4" thickTop="1" thickBot="1" x14ac:dyDescent="0.3">
      <c r="A455" s="47"/>
      <c r="B455" s="15"/>
      <c r="C455" s="15"/>
      <c r="D455" s="15"/>
      <c r="E455" s="33"/>
    </row>
    <row r="456" spans="1:5" ht="14.4" thickTop="1" thickBot="1" x14ac:dyDescent="0.3">
      <c r="A456" s="47"/>
      <c r="B456" s="15"/>
      <c r="C456" s="15"/>
      <c r="D456" s="15"/>
      <c r="E456" s="33"/>
    </row>
    <row r="457" spans="1:5" ht="14.4" thickTop="1" thickBot="1" x14ac:dyDescent="0.3">
      <c r="A457" s="48"/>
      <c r="B457" s="15"/>
      <c r="C457" s="15"/>
      <c r="D457" s="15"/>
      <c r="E457" s="33"/>
    </row>
    <row r="458" spans="1:5" ht="14.4" thickTop="1" thickBot="1" x14ac:dyDescent="0.3">
      <c r="A458" s="46"/>
      <c r="B458" s="15"/>
      <c r="C458" s="15"/>
      <c r="D458" s="15"/>
    </row>
    <row r="459" spans="1:5" ht="14.4" thickTop="1" thickBot="1" x14ac:dyDescent="0.3">
      <c r="A459" s="47"/>
      <c r="B459" s="15"/>
      <c r="C459" s="15"/>
      <c r="D459" s="15"/>
      <c r="E459" s="33"/>
    </row>
    <row r="460" spans="1:5" ht="14.4" thickTop="1" thickBot="1" x14ac:dyDescent="0.3">
      <c r="A460" s="47"/>
      <c r="B460" s="15"/>
      <c r="C460" s="15"/>
      <c r="D460" s="15"/>
      <c r="E460" s="33"/>
    </row>
    <row r="461" spans="1:5" ht="14.4" thickTop="1" thickBot="1" x14ac:dyDescent="0.3">
      <c r="A461" s="47"/>
      <c r="B461" s="15"/>
      <c r="C461" s="15"/>
      <c r="D461" s="15"/>
      <c r="E461" s="33"/>
    </row>
    <row r="462" spans="1:5" ht="14.4" thickTop="1" thickBot="1" x14ac:dyDescent="0.3">
      <c r="A462" s="47"/>
      <c r="B462" s="15"/>
      <c r="C462" s="15"/>
      <c r="D462" s="15"/>
      <c r="E462" s="33"/>
    </row>
    <row r="463" spans="1:5" ht="14.4" thickTop="1" thickBot="1" x14ac:dyDescent="0.3">
      <c r="A463" s="47"/>
      <c r="B463" s="15"/>
      <c r="C463" s="15"/>
      <c r="D463" s="15"/>
      <c r="E463" s="33"/>
    </row>
    <row r="464" spans="1:5" ht="14.4" thickTop="1" thickBot="1" x14ac:dyDescent="0.3">
      <c r="A464" s="47"/>
      <c r="B464" s="15"/>
      <c r="C464" s="15"/>
      <c r="D464" s="15"/>
      <c r="E464" s="33"/>
    </row>
    <row r="465" spans="1:5" ht="14.4" thickTop="1" thickBot="1" x14ac:dyDescent="0.3">
      <c r="A465" s="47"/>
      <c r="B465" s="15"/>
      <c r="C465" s="15"/>
      <c r="D465" s="15"/>
      <c r="E465" s="33"/>
    </row>
    <row r="466" spans="1:5" ht="14.4" thickTop="1" thickBot="1" x14ac:dyDescent="0.3">
      <c r="A466" s="47"/>
      <c r="B466" s="15"/>
      <c r="C466" s="15"/>
      <c r="D466" s="15"/>
      <c r="E466" s="33"/>
    </row>
    <row r="467" spans="1:5" ht="14.4" thickTop="1" thickBot="1" x14ac:dyDescent="0.3">
      <c r="A467" s="47"/>
      <c r="B467" s="15"/>
      <c r="C467" s="15"/>
      <c r="D467" s="15"/>
      <c r="E467" s="33"/>
    </row>
    <row r="468" spans="1:5" ht="14.4" thickTop="1" thickBot="1" x14ac:dyDescent="0.3">
      <c r="A468" s="48"/>
      <c r="B468" s="15"/>
      <c r="C468" s="15"/>
      <c r="D468" s="15"/>
      <c r="E468" s="33"/>
    </row>
    <row r="469" spans="1:5" ht="14.4" thickTop="1" thickBot="1" x14ac:dyDescent="0.3">
      <c r="A469" s="46"/>
      <c r="B469" s="15"/>
      <c r="C469" s="15"/>
      <c r="D469" s="15"/>
    </row>
    <row r="470" spans="1:5" ht="14.4" thickTop="1" thickBot="1" x14ac:dyDescent="0.3">
      <c r="A470" s="47"/>
      <c r="B470" s="15"/>
      <c r="C470" s="15"/>
      <c r="D470" s="15"/>
      <c r="E470" s="33"/>
    </row>
    <row r="471" spans="1:5" ht="14.4" thickTop="1" thickBot="1" x14ac:dyDescent="0.3">
      <c r="A471" s="47"/>
      <c r="B471" s="15"/>
      <c r="C471" s="15"/>
      <c r="D471" s="15"/>
      <c r="E471" s="33"/>
    </row>
    <row r="472" spans="1:5" ht="14.4" thickTop="1" thickBot="1" x14ac:dyDescent="0.3">
      <c r="A472" s="47"/>
      <c r="B472" s="15"/>
      <c r="C472" s="15"/>
      <c r="D472" s="15"/>
      <c r="E472" s="33"/>
    </row>
    <row r="473" spans="1:5" ht="14.4" thickTop="1" thickBot="1" x14ac:dyDescent="0.3">
      <c r="A473" s="47"/>
      <c r="B473" s="15"/>
      <c r="C473" s="15"/>
      <c r="D473" s="15"/>
      <c r="E473" s="33"/>
    </row>
    <row r="474" spans="1:5" ht="14.4" thickTop="1" thickBot="1" x14ac:dyDescent="0.3">
      <c r="A474" s="47"/>
      <c r="B474" s="15"/>
      <c r="C474" s="15"/>
      <c r="D474" s="15"/>
      <c r="E474" s="33"/>
    </row>
    <row r="475" spans="1:5" ht="14.4" thickTop="1" thickBot="1" x14ac:dyDescent="0.3">
      <c r="A475" s="47"/>
      <c r="B475" s="15"/>
      <c r="C475" s="15"/>
      <c r="D475" s="15"/>
      <c r="E475" s="33"/>
    </row>
    <row r="476" spans="1:5" ht="14.4" thickTop="1" thickBot="1" x14ac:dyDescent="0.3">
      <c r="A476" s="47"/>
      <c r="B476" s="15"/>
      <c r="C476" s="15"/>
      <c r="D476" s="15"/>
      <c r="E476" s="33"/>
    </row>
    <row r="477" spans="1:5" ht="14.4" thickTop="1" thickBot="1" x14ac:dyDescent="0.3">
      <c r="A477" s="47"/>
      <c r="B477" s="15"/>
      <c r="C477" s="15"/>
      <c r="D477" s="15"/>
      <c r="E477" s="33"/>
    </row>
    <row r="478" spans="1:5" ht="14.4" thickTop="1" thickBot="1" x14ac:dyDescent="0.3">
      <c r="A478" s="47"/>
      <c r="B478" s="15"/>
      <c r="C478" s="15"/>
      <c r="D478" s="15"/>
      <c r="E478" s="33"/>
    </row>
    <row r="479" spans="1:5" ht="14.4" thickTop="1" thickBot="1" x14ac:dyDescent="0.3">
      <c r="A479" s="48"/>
      <c r="B479" s="15"/>
      <c r="C479" s="15"/>
      <c r="D479" s="15"/>
      <c r="E479" s="33"/>
    </row>
    <row r="480" spans="1:5" ht="14.4" thickTop="1" thickBot="1" x14ac:dyDescent="0.3">
      <c r="A480" s="46"/>
      <c r="B480" s="15"/>
      <c r="C480" s="15"/>
      <c r="D480" s="15"/>
    </row>
    <row r="481" spans="1:5" ht="14.4" thickTop="1" thickBot="1" x14ac:dyDescent="0.3">
      <c r="A481" s="47"/>
      <c r="B481" s="15"/>
      <c r="C481" s="15"/>
      <c r="D481" s="15"/>
      <c r="E481" s="33"/>
    </row>
    <row r="482" spans="1:5" ht="14.4" thickTop="1" thickBot="1" x14ac:dyDescent="0.3">
      <c r="A482" s="47"/>
      <c r="B482" s="15"/>
      <c r="C482" s="15"/>
      <c r="D482" s="15"/>
      <c r="E482" s="33"/>
    </row>
    <row r="483" spans="1:5" ht="14.4" thickTop="1" thickBot="1" x14ac:dyDescent="0.3">
      <c r="A483" s="47"/>
      <c r="B483" s="15"/>
      <c r="C483" s="15"/>
      <c r="D483" s="15"/>
      <c r="E483" s="33"/>
    </row>
    <row r="484" spans="1:5" ht="14.4" thickTop="1" thickBot="1" x14ac:dyDescent="0.3">
      <c r="A484" s="47"/>
      <c r="B484" s="15"/>
      <c r="C484" s="15"/>
      <c r="D484" s="15"/>
      <c r="E484" s="33"/>
    </row>
    <row r="485" spans="1:5" ht="14.4" thickTop="1" thickBot="1" x14ac:dyDescent="0.3">
      <c r="A485" s="47"/>
      <c r="B485" s="15"/>
      <c r="C485" s="15"/>
      <c r="D485" s="15"/>
      <c r="E485" s="33"/>
    </row>
    <row r="486" spans="1:5" ht="14.4" thickTop="1" thickBot="1" x14ac:dyDescent="0.3">
      <c r="A486" s="47"/>
      <c r="B486" s="15"/>
      <c r="C486" s="15"/>
      <c r="D486" s="15"/>
      <c r="E486" s="33"/>
    </row>
    <row r="487" spans="1:5" ht="14.4" thickTop="1" thickBot="1" x14ac:dyDescent="0.3">
      <c r="A487" s="47"/>
      <c r="B487" s="15"/>
      <c r="C487" s="15"/>
      <c r="D487" s="15"/>
      <c r="E487" s="33"/>
    </row>
    <row r="488" spans="1:5" ht="14.4" thickTop="1" thickBot="1" x14ac:dyDescent="0.3">
      <c r="A488" s="47"/>
      <c r="B488" s="15"/>
      <c r="C488" s="15"/>
      <c r="D488" s="15"/>
      <c r="E488" s="33"/>
    </row>
    <row r="489" spans="1:5" ht="14.4" thickTop="1" thickBot="1" x14ac:dyDescent="0.3">
      <c r="A489" s="47"/>
      <c r="B489" s="15"/>
      <c r="C489" s="15"/>
      <c r="D489" s="15"/>
      <c r="E489" s="33"/>
    </row>
    <row r="490" spans="1:5" ht="14.4" thickTop="1" thickBot="1" x14ac:dyDescent="0.3">
      <c r="A490" s="48"/>
      <c r="B490" s="15"/>
      <c r="C490" s="15"/>
      <c r="D490" s="15"/>
      <c r="E490" s="33"/>
    </row>
    <row r="491" spans="1:5" ht="14.4" thickTop="1" thickBot="1" x14ac:dyDescent="0.3">
      <c r="A491" s="46"/>
      <c r="B491" s="15"/>
      <c r="C491" s="15"/>
      <c r="D491" s="15"/>
    </row>
    <row r="492" spans="1:5" ht="14.4" thickTop="1" thickBot="1" x14ac:dyDescent="0.3">
      <c r="A492" s="47"/>
      <c r="B492" s="15"/>
      <c r="C492" s="15"/>
      <c r="D492" s="15"/>
      <c r="E492" s="33"/>
    </row>
    <row r="493" spans="1:5" ht="14.4" thickTop="1" thickBot="1" x14ac:dyDescent="0.3">
      <c r="A493" s="47"/>
      <c r="B493" s="15"/>
      <c r="C493" s="15"/>
      <c r="D493" s="15"/>
      <c r="E493" s="33"/>
    </row>
    <row r="494" spans="1:5" ht="14.4" thickTop="1" thickBot="1" x14ac:dyDescent="0.3">
      <c r="A494" s="47"/>
      <c r="B494" s="15"/>
      <c r="C494" s="15"/>
      <c r="D494" s="15"/>
      <c r="E494" s="33"/>
    </row>
    <row r="495" spans="1:5" ht="14.4" thickTop="1" thickBot="1" x14ac:dyDescent="0.3">
      <c r="A495" s="47"/>
      <c r="B495" s="15"/>
      <c r="C495" s="15"/>
      <c r="D495" s="15"/>
      <c r="E495" s="33"/>
    </row>
    <row r="496" spans="1:5" ht="14.4" thickTop="1" thickBot="1" x14ac:dyDescent="0.3">
      <c r="A496" s="47"/>
      <c r="B496" s="15"/>
      <c r="C496" s="15"/>
      <c r="D496" s="15"/>
      <c r="E496" s="33"/>
    </row>
    <row r="497" spans="1:5" ht="14.4" thickTop="1" thickBot="1" x14ac:dyDescent="0.3">
      <c r="A497" s="47"/>
      <c r="B497" s="15"/>
      <c r="C497" s="15"/>
      <c r="D497" s="15"/>
      <c r="E497" s="33"/>
    </row>
    <row r="498" spans="1:5" ht="14.4" thickTop="1" thickBot="1" x14ac:dyDescent="0.3">
      <c r="A498" s="47"/>
      <c r="B498" s="15"/>
      <c r="C498" s="15"/>
      <c r="D498" s="15"/>
      <c r="E498" s="33"/>
    </row>
    <row r="499" spans="1:5" ht="14.4" thickTop="1" thickBot="1" x14ac:dyDescent="0.3">
      <c r="A499" s="47"/>
      <c r="B499" s="15"/>
      <c r="C499" s="15"/>
      <c r="D499" s="15"/>
      <c r="E499" s="33"/>
    </row>
    <row r="500" spans="1:5" ht="14.4" thickTop="1" thickBot="1" x14ac:dyDescent="0.3">
      <c r="A500" s="47"/>
      <c r="B500" s="15"/>
      <c r="C500" s="15"/>
      <c r="D500" s="15"/>
      <c r="E500" s="33"/>
    </row>
    <row r="501" spans="1:5" ht="14.4" thickTop="1" thickBot="1" x14ac:dyDescent="0.3">
      <c r="A501" s="48"/>
      <c r="B501" s="15"/>
      <c r="C501" s="15"/>
      <c r="D501" s="15"/>
      <c r="E501" s="33"/>
    </row>
    <row r="502" spans="1:5" ht="14.4" thickTop="1" thickBot="1" x14ac:dyDescent="0.3">
      <c r="A502" s="46"/>
      <c r="B502" s="15"/>
      <c r="C502" s="15"/>
      <c r="D502" s="15"/>
    </row>
    <row r="503" spans="1:5" ht="14.4" thickTop="1" thickBot="1" x14ac:dyDescent="0.3">
      <c r="A503" s="47"/>
      <c r="B503" s="15"/>
      <c r="C503" s="15"/>
      <c r="D503" s="15"/>
      <c r="E503" s="33"/>
    </row>
    <row r="504" spans="1:5" ht="14.4" thickTop="1" thickBot="1" x14ac:dyDescent="0.3">
      <c r="A504" s="47"/>
      <c r="B504" s="15"/>
      <c r="C504" s="15"/>
      <c r="D504" s="15"/>
      <c r="E504" s="33"/>
    </row>
    <row r="505" spans="1:5" ht="14.4" thickTop="1" thickBot="1" x14ac:dyDescent="0.3">
      <c r="A505" s="47"/>
      <c r="B505" s="15"/>
      <c r="C505" s="15"/>
      <c r="D505" s="15"/>
      <c r="E505" s="33"/>
    </row>
    <row r="506" spans="1:5" ht="14.4" thickTop="1" thickBot="1" x14ac:dyDescent="0.3">
      <c r="A506" s="47"/>
      <c r="B506" s="15"/>
      <c r="C506" s="15"/>
      <c r="D506" s="15"/>
      <c r="E506" s="33"/>
    </row>
    <row r="507" spans="1:5" ht="14.4" thickTop="1" thickBot="1" x14ac:dyDescent="0.3">
      <c r="A507" s="47"/>
      <c r="B507" s="15"/>
      <c r="C507" s="15"/>
      <c r="D507" s="15"/>
      <c r="E507" s="33"/>
    </row>
    <row r="508" spans="1:5" ht="14.4" thickTop="1" thickBot="1" x14ac:dyDescent="0.3">
      <c r="A508" s="47"/>
      <c r="B508" s="15"/>
      <c r="C508" s="15"/>
      <c r="D508" s="15"/>
      <c r="E508" s="33"/>
    </row>
    <row r="509" spans="1:5" ht="14.4" thickTop="1" thickBot="1" x14ac:dyDescent="0.3">
      <c r="A509" s="47"/>
      <c r="B509" s="15"/>
      <c r="C509" s="15"/>
      <c r="D509" s="15"/>
      <c r="E509" s="33"/>
    </row>
    <row r="510" spans="1:5" ht="14.4" thickTop="1" thickBot="1" x14ac:dyDescent="0.3">
      <c r="A510" s="47"/>
      <c r="B510" s="15"/>
      <c r="C510" s="15"/>
      <c r="D510" s="15"/>
      <c r="E510" s="33"/>
    </row>
    <row r="511" spans="1:5" ht="14.4" thickTop="1" thickBot="1" x14ac:dyDescent="0.3">
      <c r="A511" s="47"/>
      <c r="B511" s="15"/>
      <c r="C511" s="15"/>
      <c r="D511" s="15"/>
      <c r="E511" s="33"/>
    </row>
    <row r="512" spans="1:5" ht="14.4" thickTop="1" thickBot="1" x14ac:dyDescent="0.3">
      <c r="A512" s="48"/>
      <c r="B512" s="15"/>
      <c r="C512" s="15"/>
      <c r="D512" s="15"/>
      <c r="E512" s="33"/>
    </row>
    <row r="513" spans="1:5" ht="14.4" thickTop="1" thickBot="1" x14ac:dyDescent="0.3">
      <c r="A513" s="46"/>
      <c r="B513" s="15"/>
      <c r="C513" s="15"/>
      <c r="D513" s="15"/>
    </row>
    <row r="514" spans="1:5" ht="14.4" thickTop="1" thickBot="1" x14ac:dyDescent="0.3">
      <c r="A514" s="47"/>
      <c r="B514" s="15"/>
      <c r="C514" s="15"/>
      <c r="D514" s="15"/>
      <c r="E514" s="33"/>
    </row>
    <row r="515" spans="1:5" ht="14.4" thickTop="1" thickBot="1" x14ac:dyDescent="0.3">
      <c r="A515" s="47"/>
      <c r="B515" s="15"/>
      <c r="C515" s="15"/>
      <c r="D515" s="15"/>
      <c r="E515" s="33"/>
    </row>
    <row r="516" spans="1:5" ht="14.4" thickTop="1" thickBot="1" x14ac:dyDescent="0.3">
      <c r="A516" s="47"/>
      <c r="B516" s="15"/>
      <c r="C516" s="15"/>
      <c r="D516" s="15"/>
      <c r="E516" s="33"/>
    </row>
    <row r="517" spans="1:5" ht="14.4" thickTop="1" thickBot="1" x14ac:dyDescent="0.3">
      <c r="A517" s="47"/>
      <c r="B517" s="15"/>
      <c r="C517" s="15"/>
      <c r="D517" s="15"/>
      <c r="E517" s="33"/>
    </row>
    <row r="518" spans="1:5" ht="14.4" thickTop="1" thickBot="1" x14ac:dyDescent="0.3">
      <c r="A518" s="47"/>
      <c r="B518" s="15"/>
      <c r="C518" s="15"/>
      <c r="D518" s="15"/>
      <c r="E518" s="33"/>
    </row>
    <row r="519" spans="1:5" ht="14.4" thickTop="1" thickBot="1" x14ac:dyDescent="0.3">
      <c r="A519" s="47"/>
      <c r="B519" s="15"/>
      <c r="C519" s="15"/>
      <c r="D519" s="15"/>
      <c r="E519" s="33"/>
    </row>
    <row r="520" spans="1:5" ht="14.4" thickTop="1" thickBot="1" x14ac:dyDescent="0.3">
      <c r="A520" s="47"/>
      <c r="B520" s="15"/>
      <c r="C520" s="15"/>
      <c r="D520" s="15"/>
      <c r="E520" s="33"/>
    </row>
    <row r="521" spans="1:5" ht="14.4" thickTop="1" thickBot="1" x14ac:dyDescent="0.3">
      <c r="A521" s="47"/>
      <c r="B521" s="15"/>
      <c r="C521" s="15"/>
      <c r="D521" s="15"/>
      <c r="E521" s="33"/>
    </row>
    <row r="522" spans="1:5" ht="14.4" thickTop="1" thickBot="1" x14ac:dyDescent="0.3">
      <c r="A522" s="47"/>
      <c r="B522" s="15"/>
      <c r="C522" s="15"/>
      <c r="D522" s="15"/>
      <c r="E522" s="33"/>
    </row>
    <row r="523" spans="1:5" ht="14.4" thickTop="1" thickBot="1" x14ac:dyDescent="0.3">
      <c r="A523" s="48"/>
      <c r="B523" s="15"/>
      <c r="C523" s="15"/>
      <c r="D523" s="15"/>
      <c r="E523" s="33"/>
    </row>
    <row r="524" spans="1:5" ht="14.4" thickTop="1" thickBot="1" x14ac:dyDescent="0.3">
      <c r="A524" s="46"/>
      <c r="B524" s="15"/>
      <c r="C524" s="15"/>
      <c r="D524" s="15"/>
    </row>
    <row r="525" spans="1:5" ht="14.4" thickTop="1" thickBot="1" x14ac:dyDescent="0.3">
      <c r="A525" s="47"/>
      <c r="B525" s="15"/>
      <c r="C525" s="15"/>
      <c r="D525" s="15"/>
      <c r="E525" s="33"/>
    </row>
    <row r="526" spans="1:5" ht="14.4" thickTop="1" thickBot="1" x14ac:dyDescent="0.3">
      <c r="A526" s="47"/>
      <c r="B526" s="15"/>
      <c r="C526" s="15"/>
      <c r="D526" s="15"/>
      <c r="E526" s="33"/>
    </row>
    <row r="527" spans="1:5" ht="14.4" thickTop="1" thickBot="1" x14ac:dyDescent="0.3">
      <c r="A527" s="47"/>
      <c r="B527" s="15"/>
      <c r="C527" s="15"/>
      <c r="D527" s="15"/>
      <c r="E527" s="33"/>
    </row>
    <row r="528" spans="1:5" ht="14.4" thickTop="1" thickBot="1" x14ac:dyDescent="0.3">
      <c r="A528" s="47"/>
      <c r="B528" s="15"/>
      <c r="C528" s="15"/>
      <c r="D528" s="15"/>
      <c r="E528" s="33"/>
    </row>
    <row r="529" spans="1:5" ht="14.4" thickTop="1" thickBot="1" x14ac:dyDescent="0.3">
      <c r="A529" s="47"/>
      <c r="B529" s="15"/>
      <c r="C529" s="15"/>
      <c r="D529" s="15"/>
      <c r="E529" s="33"/>
    </row>
    <row r="530" spans="1:5" ht="14.4" thickTop="1" thickBot="1" x14ac:dyDescent="0.3">
      <c r="A530" s="47"/>
      <c r="B530" s="15"/>
      <c r="C530" s="15"/>
      <c r="D530" s="15"/>
      <c r="E530" s="33"/>
    </row>
    <row r="531" spans="1:5" ht="14.4" thickTop="1" thickBot="1" x14ac:dyDescent="0.3">
      <c r="A531" s="47"/>
      <c r="B531" s="15"/>
      <c r="C531" s="15"/>
      <c r="D531" s="15"/>
      <c r="E531" s="33"/>
    </row>
    <row r="532" spans="1:5" ht="14.4" thickTop="1" thickBot="1" x14ac:dyDescent="0.3">
      <c r="A532" s="47"/>
      <c r="B532" s="15"/>
      <c r="C532" s="15"/>
      <c r="D532" s="15"/>
      <c r="E532" s="33"/>
    </row>
    <row r="533" spans="1:5" ht="14.4" thickTop="1" thickBot="1" x14ac:dyDescent="0.3">
      <c r="A533" s="47"/>
      <c r="B533" s="15"/>
      <c r="C533" s="15"/>
      <c r="D533" s="15"/>
      <c r="E533" s="33"/>
    </row>
    <row r="534" spans="1:5" ht="14.4" thickTop="1" thickBot="1" x14ac:dyDescent="0.3">
      <c r="A534" s="48"/>
      <c r="B534" s="15"/>
      <c r="C534" s="15"/>
      <c r="D534" s="15"/>
      <c r="E534" s="33"/>
    </row>
    <row r="535" spans="1:5" ht="14.4" thickTop="1" thickBot="1" x14ac:dyDescent="0.3">
      <c r="A535" s="46"/>
      <c r="B535" s="15"/>
      <c r="C535" s="15"/>
      <c r="D535" s="15"/>
    </row>
    <row r="536" spans="1:5" ht="14.4" thickTop="1" thickBot="1" x14ac:dyDescent="0.3">
      <c r="A536" s="47"/>
      <c r="B536" s="15"/>
      <c r="C536" s="15"/>
      <c r="D536" s="15"/>
      <c r="E536" s="33"/>
    </row>
    <row r="537" spans="1:5" ht="14.4" thickTop="1" thickBot="1" x14ac:dyDescent="0.3">
      <c r="A537" s="47"/>
      <c r="B537" s="15"/>
      <c r="C537" s="15"/>
      <c r="D537" s="15"/>
      <c r="E537" s="33"/>
    </row>
    <row r="538" spans="1:5" ht="14.4" thickTop="1" thickBot="1" x14ac:dyDescent="0.3">
      <c r="A538" s="47"/>
      <c r="B538" s="15"/>
      <c r="C538" s="15"/>
      <c r="D538" s="15"/>
      <c r="E538" s="33"/>
    </row>
    <row r="539" spans="1:5" ht="14.4" thickTop="1" thickBot="1" x14ac:dyDescent="0.3">
      <c r="A539" s="47"/>
      <c r="B539" s="15"/>
      <c r="C539" s="15"/>
      <c r="D539" s="15"/>
      <c r="E539" s="33"/>
    </row>
    <row r="540" spans="1:5" ht="14.4" thickTop="1" thickBot="1" x14ac:dyDescent="0.3">
      <c r="A540" s="47"/>
      <c r="B540" s="15"/>
      <c r="C540" s="15"/>
      <c r="D540" s="15"/>
      <c r="E540" s="33"/>
    </row>
    <row r="541" spans="1:5" ht="14.4" thickTop="1" thickBot="1" x14ac:dyDescent="0.3">
      <c r="A541" s="47"/>
      <c r="B541" s="15"/>
      <c r="C541" s="15"/>
      <c r="D541" s="15"/>
      <c r="E541" s="33"/>
    </row>
    <row r="542" spans="1:5" ht="14.4" thickTop="1" thickBot="1" x14ac:dyDescent="0.3">
      <c r="A542" s="47"/>
      <c r="B542" s="15"/>
      <c r="C542" s="15"/>
      <c r="D542" s="15"/>
      <c r="E542" s="33"/>
    </row>
    <row r="543" spans="1:5" ht="14.4" thickTop="1" thickBot="1" x14ac:dyDescent="0.3">
      <c r="A543" s="47"/>
      <c r="B543" s="15"/>
      <c r="C543" s="15"/>
      <c r="D543" s="15"/>
      <c r="E543" s="33"/>
    </row>
    <row r="544" spans="1:5" ht="14.4" thickTop="1" thickBot="1" x14ac:dyDescent="0.3">
      <c r="A544" s="47"/>
      <c r="B544" s="15"/>
      <c r="C544" s="15"/>
      <c r="D544" s="15"/>
      <c r="E544" s="33"/>
    </row>
    <row r="545" spans="1:5" ht="14.4" thickTop="1" thickBot="1" x14ac:dyDescent="0.3">
      <c r="A545" s="48"/>
      <c r="B545" s="15"/>
      <c r="C545" s="15"/>
      <c r="D545" s="15"/>
      <c r="E545" s="33"/>
    </row>
    <row r="546" spans="1:5" ht="14.4" thickTop="1" thickBot="1" x14ac:dyDescent="0.3">
      <c r="A546" s="46"/>
      <c r="B546" s="15"/>
      <c r="C546" s="15"/>
      <c r="D546" s="15"/>
    </row>
    <row r="547" spans="1:5" ht="14.4" thickTop="1" thickBot="1" x14ac:dyDescent="0.3">
      <c r="A547" s="47"/>
      <c r="B547" s="15"/>
      <c r="C547" s="15"/>
      <c r="D547" s="15"/>
      <c r="E547" s="33"/>
    </row>
    <row r="548" spans="1:5" ht="14.4" thickTop="1" thickBot="1" x14ac:dyDescent="0.3">
      <c r="A548" s="47"/>
      <c r="B548" s="15"/>
      <c r="C548" s="15"/>
      <c r="D548" s="15"/>
      <c r="E548" s="33"/>
    </row>
    <row r="549" spans="1:5" ht="14.4" thickTop="1" thickBot="1" x14ac:dyDescent="0.3">
      <c r="A549" s="47"/>
      <c r="B549" s="15"/>
      <c r="C549" s="15"/>
      <c r="D549" s="15"/>
      <c r="E549" s="33"/>
    </row>
    <row r="550" spans="1:5" ht="14.4" thickTop="1" thickBot="1" x14ac:dyDescent="0.3">
      <c r="A550" s="47"/>
      <c r="B550" s="15"/>
      <c r="C550" s="15"/>
      <c r="D550" s="15"/>
      <c r="E550" s="33"/>
    </row>
    <row r="551" spans="1:5" ht="14.4" thickTop="1" thickBot="1" x14ac:dyDescent="0.3">
      <c r="A551" s="47"/>
      <c r="B551" s="15"/>
      <c r="C551" s="15"/>
      <c r="D551" s="15"/>
      <c r="E551" s="33"/>
    </row>
    <row r="552" spans="1:5" ht="14.4" thickTop="1" thickBot="1" x14ac:dyDescent="0.3">
      <c r="A552" s="47"/>
      <c r="B552" s="15"/>
      <c r="C552" s="15"/>
      <c r="D552" s="15"/>
      <c r="E552" s="33"/>
    </row>
    <row r="553" spans="1:5" ht="14.4" thickTop="1" thickBot="1" x14ac:dyDescent="0.3">
      <c r="A553" s="47"/>
      <c r="B553" s="15"/>
      <c r="C553" s="15"/>
      <c r="D553" s="15"/>
      <c r="E553" s="33"/>
    </row>
    <row r="554" spans="1:5" ht="14.4" thickTop="1" thickBot="1" x14ac:dyDescent="0.3">
      <c r="A554" s="47"/>
      <c r="B554" s="15"/>
      <c r="C554" s="15"/>
      <c r="D554" s="15"/>
      <c r="E554" s="33"/>
    </row>
    <row r="555" spans="1:5" ht="14.4" thickTop="1" thickBot="1" x14ac:dyDescent="0.3">
      <c r="A555" s="47"/>
      <c r="B555" s="15"/>
      <c r="C555" s="15"/>
      <c r="D555" s="15"/>
      <c r="E555" s="33"/>
    </row>
    <row r="556" spans="1:5" ht="14.4" thickTop="1" thickBot="1" x14ac:dyDescent="0.3">
      <c r="A556" s="48"/>
      <c r="B556" s="15"/>
      <c r="C556" s="15"/>
      <c r="D556" s="15"/>
      <c r="E556" s="33"/>
    </row>
    <row r="557" spans="1:5" ht="14.4" thickTop="1" thickBot="1" x14ac:dyDescent="0.3">
      <c r="A557" s="46"/>
      <c r="B557" s="15"/>
      <c r="C557" s="15"/>
      <c r="D557" s="15"/>
    </row>
    <row r="558" spans="1:5" ht="14.4" thickTop="1" thickBot="1" x14ac:dyDescent="0.3">
      <c r="A558" s="47"/>
      <c r="B558" s="15"/>
      <c r="C558" s="15"/>
      <c r="D558" s="15"/>
      <c r="E558" s="33"/>
    </row>
    <row r="559" spans="1:5" ht="14.4" thickTop="1" thickBot="1" x14ac:dyDescent="0.3">
      <c r="A559" s="47"/>
      <c r="B559" s="15"/>
      <c r="C559" s="15"/>
      <c r="D559" s="15"/>
      <c r="E559" s="33"/>
    </row>
    <row r="560" spans="1:5" ht="14.4" thickTop="1" thickBot="1" x14ac:dyDescent="0.3">
      <c r="A560" s="47"/>
      <c r="B560" s="15"/>
      <c r="C560" s="15"/>
      <c r="D560" s="15"/>
      <c r="E560" s="33"/>
    </row>
    <row r="561" spans="1:5" ht="14.4" thickTop="1" thickBot="1" x14ac:dyDescent="0.3">
      <c r="A561" s="47"/>
      <c r="B561" s="15"/>
      <c r="C561" s="15"/>
      <c r="D561" s="15"/>
      <c r="E561" s="33"/>
    </row>
    <row r="562" spans="1:5" ht="14.4" thickTop="1" thickBot="1" x14ac:dyDescent="0.3">
      <c r="A562" s="47"/>
      <c r="B562" s="15"/>
      <c r="C562" s="15"/>
      <c r="D562" s="15"/>
      <c r="E562" s="33"/>
    </row>
    <row r="563" spans="1:5" ht="14.4" thickTop="1" thickBot="1" x14ac:dyDescent="0.3">
      <c r="A563" s="47"/>
      <c r="B563" s="15"/>
      <c r="C563" s="15"/>
      <c r="D563" s="15"/>
      <c r="E563" s="33"/>
    </row>
    <row r="564" spans="1:5" ht="14.4" thickTop="1" thickBot="1" x14ac:dyDescent="0.3">
      <c r="A564" s="47"/>
      <c r="B564" s="15"/>
      <c r="C564" s="15"/>
      <c r="D564" s="15"/>
      <c r="E564" s="33"/>
    </row>
    <row r="565" spans="1:5" ht="14.4" thickTop="1" thickBot="1" x14ac:dyDescent="0.3">
      <c r="A565" s="47"/>
      <c r="B565" s="15"/>
      <c r="C565" s="15"/>
      <c r="D565" s="15"/>
      <c r="E565" s="33"/>
    </row>
    <row r="566" spans="1:5" ht="14.4" thickTop="1" thickBot="1" x14ac:dyDescent="0.3">
      <c r="A566" s="47"/>
      <c r="B566" s="15"/>
      <c r="C566" s="15"/>
      <c r="D566" s="15"/>
      <c r="E566" s="33"/>
    </row>
    <row r="567" spans="1:5" ht="14.4" thickTop="1" thickBot="1" x14ac:dyDescent="0.3">
      <c r="A567" s="48"/>
      <c r="B567" s="15"/>
      <c r="C567" s="15"/>
      <c r="D567" s="15"/>
      <c r="E567" s="33"/>
    </row>
    <row r="568" spans="1:5" ht="14.4" thickTop="1" thickBot="1" x14ac:dyDescent="0.3">
      <c r="A568" s="46"/>
      <c r="B568" s="15"/>
      <c r="C568" s="15"/>
      <c r="D568" s="15"/>
    </row>
    <row r="569" spans="1:5" ht="14.4" thickTop="1" thickBot="1" x14ac:dyDescent="0.3">
      <c r="A569" s="47"/>
      <c r="B569" s="15"/>
      <c r="C569" s="15"/>
      <c r="D569" s="15"/>
      <c r="E569" s="33"/>
    </row>
    <row r="570" spans="1:5" ht="14.4" thickTop="1" thickBot="1" x14ac:dyDescent="0.3">
      <c r="A570" s="47"/>
      <c r="B570" s="15"/>
      <c r="C570" s="15"/>
      <c r="D570" s="15"/>
      <c r="E570" s="33"/>
    </row>
    <row r="571" spans="1:5" ht="14.4" thickTop="1" thickBot="1" x14ac:dyDescent="0.3">
      <c r="A571" s="47"/>
      <c r="B571" s="15"/>
      <c r="C571" s="15"/>
      <c r="D571" s="15"/>
      <c r="E571" s="33"/>
    </row>
    <row r="572" spans="1:5" ht="14.4" thickTop="1" thickBot="1" x14ac:dyDescent="0.3">
      <c r="A572" s="47"/>
      <c r="B572" s="15"/>
      <c r="C572" s="15"/>
      <c r="D572" s="15"/>
      <c r="E572" s="33"/>
    </row>
    <row r="573" spans="1:5" ht="14.4" thickTop="1" thickBot="1" x14ac:dyDescent="0.3">
      <c r="A573" s="47"/>
      <c r="B573" s="15"/>
      <c r="C573" s="15"/>
      <c r="D573" s="15"/>
      <c r="E573" s="33"/>
    </row>
    <row r="574" spans="1:5" ht="14.4" thickTop="1" thickBot="1" x14ac:dyDescent="0.3">
      <c r="A574" s="47"/>
      <c r="B574" s="15"/>
      <c r="C574" s="15"/>
      <c r="D574" s="15"/>
      <c r="E574" s="33"/>
    </row>
    <row r="575" spans="1:5" ht="14.4" thickTop="1" thickBot="1" x14ac:dyDescent="0.3">
      <c r="A575" s="47"/>
      <c r="B575" s="15"/>
      <c r="C575" s="15"/>
      <c r="D575" s="15"/>
      <c r="E575" s="33"/>
    </row>
    <row r="576" spans="1:5" ht="14.4" thickTop="1" thickBot="1" x14ac:dyDescent="0.3">
      <c r="A576" s="47"/>
      <c r="B576" s="15"/>
      <c r="C576" s="15"/>
      <c r="D576" s="15"/>
      <c r="E576" s="33"/>
    </row>
    <row r="577" spans="1:5" ht="14.4" thickTop="1" thickBot="1" x14ac:dyDescent="0.3">
      <c r="A577" s="47"/>
      <c r="B577" s="15"/>
      <c r="C577" s="15"/>
      <c r="D577" s="15"/>
      <c r="E577" s="33"/>
    </row>
    <row r="578" spans="1:5" ht="14.4" thickTop="1" thickBot="1" x14ac:dyDescent="0.3">
      <c r="A578" s="48"/>
      <c r="B578" s="15"/>
      <c r="C578" s="15"/>
      <c r="D578" s="15"/>
      <c r="E578" s="33"/>
    </row>
    <row r="579" spans="1:5" ht="14.4" thickTop="1" thickBot="1" x14ac:dyDescent="0.3">
      <c r="A579" s="46"/>
      <c r="B579" s="15"/>
      <c r="C579" s="15"/>
      <c r="D579" s="15"/>
    </row>
    <row r="580" spans="1:5" ht="14.4" thickTop="1" thickBot="1" x14ac:dyDescent="0.3">
      <c r="A580" s="47"/>
      <c r="B580" s="15"/>
      <c r="C580" s="15"/>
      <c r="D580" s="15"/>
      <c r="E580" s="33"/>
    </row>
    <row r="581" spans="1:5" ht="14.4" thickTop="1" thickBot="1" x14ac:dyDescent="0.3">
      <c r="A581" s="47"/>
      <c r="B581" s="15"/>
      <c r="C581" s="15"/>
      <c r="D581" s="15"/>
      <c r="E581" s="33"/>
    </row>
    <row r="582" spans="1:5" ht="14.4" thickTop="1" thickBot="1" x14ac:dyDescent="0.3">
      <c r="A582" s="47"/>
      <c r="B582" s="15"/>
      <c r="C582" s="15"/>
      <c r="D582" s="15"/>
      <c r="E582" s="33"/>
    </row>
    <row r="583" spans="1:5" ht="14.4" thickTop="1" thickBot="1" x14ac:dyDescent="0.3">
      <c r="A583" s="47"/>
      <c r="B583" s="15"/>
      <c r="C583" s="15"/>
      <c r="D583" s="15"/>
      <c r="E583" s="33"/>
    </row>
    <row r="584" spans="1:5" ht="14.4" thickTop="1" thickBot="1" x14ac:dyDescent="0.3">
      <c r="A584" s="47"/>
      <c r="B584" s="15"/>
      <c r="C584" s="15"/>
      <c r="D584" s="15"/>
      <c r="E584" s="33"/>
    </row>
    <row r="585" spans="1:5" ht="14.4" thickTop="1" thickBot="1" x14ac:dyDescent="0.3">
      <c r="A585" s="47"/>
      <c r="B585" s="15"/>
      <c r="C585" s="15"/>
      <c r="D585" s="15"/>
      <c r="E585" s="33"/>
    </row>
    <row r="586" spans="1:5" ht="14.4" thickTop="1" thickBot="1" x14ac:dyDescent="0.3">
      <c r="A586" s="47"/>
      <c r="B586" s="15"/>
      <c r="C586" s="15"/>
      <c r="D586" s="15"/>
      <c r="E586" s="33"/>
    </row>
    <row r="587" spans="1:5" ht="14.4" thickTop="1" thickBot="1" x14ac:dyDescent="0.3">
      <c r="A587" s="47"/>
      <c r="B587" s="15"/>
      <c r="C587" s="15"/>
      <c r="D587" s="15"/>
      <c r="E587" s="33"/>
    </row>
    <row r="588" spans="1:5" ht="14.4" thickTop="1" thickBot="1" x14ac:dyDescent="0.3">
      <c r="A588" s="47"/>
      <c r="B588" s="15"/>
      <c r="C588" s="15"/>
      <c r="D588" s="15"/>
      <c r="E588" s="33"/>
    </row>
    <row r="589" spans="1:5" ht="14.4" thickTop="1" thickBot="1" x14ac:dyDescent="0.3">
      <c r="A589" s="48"/>
      <c r="B589" s="15"/>
      <c r="C589" s="15"/>
      <c r="D589" s="15"/>
      <c r="E589" s="33"/>
    </row>
    <row r="590" spans="1:5" ht="14.4" thickTop="1" thickBot="1" x14ac:dyDescent="0.3">
      <c r="A590" s="46"/>
      <c r="B590" s="15"/>
      <c r="C590" s="15"/>
      <c r="D590" s="15"/>
    </row>
    <row r="591" spans="1:5" ht="14.4" thickTop="1" thickBot="1" x14ac:dyDescent="0.3">
      <c r="A591" s="47"/>
      <c r="B591" s="15"/>
      <c r="C591" s="15"/>
      <c r="D591" s="15"/>
      <c r="E591" s="33"/>
    </row>
    <row r="592" spans="1:5" ht="14.4" thickTop="1" thickBot="1" x14ac:dyDescent="0.3">
      <c r="A592" s="47"/>
      <c r="B592" s="15"/>
      <c r="C592" s="15"/>
      <c r="D592" s="15"/>
      <c r="E592" s="33"/>
    </row>
    <row r="593" spans="1:5" ht="14.4" thickTop="1" thickBot="1" x14ac:dyDescent="0.3">
      <c r="A593" s="47"/>
      <c r="B593" s="15"/>
      <c r="C593" s="15"/>
      <c r="D593" s="15"/>
      <c r="E593" s="33"/>
    </row>
    <row r="594" spans="1:5" ht="14.4" thickTop="1" thickBot="1" x14ac:dyDescent="0.3">
      <c r="A594" s="47"/>
      <c r="B594" s="15"/>
      <c r="C594" s="15"/>
      <c r="D594" s="15"/>
      <c r="E594" s="33"/>
    </row>
    <row r="595" spans="1:5" ht="14.4" thickTop="1" thickBot="1" x14ac:dyDescent="0.3">
      <c r="A595" s="47"/>
      <c r="B595" s="15"/>
      <c r="C595" s="15"/>
      <c r="D595" s="15"/>
      <c r="E595" s="33"/>
    </row>
    <row r="596" spans="1:5" ht="14.4" thickTop="1" thickBot="1" x14ac:dyDescent="0.3">
      <c r="A596" s="47"/>
      <c r="B596" s="15"/>
      <c r="C596" s="15"/>
      <c r="D596" s="15"/>
      <c r="E596" s="33"/>
    </row>
    <row r="597" spans="1:5" ht="14.4" thickTop="1" thickBot="1" x14ac:dyDescent="0.3">
      <c r="A597" s="47"/>
      <c r="B597" s="15"/>
      <c r="C597" s="15"/>
      <c r="D597" s="15"/>
      <c r="E597" s="33"/>
    </row>
    <row r="598" spans="1:5" ht="14.4" thickTop="1" thickBot="1" x14ac:dyDescent="0.3">
      <c r="A598" s="47"/>
      <c r="B598" s="15"/>
      <c r="C598" s="15"/>
      <c r="D598" s="15"/>
      <c r="E598" s="33"/>
    </row>
    <row r="599" spans="1:5" ht="14.4" thickTop="1" thickBot="1" x14ac:dyDescent="0.3">
      <c r="A599" s="47"/>
      <c r="B599" s="15"/>
      <c r="C599" s="15"/>
      <c r="D599" s="15"/>
      <c r="E599" s="33"/>
    </row>
    <row r="600" spans="1:5" ht="14.4" thickTop="1" thickBot="1" x14ac:dyDescent="0.3">
      <c r="A600" s="48"/>
      <c r="B600" s="15"/>
      <c r="C600" s="15"/>
      <c r="D600" s="15"/>
      <c r="E600" s="33"/>
    </row>
    <row r="601" spans="1:5" ht="14.4" thickTop="1" thickBot="1" x14ac:dyDescent="0.3">
      <c r="A601" s="46"/>
      <c r="B601" s="15"/>
      <c r="C601" s="15"/>
      <c r="D601" s="15"/>
    </row>
    <row r="602" spans="1:5" ht="14.4" thickTop="1" thickBot="1" x14ac:dyDescent="0.3">
      <c r="A602" s="47"/>
      <c r="B602" s="15"/>
      <c r="C602" s="15"/>
      <c r="D602" s="15"/>
      <c r="E602" s="33"/>
    </row>
    <row r="603" spans="1:5" ht="14.4" thickTop="1" thickBot="1" x14ac:dyDescent="0.3">
      <c r="A603" s="47"/>
      <c r="B603" s="15"/>
      <c r="C603" s="15"/>
      <c r="D603" s="15"/>
      <c r="E603" s="33"/>
    </row>
    <row r="604" spans="1:5" ht="14.4" thickTop="1" thickBot="1" x14ac:dyDescent="0.3">
      <c r="A604" s="47"/>
      <c r="B604" s="15"/>
      <c r="C604" s="15"/>
      <c r="D604" s="15"/>
      <c r="E604" s="33"/>
    </row>
    <row r="605" spans="1:5" ht="14.4" thickTop="1" thickBot="1" x14ac:dyDescent="0.3">
      <c r="A605" s="47"/>
      <c r="B605" s="15"/>
      <c r="C605" s="15"/>
      <c r="D605" s="15"/>
      <c r="E605" s="33"/>
    </row>
    <row r="606" spans="1:5" ht="14.4" thickTop="1" thickBot="1" x14ac:dyDescent="0.3">
      <c r="A606" s="47"/>
      <c r="B606" s="15"/>
      <c r="C606" s="15"/>
      <c r="D606" s="15"/>
      <c r="E606" s="33"/>
    </row>
    <row r="607" spans="1:5" ht="14.4" thickTop="1" thickBot="1" x14ac:dyDescent="0.3">
      <c r="A607" s="47"/>
      <c r="B607" s="15"/>
      <c r="C607" s="15"/>
      <c r="D607" s="15"/>
      <c r="E607" s="33"/>
    </row>
    <row r="608" spans="1:5" ht="14.4" thickTop="1" thickBot="1" x14ac:dyDescent="0.3">
      <c r="A608" s="47"/>
      <c r="B608" s="15"/>
      <c r="C608" s="15"/>
      <c r="D608" s="15"/>
      <c r="E608" s="33"/>
    </row>
    <row r="609" spans="1:5" ht="14.4" thickTop="1" thickBot="1" x14ac:dyDescent="0.3">
      <c r="A609" s="47"/>
      <c r="B609" s="15"/>
      <c r="C609" s="15"/>
      <c r="D609" s="15"/>
      <c r="E609" s="33"/>
    </row>
    <row r="610" spans="1:5" ht="14.4" thickTop="1" thickBot="1" x14ac:dyDescent="0.3">
      <c r="A610" s="47"/>
      <c r="B610" s="15"/>
      <c r="C610" s="15"/>
      <c r="D610" s="15"/>
      <c r="E610" s="33"/>
    </row>
    <row r="611" spans="1:5" ht="14.4" thickTop="1" thickBot="1" x14ac:dyDescent="0.3">
      <c r="A611" s="48"/>
      <c r="B611" s="15"/>
      <c r="C611" s="15"/>
      <c r="D611" s="15"/>
      <c r="E611" s="33"/>
    </row>
    <row r="612" spans="1:5" ht="14.4" thickTop="1" thickBot="1" x14ac:dyDescent="0.3">
      <c r="A612" s="46"/>
      <c r="B612" s="15"/>
      <c r="C612" s="15"/>
      <c r="D612" s="15"/>
    </row>
    <row r="613" spans="1:5" ht="14.4" thickTop="1" thickBot="1" x14ac:dyDescent="0.3">
      <c r="A613" s="47"/>
      <c r="B613" s="15"/>
      <c r="C613" s="15"/>
      <c r="D613" s="15"/>
      <c r="E613" s="33"/>
    </row>
    <row r="614" spans="1:5" ht="14.4" thickTop="1" thickBot="1" x14ac:dyDescent="0.3">
      <c r="A614" s="47"/>
      <c r="B614" s="15"/>
      <c r="C614" s="15"/>
      <c r="D614" s="15"/>
      <c r="E614" s="33"/>
    </row>
    <row r="615" spans="1:5" ht="14.4" thickTop="1" thickBot="1" x14ac:dyDescent="0.3">
      <c r="A615" s="47"/>
      <c r="B615" s="15"/>
      <c r="C615" s="15"/>
      <c r="D615" s="15"/>
      <c r="E615" s="33"/>
    </row>
    <row r="616" spans="1:5" ht="14.4" thickTop="1" thickBot="1" x14ac:dyDescent="0.3">
      <c r="A616" s="47"/>
      <c r="B616" s="15"/>
      <c r="C616" s="15"/>
      <c r="D616" s="15"/>
      <c r="E616" s="33"/>
    </row>
    <row r="617" spans="1:5" ht="14.4" thickTop="1" thickBot="1" x14ac:dyDescent="0.3">
      <c r="A617" s="47"/>
      <c r="B617" s="15"/>
      <c r="C617" s="15"/>
      <c r="D617" s="15"/>
      <c r="E617" s="33"/>
    </row>
    <row r="618" spans="1:5" ht="14.4" thickTop="1" thickBot="1" x14ac:dyDescent="0.3">
      <c r="A618" s="47"/>
      <c r="B618" s="15"/>
      <c r="C618" s="15"/>
      <c r="D618" s="15"/>
      <c r="E618" s="33"/>
    </row>
    <row r="619" spans="1:5" ht="14.4" thickTop="1" thickBot="1" x14ac:dyDescent="0.3">
      <c r="A619" s="47"/>
      <c r="B619" s="15"/>
      <c r="C619" s="15"/>
      <c r="D619" s="15"/>
      <c r="E619" s="33"/>
    </row>
    <row r="620" spans="1:5" ht="14.4" thickTop="1" thickBot="1" x14ac:dyDescent="0.3">
      <c r="A620" s="47"/>
      <c r="B620" s="15"/>
      <c r="C620" s="15"/>
      <c r="D620" s="15"/>
      <c r="E620" s="33"/>
    </row>
    <row r="621" spans="1:5" ht="14.4" thickTop="1" thickBot="1" x14ac:dyDescent="0.3">
      <c r="A621" s="47"/>
      <c r="B621" s="15"/>
      <c r="C621" s="15"/>
      <c r="D621" s="15"/>
      <c r="E621" s="33"/>
    </row>
    <row r="622" spans="1:5" ht="14.4" thickTop="1" thickBot="1" x14ac:dyDescent="0.3">
      <c r="A622" s="48"/>
      <c r="B622" s="15"/>
      <c r="C622" s="15"/>
      <c r="D622" s="15"/>
      <c r="E622" s="33"/>
    </row>
    <row r="623" spans="1:5" ht="14.4" thickTop="1" thickBot="1" x14ac:dyDescent="0.3">
      <c r="A623" s="46"/>
      <c r="B623" s="15"/>
      <c r="C623" s="15"/>
      <c r="D623" s="15"/>
    </row>
    <row r="624" spans="1:5" ht="14.4" thickTop="1" thickBot="1" x14ac:dyDescent="0.3">
      <c r="A624" s="47"/>
      <c r="B624" s="15"/>
      <c r="C624" s="15"/>
      <c r="D624" s="15"/>
      <c r="E624" s="33"/>
    </row>
    <row r="625" spans="1:5" ht="14.4" thickTop="1" thickBot="1" x14ac:dyDescent="0.3">
      <c r="A625" s="47"/>
      <c r="B625" s="15"/>
      <c r="C625" s="15"/>
      <c r="D625" s="15"/>
      <c r="E625" s="33"/>
    </row>
    <row r="626" spans="1:5" ht="14.4" thickTop="1" thickBot="1" x14ac:dyDescent="0.3">
      <c r="A626" s="47"/>
      <c r="B626" s="15"/>
      <c r="C626" s="15"/>
      <c r="D626" s="15"/>
      <c r="E626" s="33"/>
    </row>
    <row r="627" spans="1:5" ht="14.4" thickTop="1" thickBot="1" x14ac:dyDescent="0.3">
      <c r="A627" s="47"/>
      <c r="B627" s="15"/>
      <c r="C627" s="15"/>
      <c r="D627" s="15"/>
      <c r="E627" s="33"/>
    </row>
    <row r="628" spans="1:5" ht="14.4" thickTop="1" thickBot="1" x14ac:dyDescent="0.3">
      <c r="A628" s="47"/>
      <c r="B628" s="15"/>
      <c r="C628" s="15"/>
      <c r="D628" s="15"/>
      <c r="E628" s="33"/>
    </row>
    <row r="629" spans="1:5" ht="14.4" thickTop="1" thickBot="1" x14ac:dyDescent="0.3">
      <c r="A629" s="47"/>
      <c r="B629" s="15"/>
      <c r="C629" s="15"/>
      <c r="D629" s="15"/>
      <c r="E629" s="33"/>
    </row>
    <row r="630" spans="1:5" ht="14.4" thickTop="1" thickBot="1" x14ac:dyDescent="0.3">
      <c r="A630" s="47"/>
      <c r="B630" s="15"/>
      <c r="C630" s="15"/>
      <c r="D630" s="15"/>
      <c r="E630" s="33"/>
    </row>
    <row r="631" spans="1:5" ht="14.4" thickTop="1" thickBot="1" x14ac:dyDescent="0.3">
      <c r="A631" s="47"/>
      <c r="B631" s="15"/>
      <c r="C631" s="15"/>
      <c r="D631" s="15"/>
      <c r="E631" s="33"/>
    </row>
    <row r="632" spans="1:5" ht="14.4" thickTop="1" thickBot="1" x14ac:dyDescent="0.3">
      <c r="A632" s="47"/>
      <c r="B632" s="15"/>
      <c r="C632" s="15"/>
      <c r="D632" s="15"/>
      <c r="E632" s="33"/>
    </row>
    <row r="633" spans="1:5" ht="13.8" thickTop="1" x14ac:dyDescent="0.25">
      <c r="A633" s="47"/>
      <c r="B633" s="15"/>
      <c r="C633" s="15"/>
      <c r="D633" s="15"/>
      <c r="E633" s="33"/>
    </row>
  </sheetData>
  <mergeCells count="796">
    <mergeCell ref="A22:A26"/>
    <mergeCell ref="B22:L22"/>
    <mergeCell ref="M22:W22"/>
    <mergeCell ref="X22:AH22"/>
    <mergeCell ref="AI22:AS22"/>
    <mergeCell ref="AT22:BD22"/>
    <mergeCell ref="B23:B26"/>
    <mergeCell ref="C23:L23"/>
    <mergeCell ref="M23:M26"/>
    <mergeCell ref="N23:W23"/>
    <mergeCell ref="C24:C26"/>
    <mergeCell ref="D24:D26"/>
    <mergeCell ref="E24:E26"/>
    <mergeCell ref="F24:F26"/>
    <mergeCell ref="G24:G26"/>
    <mergeCell ref="H24:H26"/>
    <mergeCell ref="P24:P26"/>
    <mergeCell ref="Q24:Q26"/>
    <mergeCell ref="R24:R26"/>
    <mergeCell ref="S24:S26"/>
    <mergeCell ref="T24:T26"/>
    <mergeCell ref="U24:U26"/>
    <mergeCell ref="I24:I26"/>
    <mergeCell ref="J24:J26"/>
    <mergeCell ref="DS22:EC22"/>
    <mergeCell ref="ED22:EN22"/>
    <mergeCell ref="EO22:EY22"/>
    <mergeCell ref="EZ22:FJ22"/>
    <mergeCell ref="FK22:FU22"/>
    <mergeCell ref="FV22:GF22"/>
    <mergeCell ref="BE22:BO22"/>
    <mergeCell ref="BP22:BZ22"/>
    <mergeCell ref="CA22:CK22"/>
    <mergeCell ref="CL22:CV22"/>
    <mergeCell ref="CW22:DG22"/>
    <mergeCell ref="DH22:DR22"/>
    <mergeCell ref="IU22:JE22"/>
    <mergeCell ref="JF22:JP22"/>
    <mergeCell ref="JQ22:KA22"/>
    <mergeCell ref="KB22:KL22"/>
    <mergeCell ref="KM22:KW22"/>
    <mergeCell ref="KX22:LH22"/>
    <mergeCell ref="GG22:GQ22"/>
    <mergeCell ref="GR22:HB22"/>
    <mergeCell ref="HC22:HM22"/>
    <mergeCell ref="HN22:HX22"/>
    <mergeCell ref="HY22:II22"/>
    <mergeCell ref="IJ22:IT22"/>
    <mergeCell ref="NW22:OG22"/>
    <mergeCell ref="OH22:OR22"/>
    <mergeCell ref="OS22:PC22"/>
    <mergeCell ref="PD22:PN22"/>
    <mergeCell ref="PO22:PY22"/>
    <mergeCell ref="PZ22:QJ22"/>
    <mergeCell ref="LI22:LS22"/>
    <mergeCell ref="LT22:MD22"/>
    <mergeCell ref="ME22:MO22"/>
    <mergeCell ref="MP22:MZ22"/>
    <mergeCell ref="NA22:NK22"/>
    <mergeCell ref="NL22:NV22"/>
    <mergeCell ref="SY22:TI22"/>
    <mergeCell ref="TJ22:TT22"/>
    <mergeCell ref="TU22:UE22"/>
    <mergeCell ref="UF22:UP22"/>
    <mergeCell ref="UQ22:VA22"/>
    <mergeCell ref="VB22:VL22"/>
    <mergeCell ref="QK22:QU22"/>
    <mergeCell ref="QV22:RF22"/>
    <mergeCell ref="RG22:RQ22"/>
    <mergeCell ref="RR22:SB22"/>
    <mergeCell ref="SC22:SM22"/>
    <mergeCell ref="SN22:SX22"/>
    <mergeCell ref="EO23:EO26"/>
    <mergeCell ref="EP23:EY23"/>
    <mergeCell ref="DX24:DX26"/>
    <mergeCell ref="DY24:DY26"/>
    <mergeCell ref="DZ24:DZ26"/>
    <mergeCell ref="EA24:EA26"/>
    <mergeCell ref="CL23:CL26"/>
    <mergeCell ref="CM23:CV23"/>
    <mergeCell ref="CW23:CW26"/>
    <mergeCell ref="CX23:DG23"/>
    <mergeCell ref="DH23:DH26"/>
    <mergeCell ref="DI23:DR23"/>
    <mergeCell ref="CM24:CM26"/>
    <mergeCell ref="CN24:CN26"/>
    <mergeCell ref="CO24:CO26"/>
    <mergeCell ref="CP24:CP26"/>
    <mergeCell ref="CQ24:CQ26"/>
    <mergeCell ref="CR24:CR26"/>
    <mergeCell ref="CS24:CS26"/>
    <mergeCell ref="CT24:CT26"/>
    <mergeCell ref="CU24:CU26"/>
    <mergeCell ref="CV24:CV26"/>
    <mergeCell ref="DD24:DD26"/>
    <mergeCell ref="DE24:DE26"/>
    <mergeCell ref="GG23:GG26"/>
    <mergeCell ref="GH23:GQ23"/>
    <mergeCell ref="GR23:GR26"/>
    <mergeCell ref="GS23:HB23"/>
    <mergeCell ref="HC23:HC26"/>
    <mergeCell ref="HD23:HM23"/>
    <mergeCell ref="GH24:GH26"/>
    <mergeCell ref="GI24:GI26"/>
    <mergeCell ref="GJ24:GJ26"/>
    <mergeCell ref="GK24:GK26"/>
    <mergeCell ref="GS24:GS26"/>
    <mergeCell ref="GT24:GT26"/>
    <mergeCell ref="GU24:GU26"/>
    <mergeCell ref="GV24:GV26"/>
    <mergeCell ref="GW24:GW26"/>
    <mergeCell ref="GX24:GX26"/>
    <mergeCell ref="GL24:GL26"/>
    <mergeCell ref="GM24:GM26"/>
    <mergeCell ref="GN24:GN26"/>
    <mergeCell ref="GO24:GO26"/>
    <mergeCell ref="GP24:GP26"/>
    <mergeCell ref="GQ24:GQ26"/>
    <mergeCell ref="HF24:HF26"/>
    <mergeCell ref="HG24:HG26"/>
    <mergeCell ref="ME23:ME26"/>
    <mergeCell ref="MF23:MO23"/>
    <mergeCell ref="LN24:LN26"/>
    <mergeCell ref="LO24:LO26"/>
    <mergeCell ref="LP24:LP26"/>
    <mergeCell ref="LQ24:LQ26"/>
    <mergeCell ref="KB23:KB26"/>
    <mergeCell ref="KC23:KL23"/>
    <mergeCell ref="KM23:KM26"/>
    <mergeCell ref="KN23:KW23"/>
    <mergeCell ref="KX23:KX26"/>
    <mergeCell ref="KY23:LH23"/>
    <mergeCell ref="KC24:KC26"/>
    <mergeCell ref="KD24:KD26"/>
    <mergeCell ref="KE24:KE26"/>
    <mergeCell ref="KF24:KF26"/>
    <mergeCell ref="KG24:KG26"/>
    <mergeCell ref="KH24:KH26"/>
    <mergeCell ref="KI24:KI26"/>
    <mergeCell ref="KJ24:KJ26"/>
    <mergeCell ref="KK24:KK26"/>
    <mergeCell ref="KL24:KL26"/>
    <mergeCell ref="KT24:KT26"/>
    <mergeCell ref="KU24:KU26"/>
    <mergeCell ref="NW23:NW26"/>
    <mergeCell ref="NX23:OG23"/>
    <mergeCell ref="OH23:OH26"/>
    <mergeCell ref="OI23:OR23"/>
    <mergeCell ref="OS23:OS26"/>
    <mergeCell ref="OT23:PC23"/>
    <mergeCell ref="NX24:NX26"/>
    <mergeCell ref="NY24:NY26"/>
    <mergeCell ref="NZ24:NZ26"/>
    <mergeCell ref="OA24:OA26"/>
    <mergeCell ref="OI24:OI26"/>
    <mergeCell ref="OJ24:OJ26"/>
    <mergeCell ref="OK24:OK26"/>
    <mergeCell ref="OL24:OL26"/>
    <mergeCell ref="OM24:OM26"/>
    <mergeCell ref="ON24:ON26"/>
    <mergeCell ref="OB24:OB26"/>
    <mergeCell ref="OC24:OC26"/>
    <mergeCell ref="OD24:OD26"/>
    <mergeCell ref="OE24:OE26"/>
    <mergeCell ref="OF24:OF26"/>
    <mergeCell ref="OG24:OG26"/>
    <mergeCell ref="OV24:OV26"/>
    <mergeCell ref="OW24:OW26"/>
    <mergeCell ref="UR23:VA23"/>
    <mergeCell ref="VB23:VB26"/>
    <mergeCell ref="VC23:VL23"/>
    <mergeCell ref="UI24:UI26"/>
    <mergeCell ref="UJ24:UJ26"/>
    <mergeCell ref="UK24:UK26"/>
    <mergeCell ref="UL24:UL26"/>
    <mergeCell ref="SY23:SY26"/>
    <mergeCell ref="SZ23:TI23"/>
    <mergeCell ref="TJ23:TJ26"/>
    <mergeCell ref="TK23:TT23"/>
    <mergeCell ref="TU23:TU26"/>
    <mergeCell ref="TV23:UE23"/>
    <mergeCell ref="TD24:TD26"/>
    <mergeCell ref="TE24:TE26"/>
    <mergeCell ref="TF24:TF26"/>
    <mergeCell ref="TG24:TG26"/>
    <mergeCell ref="UF23:UF26"/>
    <mergeCell ref="UG23:UP23"/>
    <mergeCell ref="UQ23:UQ26"/>
    <mergeCell ref="SZ24:SZ26"/>
    <mergeCell ref="TA24:TA26"/>
    <mergeCell ref="TB24:TB26"/>
    <mergeCell ref="TC24:TC26"/>
    <mergeCell ref="SN23:SN26"/>
    <mergeCell ref="SO23:SX23"/>
    <mergeCell ref="RS24:RS26"/>
    <mergeCell ref="RT24:RT26"/>
    <mergeCell ref="RU24:RU26"/>
    <mergeCell ref="RV24:RV26"/>
    <mergeCell ref="RW24:RW26"/>
    <mergeCell ref="RX24:RX26"/>
    <mergeCell ref="RY24:RY26"/>
    <mergeCell ref="RZ24:RZ26"/>
    <mergeCell ref="SA24:SA26"/>
    <mergeCell ref="SB24:SB26"/>
    <mergeCell ref="SM24:SM26"/>
    <mergeCell ref="SO24:SO26"/>
    <mergeCell ref="SP24:SP26"/>
    <mergeCell ref="SW24:SW26"/>
    <mergeCell ref="SX24:SX26"/>
    <mergeCell ref="SQ24:SQ26"/>
    <mergeCell ref="SR24:SR26"/>
    <mergeCell ref="SS24:SS26"/>
    <mergeCell ref="K24:K26"/>
    <mergeCell ref="L24:L26"/>
    <mergeCell ref="N24:N26"/>
    <mergeCell ref="O24:O26"/>
    <mergeCell ref="AG24:AG26"/>
    <mergeCell ref="AH24:AH26"/>
    <mergeCell ref="AJ24:AJ26"/>
    <mergeCell ref="AK24:AK26"/>
    <mergeCell ref="AL24:AL26"/>
    <mergeCell ref="AM24:AM26"/>
    <mergeCell ref="V24:V26"/>
    <mergeCell ref="W24:W26"/>
    <mergeCell ref="Y24:Y26"/>
    <mergeCell ref="Z24:Z26"/>
    <mergeCell ref="AA24:AA26"/>
    <mergeCell ref="AB24:AB26"/>
    <mergeCell ref="X23:X26"/>
    <mergeCell ref="Y23:AH23"/>
    <mergeCell ref="AI23:AI26"/>
    <mergeCell ref="AJ23:AS23"/>
    <mergeCell ref="AC24:AC26"/>
    <mergeCell ref="AD24:AD26"/>
    <mergeCell ref="AE24:AE26"/>
    <mergeCell ref="AF24:AF26"/>
    <mergeCell ref="AU24:AU26"/>
    <mergeCell ref="AV24:AV26"/>
    <mergeCell ref="AW24:AW26"/>
    <mergeCell ref="AX24:AX26"/>
    <mergeCell ref="AY24:AY26"/>
    <mergeCell ref="AZ24:AZ26"/>
    <mergeCell ref="AN24:AN26"/>
    <mergeCell ref="AO24:AO26"/>
    <mergeCell ref="AP24:AP26"/>
    <mergeCell ref="AQ24:AQ26"/>
    <mergeCell ref="AR24:AR26"/>
    <mergeCell ref="AS24:AS26"/>
    <mergeCell ref="AT23:AT26"/>
    <mergeCell ref="AU23:BD23"/>
    <mergeCell ref="BL24:BL26"/>
    <mergeCell ref="BM24:BM26"/>
    <mergeCell ref="BN24:BN26"/>
    <mergeCell ref="BO24:BO26"/>
    <mergeCell ref="BQ24:BQ26"/>
    <mergeCell ref="BR24:BR26"/>
    <mergeCell ref="BA24:BA26"/>
    <mergeCell ref="BB24:BB26"/>
    <mergeCell ref="BC24:BC26"/>
    <mergeCell ref="BD24:BD26"/>
    <mergeCell ref="BF24:BF26"/>
    <mergeCell ref="BG24:BG26"/>
    <mergeCell ref="BE23:BE26"/>
    <mergeCell ref="BF23:BO23"/>
    <mergeCell ref="BP23:BP26"/>
    <mergeCell ref="BQ23:BZ23"/>
    <mergeCell ref="BH24:BH26"/>
    <mergeCell ref="BI24:BI26"/>
    <mergeCell ref="BJ24:BJ26"/>
    <mergeCell ref="BK24:BK26"/>
    <mergeCell ref="BY24:BY26"/>
    <mergeCell ref="BZ24:BZ26"/>
    <mergeCell ref="CB24:CB26"/>
    <mergeCell ref="CC24:CC26"/>
    <mergeCell ref="CD24:CD26"/>
    <mergeCell ref="CE24:CE26"/>
    <mergeCell ref="BS24:BS26"/>
    <mergeCell ref="BT24:BT26"/>
    <mergeCell ref="BU24:BU26"/>
    <mergeCell ref="BV24:BV26"/>
    <mergeCell ref="BW24:BW26"/>
    <mergeCell ref="BX24:BX26"/>
    <mergeCell ref="CA23:CA26"/>
    <mergeCell ref="CB23:CK23"/>
    <mergeCell ref="CF24:CF26"/>
    <mergeCell ref="CG24:CG26"/>
    <mergeCell ref="CH24:CH26"/>
    <mergeCell ref="CI24:CI26"/>
    <mergeCell ref="CJ24:CJ26"/>
    <mergeCell ref="CK24:CK26"/>
    <mergeCell ref="DF24:DF26"/>
    <mergeCell ref="DG24:DG26"/>
    <mergeCell ref="DI24:DI26"/>
    <mergeCell ref="DJ24:DJ26"/>
    <mergeCell ref="CX24:CX26"/>
    <mergeCell ref="CY24:CY26"/>
    <mergeCell ref="CZ24:CZ26"/>
    <mergeCell ref="DA24:DA26"/>
    <mergeCell ref="DB24:DB26"/>
    <mergeCell ref="DC24:DC26"/>
    <mergeCell ref="DQ24:DQ26"/>
    <mergeCell ref="DR24:DR26"/>
    <mergeCell ref="DT24:DT26"/>
    <mergeCell ref="DU24:DU26"/>
    <mergeCell ref="DV24:DV26"/>
    <mergeCell ref="DW24:DW26"/>
    <mergeCell ref="DK24:DK26"/>
    <mergeCell ref="DL24:DL26"/>
    <mergeCell ref="DM24:DM26"/>
    <mergeCell ref="DN24:DN26"/>
    <mergeCell ref="DO24:DO26"/>
    <mergeCell ref="DP24:DP26"/>
    <mergeCell ref="DS23:DS26"/>
    <mergeCell ref="DT23:EC23"/>
    <mergeCell ref="EI24:EI26"/>
    <mergeCell ref="EJ24:EJ26"/>
    <mergeCell ref="EK24:EK26"/>
    <mergeCell ref="EL24:EL26"/>
    <mergeCell ref="EM24:EM26"/>
    <mergeCell ref="EN24:EN26"/>
    <mergeCell ref="EB24:EB26"/>
    <mergeCell ref="EC24:EC26"/>
    <mergeCell ref="EE24:EE26"/>
    <mergeCell ref="EF24:EF26"/>
    <mergeCell ref="EG24:EG26"/>
    <mergeCell ref="EH24:EH26"/>
    <mergeCell ref="ED23:ED26"/>
    <mergeCell ref="EE23:EN23"/>
    <mergeCell ref="EV24:EV26"/>
    <mergeCell ref="EW24:EW26"/>
    <mergeCell ref="EX24:EX26"/>
    <mergeCell ref="EY24:EY26"/>
    <mergeCell ref="FA24:FA26"/>
    <mergeCell ref="FB24:FB26"/>
    <mergeCell ref="EP24:EP26"/>
    <mergeCell ref="EQ24:EQ26"/>
    <mergeCell ref="ER24:ER26"/>
    <mergeCell ref="ES24:ES26"/>
    <mergeCell ref="ET24:ET26"/>
    <mergeCell ref="EU24:EU26"/>
    <mergeCell ref="EZ23:EZ26"/>
    <mergeCell ref="FA23:FJ23"/>
    <mergeCell ref="FC24:FC26"/>
    <mergeCell ref="FD24:FD26"/>
    <mergeCell ref="FE24:FE26"/>
    <mergeCell ref="FF24:FF26"/>
    <mergeCell ref="FN24:FN26"/>
    <mergeCell ref="FO24:FO26"/>
    <mergeCell ref="FP24:FP26"/>
    <mergeCell ref="FQ24:FQ26"/>
    <mergeCell ref="FR24:FR26"/>
    <mergeCell ref="FS24:FS26"/>
    <mergeCell ref="FG24:FG26"/>
    <mergeCell ref="FH24:FH26"/>
    <mergeCell ref="FI24:FI26"/>
    <mergeCell ref="FJ24:FJ26"/>
    <mergeCell ref="FL24:FL26"/>
    <mergeCell ref="FM24:FM26"/>
    <mergeCell ref="FK23:FK26"/>
    <mergeCell ref="FL23:FU23"/>
    <mergeCell ref="GA24:GA26"/>
    <mergeCell ref="GB24:GB26"/>
    <mergeCell ref="GC24:GC26"/>
    <mergeCell ref="GD24:GD26"/>
    <mergeCell ref="GE24:GE26"/>
    <mergeCell ref="GF24:GF26"/>
    <mergeCell ref="FT24:FT26"/>
    <mergeCell ref="FU24:FU26"/>
    <mergeCell ref="FW24:FW26"/>
    <mergeCell ref="FX24:FX26"/>
    <mergeCell ref="FY24:FY26"/>
    <mergeCell ref="FZ24:FZ26"/>
    <mergeCell ref="FV23:FV26"/>
    <mergeCell ref="FW23:GF23"/>
    <mergeCell ref="HH24:HH26"/>
    <mergeCell ref="HI24:HI26"/>
    <mergeCell ref="HJ24:HJ26"/>
    <mergeCell ref="HK24:HK26"/>
    <mergeCell ref="GY24:GY26"/>
    <mergeCell ref="GZ24:GZ26"/>
    <mergeCell ref="HA24:HA26"/>
    <mergeCell ref="HB24:HB26"/>
    <mergeCell ref="HD24:HD26"/>
    <mergeCell ref="HE24:HE26"/>
    <mergeCell ref="HW24:HW26"/>
    <mergeCell ref="HX24:HX26"/>
    <mergeCell ref="HZ24:HZ26"/>
    <mergeCell ref="IA24:IA26"/>
    <mergeCell ref="IB24:IB26"/>
    <mergeCell ref="IC24:IC26"/>
    <mergeCell ref="HL24:HL26"/>
    <mergeCell ref="HM24:HM26"/>
    <mergeCell ref="HO24:HO26"/>
    <mergeCell ref="HP24:HP26"/>
    <mergeCell ref="HQ24:HQ26"/>
    <mergeCell ref="HR24:HR26"/>
    <mergeCell ref="HN23:HN26"/>
    <mergeCell ref="HO23:HX23"/>
    <mergeCell ref="HY23:HY26"/>
    <mergeCell ref="HZ23:II23"/>
    <mergeCell ref="HS24:HS26"/>
    <mergeCell ref="HT24:HT26"/>
    <mergeCell ref="HU24:HU26"/>
    <mergeCell ref="HV24:HV26"/>
    <mergeCell ref="IK24:IK26"/>
    <mergeCell ref="IL24:IL26"/>
    <mergeCell ref="IM24:IM26"/>
    <mergeCell ref="IN24:IN26"/>
    <mergeCell ref="IO24:IO26"/>
    <mergeCell ref="IP24:IP26"/>
    <mergeCell ref="ID24:ID26"/>
    <mergeCell ref="IE24:IE26"/>
    <mergeCell ref="IF24:IF26"/>
    <mergeCell ref="IG24:IG26"/>
    <mergeCell ref="IH24:IH26"/>
    <mergeCell ref="II24:II26"/>
    <mergeCell ref="IJ23:IJ26"/>
    <mergeCell ref="IK23:IT23"/>
    <mergeCell ref="JB24:JB26"/>
    <mergeCell ref="JC24:JC26"/>
    <mergeCell ref="JD24:JD26"/>
    <mergeCell ref="JE24:JE26"/>
    <mergeCell ref="JG24:JG26"/>
    <mergeCell ref="JH24:JH26"/>
    <mergeCell ref="IQ24:IQ26"/>
    <mergeCell ref="IR24:IR26"/>
    <mergeCell ref="IS24:IS26"/>
    <mergeCell ref="IT24:IT26"/>
    <mergeCell ref="IV24:IV26"/>
    <mergeCell ref="IW24:IW26"/>
    <mergeCell ref="IU23:IU26"/>
    <mergeCell ref="IV23:JE23"/>
    <mergeCell ref="JF23:JF26"/>
    <mergeCell ref="JG23:JP23"/>
    <mergeCell ref="IX24:IX26"/>
    <mergeCell ref="IY24:IY26"/>
    <mergeCell ref="IZ24:IZ26"/>
    <mergeCell ref="JA24:JA26"/>
    <mergeCell ref="JO24:JO26"/>
    <mergeCell ref="JP24:JP26"/>
    <mergeCell ref="JR24:JR26"/>
    <mergeCell ref="JS24:JS26"/>
    <mergeCell ref="JT24:JT26"/>
    <mergeCell ref="JU24:JU26"/>
    <mergeCell ref="JI24:JI26"/>
    <mergeCell ref="JJ24:JJ26"/>
    <mergeCell ref="JK24:JK26"/>
    <mergeCell ref="JL24:JL26"/>
    <mergeCell ref="JM24:JM26"/>
    <mergeCell ref="JN24:JN26"/>
    <mergeCell ref="JQ23:JQ26"/>
    <mergeCell ref="JR23:KA23"/>
    <mergeCell ref="JV24:JV26"/>
    <mergeCell ref="JW24:JW26"/>
    <mergeCell ref="JX24:JX26"/>
    <mergeCell ref="JY24:JY26"/>
    <mergeCell ref="JZ24:JZ26"/>
    <mergeCell ref="KA24:KA26"/>
    <mergeCell ref="KV24:KV26"/>
    <mergeCell ref="KW24:KW26"/>
    <mergeCell ref="KY24:KY26"/>
    <mergeCell ref="KZ24:KZ26"/>
    <mergeCell ref="KN24:KN26"/>
    <mergeCell ref="KO24:KO26"/>
    <mergeCell ref="KP24:KP26"/>
    <mergeCell ref="KQ24:KQ26"/>
    <mergeCell ref="KR24:KR26"/>
    <mergeCell ref="KS24:KS26"/>
    <mergeCell ref="LG24:LG26"/>
    <mergeCell ref="LH24:LH26"/>
    <mergeCell ref="LJ24:LJ26"/>
    <mergeCell ref="LK24:LK26"/>
    <mergeCell ref="LL24:LL26"/>
    <mergeCell ref="LM24:LM26"/>
    <mergeCell ref="LA24:LA26"/>
    <mergeCell ref="LB24:LB26"/>
    <mergeCell ref="LC24:LC26"/>
    <mergeCell ref="LD24:LD26"/>
    <mergeCell ref="LE24:LE26"/>
    <mergeCell ref="LF24:LF26"/>
    <mergeCell ref="LI23:LI26"/>
    <mergeCell ref="LJ23:LS23"/>
    <mergeCell ref="LY24:LY26"/>
    <mergeCell ref="LZ24:LZ26"/>
    <mergeCell ref="MA24:MA26"/>
    <mergeCell ref="MB24:MB26"/>
    <mergeCell ref="MC24:MC26"/>
    <mergeCell ref="MD24:MD26"/>
    <mergeCell ref="LR24:LR26"/>
    <mergeCell ref="LS24:LS26"/>
    <mergeCell ref="LU24:LU26"/>
    <mergeCell ref="LV24:LV26"/>
    <mergeCell ref="LW24:LW26"/>
    <mergeCell ref="LX24:LX26"/>
    <mergeCell ref="LT23:LT26"/>
    <mergeCell ref="LU23:MD23"/>
    <mergeCell ref="ML24:ML26"/>
    <mergeCell ref="MM24:MM26"/>
    <mergeCell ref="MN24:MN26"/>
    <mergeCell ref="MO24:MO26"/>
    <mergeCell ref="MQ24:MQ26"/>
    <mergeCell ref="MR24:MR26"/>
    <mergeCell ref="MF24:MF26"/>
    <mergeCell ref="MG24:MG26"/>
    <mergeCell ref="MH24:MH26"/>
    <mergeCell ref="MI24:MI26"/>
    <mergeCell ref="MJ24:MJ26"/>
    <mergeCell ref="MK24:MK26"/>
    <mergeCell ref="MP23:MP26"/>
    <mergeCell ref="MQ23:MZ23"/>
    <mergeCell ref="MS24:MS26"/>
    <mergeCell ref="MT24:MT26"/>
    <mergeCell ref="MU24:MU26"/>
    <mergeCell ref="MV24:MV26"/>
    <mergeCell ref="ND24:ND26"/>
    <mergeCell ref="NE24:NE26"/>
    <mergeCell ref="NF24:NF26"/>
    <mergeCell ref="NG24:NG26"/>
    <mergeCell ref="NH24:NH26"/>
    <mergeCell ref="NI24:NI26"/>
    <mergeCell ref="MW24:MW26"/>
    <mergeCell ref="MX24:MX26"/>
    <mergeCell ref="MY24:MY26"/>
    <mergeCell ref="MZ24:MZ26"/>
    <mergeCell ref="NB24:NB26"/>
    <mergeCell ref="NC24:NC26"/>
    <mergeCell ref="NA23:NA26"/>
    <mergeCell ref="NB23:NK23"/>
    <mergeCell ref="NQ24:NQ26"/>
    <mergeCell ref="NR24:NR26"/>
    <mergeCell ref="NS24:NS26"/>
    <mergeCell ref="NT24:NT26"/>
    <mergeCell ref="NU24:NU26"/>
    <mergeCell ref="NV24:NV26"/>
    <mergeCell ref="NJ24:NJ26"/>
    <mergeCell ref="NK24:NK26"/>
    <mergeCell ref="NM24:NM26"/>
    <mergeCell ref="NN24:NN26"/>
    <mergeCell ref="NO24:NO26"/>
    <mergeCell ref="NP24:NP26"/>
    <mergeCell ref="NL23:NL26"/>
    <mergeCell ref="NM23:NV23"/>
    <mergeCell ref="OX24:OX26"/>
    <mergeCell ref="OY24:OY26"/>
    <mergeCell ref="OZ24:OZ26"/>
    <mergeCell ref="PA24:PA26"/>
    <mergeCell ref="OO24:OO26"/>
    <mergeCell ref="OP24:OP26"/>
    <mergeCell ref="OQ24:OQ26"/>
    <mergeCell ref="OR24:OR26"/>
    <mergeCell ref="OT24:OT26"/>
    <mergeCell ref="OU24:OU26"/>
    <mergeCell ref="PR24:PR26"/>
    <mergeCell ref="PS24:PS26"/>
    <mergeCell ref="PB24:PB26"/>
    <mergeCell ref="PC24:PC26"/>
    <mergeCell ref="PE24:PE26"/>
    <mergeCell ref="PF24:PF26"/>
    <mergeCell ref="PG24:PG26"/>
    <mergeCell ref="PH24:PH26"/>
    <mergeCell ref="QA24:QA26"/>
    <mergeCell ref="PD23:PD26"/>
    <mergeCell ref="PE23:PN23"/>
    <mergeCell ref="PO23:PO26"/>
    <mergeCell ref="PP23:PY23"/>
    <mergeCell ref="PZ23:PZ26"/>
    <mergeCell ref="QA23:QJ23"/>
    <mergeCell ref="PI24:PI26"/>
    <mergeCell ref="PJ24:PJ26"/>
    <mergeCell ref="PK24:PK26"/>
    <mergeCell ref="PL24:PL26"/>
    <mergeCell ref="PM24:PM26"/>
    <mergeCell ref="PN24:PN26"/>
    <mergeCell ref="PP24:PP26"/>
    <mergeCell ref="PQ24:PQ26"/>
    <mergeCell ref="QB24:QB26"/>
    <mergeCell ref="QC24:QC26"/>
    <mergeCell ref="QD24:QD26"/>
    <mergeCell ref="QE24:QE26"/>
    <mergeCell ref="QF24:QF26"/>
    <mergeCell ref="PT24:PT26"/>
    <mergeCell ref="PU24:PU26"/>
    <mergeCell ref="PV24:PV26"/>
    <mergeCell ref="PW24:PW26"/>
    <mergeCell ref="PX24:PX26"/>
    <mergeCell ref="PY24:PY26"/>
    <mergeCell ref="QR24:QR26"/>
    <mergeCell ref="QS24:QS26"/>
    <mergeCell ref="QT24:QT26"/>
    <mergeCell ref="QU24:QU26"/>
    <mergeCell ref="QW24:QW26"/>
    <mergeCell ref="QX24:QX26"/>
    <mergeCell ref="QG24:QG26"/>
    <mergeCell ref="QH24:QH26"/>
    <mergeCell ref="QI24:QI26"/>
    <mergeCell ref="QJ24:QJ26"/>
    <mergeCell ref="QL24:QL26"/>
    <mergeCell ref="QM24:QM26"/>
    <mergeCell ref="QN24:QN26"/>
    <mergeCell ref="QO24:QO26"/>
    <mergeCell ref="QP24:QP26"/>
    <mergeCell ref="QQ24:QQ26"/>
    <mergeCell ref="QK23:QK26"/>
    <mergeCell ref="QL23:QU23"/>
    <mergeCell ref="QV23:QV26"/>
    <mergeCell ref="QW23:RF23"/>
    <mergeCell ref="RE24:RE26"/>
    <mergeCell ref="RF24:RF26"/>
    <mergeCell ref="RH24:RH26"/>
    <mergeCell ref="RI24:RI26"/>
    <mergeCell ref="RJ24:RJ26"/>
    <mergeCell ref="RK24:RK26"/>
    <mergeCell ref="QY24:QY26"/>
    <mergeCell ref="QZ24:QZ26"/>
    <mergeCell ref="RA24:RA26"/>
    <mergeCell ref="RB24:RB26"/>
    <mergeCell ref="RC24:RC26"/>
    <mergeCell ref="RD24:RD26"/>
    <mergeCell ref="RG23:RG26"/>
    <mergeCell ref="RL24:RL26"/>
    <mergeCell ref="RM24:RM26"/>
    <mergeCell ref="RN24:RN26"/>
    <mergeCell ref="RO24:RO26"/>
    <mergeCell ref="RP24:RP26"/>
    <mergeCell ref="RQ24:RQ26"/>
    <mergeCell ref="SJ24:SJ26"/>
    <mergeCell ref="SK24:SK26"/>
    <mergeCell ref="SL24:SL26"/>
    <mergeCell ref="SD24:SD26"/>
    <mergeCell ref="SE24:SE26"/>
    <mergeCell ref="SF24:SF26"/>
    <mergeCell ref="SG24:SG26"/>
    <mergeCell ref="SH24:SH26"/>
    <mergeCell ref="SI24:SI26"/>
    <mergeCell ref="RR23:RR26"/>
    <mergeCell ref="RS23:SB23"/>
    <mergeCell ref="SC23:SC26"/>
    <mergeCell ref="SD23:SM23"/>
    <mergeCell ref="RH23:RQ23"/>
    <mergeCell ref="ST24:ST26"/>
    <mergeCell ref="SU24:SU26"/>
    <mergeCell ref="SV24:SV26"/>
    <mergeCell ref="TO24:TO26"/>
    <mergeCell ref="TP24:TP26"/>
    <mergeCell ref="TQ24:TQ26"/>
    <mergeCell ref="TR24:TR26"/>
    <mergeCell ref="TS24:TS26"/>
    <mergeCell ref="TT24:TT26"/>
    <mergeCell ref="TH24:TH26"/>
    <mergeCell ref="TI24:TI26"/>
    <mergeCell ref="TK24:TK26"/>
    <mergeCell ref="TL24:TL26"/>
    <mergeCell ref="TM24:TM26"/>
    <mergeCell ref="TN24:TN26"/>
    <mergeCell ref="UB24:UB26"/>
    <mergeCell ref="UC24:UC26"/>
    <mergeCell ref="UD24:UD26"/>
    <mergeCell ref="UE24:UE26"/>
    <mergeCell ref="UG24:UG26"/>
    <mergeCell ref="UH24:UH26"/>
    <mergeCell ref="TV24:TV26"/>
    <mergeCell ref="TW24:TW26"/>
    <mergeCell ref="TX24:TX26"/>
    <mergeCell ref="TY24:TY26"/>
    <mergeCell ref="TZ24:TZ26"/>
    <mergeCell ref="UA24:UA26"/>
    <mergeCell ref="UT24:UT26"/>
    <mergeCell ref="UU24:UU26"/>
    <mergeCell ref="UV24:UV26"/>
    <mergeCell ref="UW24:UW26"/>
    <mergeCell ref="UX24:UX26"/>
    <mergeCell ref="UY24:UY26"/>
    <mergeCell ref="UM24:UM26"/>
    <mergeCell ref="UN24:UN26"/>
    <mergeCell ref="UO24:UO26"/>
    <mergeCell ref="UP24:UP26"/>
    <mergeCell ref="UR24:UR26"/>
    <mergeCell ref="US24:US26"/>
    <mergeCell ref="VG24:VG26"/>
    <mergeCell ref="VH24:VH26"/>
    <mergeCell ref="VI24:VI26"/>
    <mergeCell ref="VJ24:VJ26"/>
    <mergeCell ref="VK24:VK26"/>
    <mergeCell ref="VL24:VL26"/>
    <mergeCell ref="UZ24:UZ26"/>
    <mergeCell ref="VA24:VA26"/>
    <mergeCell ref="VC24:VC26"/>
    <mergeCell ref="VD24:VD26"/>
    <mergeCell ref="VE24:VE26"/>
    <mergeCell ref="VF24:VF26"/>
    <mergeCell ref="CL31:CV31"/>
    <mergeCell ref="CW31:DG31"/>
    <mergeCell ref="DH31:DR31"/>
    <mergeCell ref="DS31:EC31"/>
    <mergeCell ref="ED31:EN31"/>
    <mergeCell ref="EO31:EY31"/>
    <mergeCell ref="X31:AH31"/>
    <mergeCell ref="AI31:AS31"/>
    <mergeCell ref="AT31:BD31"/>
    <mergeCell ref="BE31:BO31"/>
    <mergeCell ref="BP31:BZ31"/>
    <mergeCell ref="CA31:CK31"/>
    <mergeCell ref="HN31:HX31"/>
    <mergeCell ref="HY31:II31"/>
    <mergeCell ref="IJ31:IT31"/>
    <mergeCell ref="IU31:JE31"/>
    <mergeCell ref="JF31:JP31"/>
    <mergeCell ref="JQ31:KA31"/>
    <mergeCell ref="EZ31:FJ31"/>
    <mergeCell ref="FK31:FU31"/>
    <mergeCell ref="FV31:GF31"/>
    <mergeCell ref="GG31:GQ31"/>
    <mergeCell ref="GR31:HB31"/>
    <mergeCell ref="HC31:HM31"/>
    <mergeCell ref="MP31:MZ31"/>
    <mergeCell ref="NA31:NK31"/>
    <mergeCell ref="NL31:NV31"/>
    <mergeCell ref="NW31:OG31"/>
    <mergeCell ref="OH31:OR31"/>
    <mergeCell ref="OS31:PC31"/>
    <mergeCell ref="KB31:KL31"/>
    <mergeCell ref="KM31:KW31"/>
    <mergeCell ref="KX31:LH31"/>
    <mergeCell ref="LI31:LS31"/>
    <mergeCell ref="LT31:MD31"/>
    <mergeCell ref="ME31:MO31"/>
    <mergeCell ref="A62:A72"/>
    <mergeCell ref="A73:A83"/>
    <mergeCell ref="A84:A94"/>
    <mergeCell ref="A95:A105"/>
    <mergeCell ref="A106:A116"/>
    <mergeCell ref="A117:A127"/>
    <mergeCell ref="UF31:UP31"/>
    <mergeCell ref="UQ31:VA31"/>
    <mergeCell ref="VB31:VL31"/>
    <mergeCell ref="B31:L31"/>
    <mergeCell ref="M31:W31"/>
    <mergeCell ref="A51:A61"/>
    <mergeCell ref="RR31:SB31"/>
    <mergeCell ref="SC31:SM31"/>
    <mergeCell ref="SN31:SX31"/>
    <mergeCell ref="SY31:TI31"/>
    <mergeCell ref="TJ31:TT31"/>
    <mergeCell ref="TU31:UE31"/>
    <mergeCell ref="PD31:PN31"/>
    <mergeCell ref="PO31:PY31"/>
    <mergeCell ref="PZ31:QJ31"/>
    <mergeCell ref="QK31:QU31"/>
    <mergeCell ref="QV31:RF31"/>
    <mergeCell ref="RG31:RQ31"/>
    <mergeCell ref="A194:A204"/>
    <mergeCell ref="A205:A215"/>
    <mergeCell ref="A216:A226"/>
    <mergeCell ref="A227:A237"/>
    <mergeCell ref="A238:A248"/>
    <mergeCell ref="A249:A259"/>
    <mergeCell ref="A128:A138"/>
    <mergeCell ref="A139:A149"/>
    <mergeCell ref="A150:A160"/>
    <mergeCell ref="A161:A171"/>
    <mergeCell ref="A172:A182"/>
    <mergeCell ref="A183:A193"/>
    <mergeCell ref="A326:A336"/>
    <mergeCell ref="A337:A347"/>
    <mergeCell ref="A348:A358"/>
    <mergeCell ref="A359:A369"/>
    <mergeCell ref="A370:A380"/>
    <mergeCell ref="A381:A391"/>
    <mergeCell ref="A260:A270"/>
    <mergeCell ref="A271:A281"/>
    <mergeCell ref="A282:A292"/>
    <mergeCell ref="A293:A303"/>
    <mergeCell ref="A304:A314"/>
    <mergeCell ref="A315:A325"/>
    <mergeCell ref="A458:A468"/>
    <mergeCell ref="A469:A479"/>
    <mergeCell ref="A480:A490"/>
    <mergeCell ref="A491:A501"/>
    <mergeCell ref="A502:A512"/>
    <mergeCell ref="A513:A523"/>
    <mergeCell ref="A392:A402"/>
    <mergeCell ref="A403:A413"/>
    <mergeCell ref="A414:A424"/>
    <mergeCell ref="A425:A435"/>
    <mergeCell ref="A436:A446"/>
    <mergeCell ref="A447:A457"/>
    <mergeCell ref="A590:A600"/>
    <mergeCell ref="A601:A611"/>
    <mergeCell ref="A612:A622"/>
    <mergeCell ref="A623:A633"/>
    <mergeCell ref="A524:A534"/>
    <mergeCell ref="A535:A545"/>
    <mergeCell ref="A546:A556"/>
    <mergeCell ref="A557:A567"/>
    <mergeCell ref="A568:A578"/>
    <mergeCell ref="A579:A589"/>
  </mergeCells>
  <dataValidations count="4">
    <dataValidation type="list" allowBlank="1" showInputMessage="1" showErrorMessage="1" sqref="C43" xr:uid="{3598E847-7F3E-476B-B1EE-EF3F1B3CA809}">
      <formula1>$A$33:$A$35</formula1>
    </dataValidation>
    <dataValidation type="list" allowBlank="1" showInputMessage="1" showErrorMessage="1" sqref="D43 E46" xr:uid="{B1B4D52F-2F30-4D04-AEB3-9DD93172C749}">
      <formula1>$G$44:$G$96</formula1>
    </dataValidation>
    <dataValidation type="list" allowBlank="1" showInputMessage="1" showErrorMessage="1" sqref="D48" xr:uid="{B92FBF47-BD9D-496F-88C3-4840BD6C2C4F}">
      <formula1>$I$43:$I$45</formula1>
    </dataValidation>
    <dataValidation type="list" allowBlank="1" showInputMessage="1" showErrorMessage="1" sqref="E47" xr:uid="{69D2DF35-B116-4B74-94B8-A8BB4BBF0129}">
      <formula1>$J42:$T42</formula1>
    </dataValidation>
  </dataValidations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89B3-3F43-4F95-BAAC-F9E3237374A8}">
  <dimension ref="A1:B584"/>
  <sheetViews>
    <sheetView workbookViewId="0">
      <selection activeCell="C1" sqref="C1"/>
    </sheetView>
  </sheetViews>
  <sheetFormatPr defaultRowHeight="14.4" x14ac:dyDescent="0.3"/>
  <cols>
    <col min="1" max="1" width="15.5546875" customWidth="1"/>
    <col min="2" max="2" width="17.6640625" customWidth="1"/>
    <col min="3" max="3" width="10.109375" customWidth="1"/>
    <col min="4" max="4" width="16.44140625" customWidth="1"/>
    <col min="5" max="5" width="10.109375" customWidth="1"/>
    <col min="6" max="95" width="11.109375" customWidth="1"/>
    <col min="96" max="410" width="12.109375" customWidth="1"/>
    <col min="411" max="411" width="19.33203125" customWidth="1"/>
    <col min="412" max="995" width="12.109375" customWidth="1"/>
    <col min="996" max="9995" width="13.109375" customWidth="1"/>
    <col min="9996" max="16384" width="14.109375" customWidth="1"/>
  </cols>
  <sheetData>
    <row r="1" spans="1:2" x14ac:dyDescent="0.3">
      <c r="A1" s="40" t="s">
        <v>114</v>
      </c>
      <c r="B1" s="16" t="s">
        <v>78</v>
      </c>
    </row>
    <row r="2" spans="1:2" hidden="1" x14ac:dyDescent="0.3">
      <c r="A2" s="41"/>
      <c r="B2" s="17">
        <v>149853100</v>
      </c>
    </row>
    <row r="3" spans="1:2" ht="20.399999999999999" x14ac:dyDescent="0.3">
      <c r="A3" s="43" t="s">
        <v>68</v>
      </c>
      <c r="B3" s="17">
        <v>2140950</v>
      </c>
    </row>
    <row r="4" spans="1:2" ht="30.6" hidden="1" x14ac:dyDescent="0.3">
      <c r="A4" s="44" t="s">
        <v>69</v>
      </c>
      <c r="B4" s="17">
        <v>20979270</v>
      </c>
    </row>
    <row r="5" spans="1:2" ht="30.6" hidden="1" x14ac:dyDescent="0.3">
      <c r="A5" s="44" t="s">
        <v>70</v>
      </c>
      <c r="B5" s="17">
        <v>32284230</v>
      </c>
    </row>
    <row r="6" spans="1:2" ht="30.6" hidden="1" x14ac:dyDescent="0.3">
      <c r="A6" s="42" t="s">
        <v>71</v>
      </c>
      <c r="B6" s="17">
        <v>35586670</v>
      </c>
    </row>
    <row r="7" spans="1:2" ht="30.6" hidden="1" x14ac:dyDescent="0.3">
      <c r="A7" s="42" t="s">
        <v>72</v>
      </c>
      <c r="B7" s="17">
        <v>20232230</v>
      </c>
    </row>
    <row r="8" spans="1:2" ht="30.6" hidden="1" x14ac:dyDescent="0.3">
      <c r="A8" s="42" t="s">
        <v>73</v>
      </c>
      <c r="B8" s="17">
        <v>13037450</v>
      </c>
    </row>
    <row r="9" spans="1:2" ht="30.6" hidden="1" x14ac:dyDescent="0.3">
      <c r="A9" s="42" t="s">
        <v>74</v>
      </c>
      <c r="B9" s="17">
        <v>18689710</v>
      </c>
    </row>
    <row r="10" spans="1:2" ht="30.6" hidden="1" x14ac:dyDescent="0.3">
      <c r="A10" s="42" t="s">
        <v>75</v>
      </c>
      <c r="B10" s="17">
        <v>5604270</v>
      </c>
    </row>
    <row r="11" spans="1:2" ht="30.6" hidden="1" x14ac:dyDescent="0.3">
      <c r="A11" s="42" t="s">
        <v>76</v>
      </c>
      <c r="B11" s="17">
        <v>873450</v>
      </c>
    </row>
    <row r="12" spans="1:2" ht="30.6" hidden="1" x14ac:dyDescent="0.3">
      <c r="A12" s="42" t="s">
        <v>77</v>
      </c>
      <c r="B12" s="17">
        <v>424870</v>
      </c>
    </row>
    <row r="13" spans="1:2" hidden="1" x14ac:dyDescent="0.3">
      <c r="A13" s="41"/>
      <c r="B13" s="17">
        <v>2043750</v>
      </c>
    </row>
    <row r="14" spans="1:2" ht="20.399999999999999" x14ac:dyDescent="0.3">
      <c r="A14" s="43" t="s">
        <v>68</v>
      </c>
      <c r="B14" s="17">
        <v>282380</v>
      </c>
    </row>
    <row r="15" spans="1:2" ht="30.6" hidden="1" x14ac:dyDescent="0.3">
      <c r="A15" s="44" t="s">
        <v>69</v>
      </c>
      <c r="B15" s="17">
        <v>285790</v>
      </c>
    </row>
    <row r="16" spans="1:2" ht="30.6" hidden="1" x14ac:dyDescent="0.3">
      <c r="A16" s="44" t="s">
        <v>70</v>
      </c>
      <c r="B16" s="17">
        <v>529850</v>
      </c>
    </row>
    <row r="17" spans="1:2" ht="30.6" hidden="1" x14ac:dyDescent="0.3">
      <c r="A17" s="42" t="s">
        <v>71</v>
      </c>
      <c r="B17" s="17">
        <v>495790</v>
      </c>
    </row>
    <row r="18" spans="1:2" ht="30.6" hidden="1" x14ac:dyDescent="0.3">
      <c r="A18" s="42" t="s">
        <v>72</v>
      </c>
      <c r="B18" s="17">
        <v>263150</v>
      </c>
    </row>
    <row r="19" spans="1:2" ht="30.6" hidden="1" x14ac:dyDescent="0.3">
      <c r="A19" s="42" t="s">
        <v>73</v>
      </c>
      <c r="B19" s="17">
        <v>167090</v>
      </c>
    </row>
    <row r="20" spans="1:2" ht="30.6" hidden="1" x14ac:dyDescent="0.3">
      <c r="A20" s="42" t="s">
        <v>74</v>
      </c>
      <c r="B20" s="17">
        <v>216280</v>
      </c>
    </row>
    <row r="21" spans="1:2" ht="30.6" hidden="1" x14ac:dyDescent="0.3">
      <c r="A21" s="42" t="s">
        <v>75</v>
      </c>
      <c r="B21" s="17">
        <v>48590</v>
      </c>
    </row>
    <row r="22" spans="1:2" ht="30.6" hidden="1" x14ac:dyDescent="0.3">
      <c r="A22" s="42" t="s">
        <v>76</v>
      </c>
      <c r="B22" s="17">
        <v>7490</v>
      </c>
    </row>
    <row r="23" spans="1:2" ht="30.6" hidden="1" x14ac:dyDescent="0.3">
      <c r="A23" s="42" t="s">
        <v>77</v>
      </c>
      <c r="B23" s="17">
        <v>3240</v>
      </c>
    </row>
    <row r="24" spans="1:2" hidden="1" x14ac:dyDescent="0.3">
      <c r="A24" s="41"/>
      <c r="B24" s="17">
        <v>348100</v>
      </c>
    </row>
    <row r="25" spans="1:2" ht="20.399999999999999" x14ac:dyDescent="0.3">
      <c r="A25" s="43" t="s">
        <v>68</v>
      </c>
      <c r="B25" s="17">
        <v>169070</v>
      </c>
    </row>
    <row r="26" spans="1:2" ht="30.6" hidden="1" x14ac:dyDescent="0.3">
      <c r="A26" s="44" t="s">
        <v>69</v>
      </c>
      <c r="B26" s="17">
        <v>49790</v>
      </c>
    </row>
    <row r="27" spans="1:2" ht="30.6" hidden="1" x14ac:dyDescent="0.3">
      <c r="A27" s="44" t="s">
        <v>70</v>
      </c>
      <c r="B27" s="17">
        <v>59570</v>
      </c>
    </row>
    <row r="28" spans="1:2" ht="30.6" hidden="1" x14ac:dyDescent="0.3">
      <c r="A28" s="42" t="s">
        <v>71</v>
      </c>
      <c r="B28" s="17">
        <v>79220</v>
      </c>
    </row>
    <row r="29" spans="1:2" ht="30.6" hidden="1" x14ac:dyDescent="0.3">
      <c r="A29" s="42" t="s">
        <v>72</v>
      </c>
      <c r="B29" s="17">
        <v>50820</v>
      </c>
    </row>
    <row r="30" spans="1:2" ht="30.6" hidden="1" x14ac:dyDescent="0.3">
      <c r="A30" s="42" t="s">
        <v>73</v>
      </c>
      <c r="B30" s="17">
        <v>35110</v>
      </c>
    </row>
    <row r="31" spans="1:2" ht="30.6" hidden="1" x14ac:dyDescent="0.3">
      <c r="A31" s="42" t="s">
        <v>74</v>
      </c>
      <c r="B31" s="17">
        <v>55130</v>
      </c>
    </row>
    <row r="32" spans="1:2" ht="30.6" hidden="1" x14ac:dyDescent="0.3">
      <c r="A32" s="42" t="s">
        <v>75</v>
      </c>
      <c r="B32" s="17">
        <v>12840</v>
      </c>
    </row>
    <row r="33" spans="1:2" ht="30.6" hidden="1" x14ac:dyDescent="0.3">
      <c r="A33" s="42" t="s">
        <v>76</v>
      </c>
      <c r="B33" s="17">
        <v>1490</v>
      </c>
    </row>
    <row r="34" spans="1:2" ht="30.6" hidden="1" x14ac:dyDescent="0.3">
      <c r="A34" s="42" t="s">
        <v>77</v>
      </c>
      <c r="B34" s="17">
        <v>660</v>
      </c>
    </row>
    <row r="35" spans="1:2" hidden="1" x14ac:dyDescent="0.3">
      <c r="A35" s="41"/>
      <c r="B35" s="17">
        <v>2944180</v>
      </c>
    </row>
    <row r="36" spans="1:2" ht="20.399999999999999" x14ac:dyDescent="0.3">
      <c r="A36" s="43" t="s">
        <v>68</v>
      </c>
      <c r="B36" s="17">
        <v>162530</v>
      </c>
    </row>
    <row r="37" spans="1:2" ht="30.6" hidden="1" x14ac:dyDescent="0.3">
      <c r="A37" s="44" t="s">
        <v>69</v>
      </c>
      <c r="B37" s="17">
        <v>371850</v>
      </c>
    </row>
    <row r="38" spans="1:2" ht="30.6" hidden="1" x14ac:dyDescent="0.3">
      <c r="A38" s="44" t="s">
        <v>70</v>
      </c>
      <c r="B38" s="17">
        <v>684930</v>
      </c>
    </row>
    <row r="39" spans="1:2" ht="30.6" hidden="1" x14ac:dyDescent="0.3">
      <c r="A39" s="42" t="s">
        <v>71</v>
      </c>
      <c r="B39" s="17">
        <v>750900</v>
      </c>
    </row>
    <row r="40" spans="1:2" ht="30.6" hidden="1" x14ac:dyDescent="0.3">
      <c r="A40" s="42" t="s">
        <v>72</v>
      </c>
      <c r="B40" s="17">
        <v>391930</v>
      </c>
    </row>
    <row r="41" spans="1:2" ht="30.6" hidden="1" x14ac:dyDescent="0.3">
      <c r="A41" s="42" t="s">
        <v>73</v>
      </c>
      <c r="B41" s="17">
        <v>249760</v>
      </c>
    </row>
    <row r="42" spans="1:2" ht="30.6" hidden="1" x14ac:dyDescent="0.3">
      <c r="A42" s="42" t="s">
        <v>74</v>
      </c>
      <c r="B42" s="17">
        <v>338270</v>
      </c>
    </row>
    <row r="43" spans="1:2" ht="30.6" hidden="1" x14ac:dyDescent="0.3">
      <c r="A43" s="42" t="s">
        <v>75</v>
      </c>
      <c r="B43" s="17">
        <v>91080</v>
      </c>
    </row>
    <row r="44" spans="1:2" ht="30.6" hidden="1" x14ac:dyDescent="0.3">
      <c r="A44" s="42" t="s">
        <v>76</v>
      </c>
      <c r="B44" s="17">
        <v>13160</v>
      </c>
    </row>
    <row r="45" spans="1:2" ht="30.6" hidden="1" x14ac:dyDescent="0.3">
      <c r="A45" s="42" t="s">
        <v>77</v>
      </c>
      <c r="B45" s="17">
        <v>5830</v>
      </c>
    </row>
    <row r="46" spans="1:2" hidden="1" x14ac:dyDescent="0.3">
      <c r="A46" s="41"/>
      <c r="B46" s="17">
        <v>1221530</v>
      </c>
    </row>
    <row r="47" spans="1:2" ht="20.399999999999999" x14ac:dyDescent="0.3">
      <c r="A47" s="43" t="s">
        <v>68</v>
      </c>
      <c r="B47" s="17">
        <v>119530</v>
      </c>
    </row>
    <row r="48" spans="1:2" ht="30.6" hidden="1" x14ac:dyDescent="0.3">
      <c r="A48" s="44" t="s">
        <v>69</v>
      </c>
      <c r="B48" s="17">
        <v>180410</v>
      </c>
    </row>
    <row r="49" spans="1:2" ht="30.6" hidden="1" x14ac:dyDescent="0.3">
      <c r="A49" s="44" t="s">
        <v>70</v>
      </c>
      <c r="B49" s="17">
        <v>313470</v>
      </c>
    </row>
    <row r="50" spans="1:2" ht="30.6" hidden="1" x14ac:dyDescent="0.3">
      <c r="A50" s="42" t="s">
        <v>71</v>
      </c>
      <c r="B50" s="17">
        <v>304880</v>
      </c>
    </row>
    <row r="51" spans="1:2" ht="30.6" hidden="1" x14ac:dyDescent="0.3">
      <c r="A51" s="42" t="s">
        <v>72</v>
      </c>
      <c r="B51" s="17">
        <v>160650</v>
      </c>
    </row>
    <row r="52" spans="1:2" ht="30.6" hidden="1" x14ac:dyDescent="0.3">
      <c r="A52" s="42" t="s">
        <v>73</v>
      </c>
      <c r="B52" s="17">
        <v>96760</v>
      </c>
    </row>
    <row r="53" spans="1:2" ht="30.6" hidden="1" x14ac:dyDescent="0.3">
      <c r="A53" s="42" t="s">
        <v>74</v>
      </c>
      <c r="B53" s="17">
        <v>114100</v>
      </c>
    </row>
    <row r="54" spans="1:2" ht="30.6" hidden="1" x14ac:dyDescent="0.3">
      <c r="A54" s="42" t="s">
        <v>75</v>
      </c>
      <c r="B54" s="17">
        <v>27530</v>
      </c>
    </row>
    <row r="55" spans="1:2" ht="30.6" hidden="1" x14ac:dyDescent="0.3">
      <c r="A55" s="42" t="s">
        <v>76</v>
      </c>
      <c r="B55" s="17">
        <v>4130</v>
      </c>
    </row>
    <row r="56" spans="1:2" ht="30.6" hidden="1" x14ac:dyDescent="0.3">
      <c r="A56" s="42" t="s">
        <v>77</v>
      </c>
      <c r="B56" s="17">
        <v>1760</v>
      </c>
    </row>
    <row r="57" spans="1:2" hidden="1" x14ac:dyDescent="0.3">
      <c r="A57" s="41"/>
      <c r="B57" s="17">
        <v>17817140</v>
      </c>
    </row>
    <row r="58" spans="1:2" ht="20.399999999999999" x14ac:dyDescent="0.3">
      <c r="A58" s="43" t="s">
        <v>68</v>
      </c>
      <c r="B58" s="17">
        <v>116110</v>
      </c>
    </row>
    <row r="59" spans="1:2" ht="30.6" hidden="1" x14ac:dyDescent="0.3">
      <c r="A59" s="44" t="s">
        <v>69</v>
      </c>
      <c r="B59" s="17">
        <v>2171950</v>
      </c>
    </row>
    <row r="60" spans="1:2" ht="30.6" hidden="1" x14ac:dyDescent="0.3">
      <c r="A60" s="44" t="s">
        <v>70</v>
      </c>
      <c r="B60" s="17">
        <v>3804250</v>
      </c>
    </row>
    <row r="61" spans="1:2" ht="30.6" hidden="1" x14ac:dyDescent="0.3">
      <c r="A61" s="42" t="s">
        <v>71</v>
      </c>
      <c r="B61" s="17">
        <v>4168190</v>
      </c>
    </row>
    <row r="62" spans="1:2" ht="30.6" hidden="1" x14ac:dyDescent="0.3">
      <c r="A62" s="42" t="s">
        <v>72</v>
      </c>
      <c r="B62" s="17">
        <v>2328840</v>
      </c>
    </row>
    <row r="63" spans="1:2" ht="30.6" hidden="1" x14ac:dyDescent="0.3">
      <c r="A63" s="42" t="s">
        <v>73</v>
      </c>
      <c r="B63" s="17">
        <v>1497060</v>
      </c>
    </row>
    <row r="64" spans="1:2" ht="30.6" hidden="1" x14ac:dyDescent="0.3">
      <c r="A64" s="42" t="s">
        <v>74</v>
      </c>
      <c r="B64" s="17">
        <v>2422130</v>
      </c>
    </row>
    <row r="65" spans="1:2" ht="30.6" hidden="1" x14ac:dyDescent="0.3">
      <c r="A65" s="42" t="s">
        <v>75</v>
      </c>
      <c r="B65" s="17">
        <v>925170</v>
      </c>
    </row>
    <row r="66" spans="1:2" ht="30.6" hidden="1" x14ac:dyDescent="0.3">
      <c r="A66" s="42" t="s">
        <v>76</v>
      </c>
      <c r="B66" s="17">
        <v>145880</v>
      </c>
    </row>
    <row r="67" spans="1:2" ht="30.6" hidden="1" x14ac:dyDescent="0.3">
      <c r="A67" s="42" t="s">
        <v>77</v>
      </c>
      <c r="B67" s="17">
        <v>71290</v>
      </c>
    </row>
    <row r="68" spans="1:2" hidden="1" x14ac:dyDescent="0.3">
      <c r="A68" s="41"/>
      <c r="B68" s="17">
        <v>2648930</v>
      </c>
    </row>
    <row r="69" spans="1:2" ht="20.399999999999999" x14ac:dyDescent="0.3">
      <c r="A69" s="43" t="s">
        <v>68</v>
      </c>
      <c r="B69" s="17">
        <v>72090</v>
      </c>
    </row>
    <row r="70" spans="1:2" ht="30.6" hidden="1" x14ac:dyDescent="0.3">
      <c r="A70" s="44" t="s">
        <v>69</v>
      </c>
      <c r="B70" s="17">
        <v>324510</v>
      </c>
    </row>
    <row r="71" spans="1:2" ht="30.6" hidden="1" x14ac:dyDescent="0.3">
      <c r="A71" s="44" t="s">
        <v>70</v>
      </c>
      <c r="B71" s="17">
        <v>493230</v>
      </c>
    </row>
    <row r="72" spans="1:2" ht="30.6" hidden="1" x14ac:dyDescent="0.3">
      <c r="A72" s="42" t="s">
        <v>71</v>
      </c>
      <c r="B72" s="17">
        <v>637890</v>
      </c>
    </row>
    <row r="73" spans="1:2" ht="30.6" hidden="1" x14ac:dyDescent="0.3">
      <c r="A73" s="42" t="s">
        <v>72</v>
      </c>
      <c r="B73" s="17">
        <v>379770</v>
      </c>
    </row>
    <row r="74" spans="1:2" ht="30.6" hidden="1" x14ac:dyDescent="0.3">
      <c r="A74" s="42" t="s">
        <v>73</v>
      </c>
      <c r="B74" s="17">
        <v>248750</v>
      </c>
    </row>
    <row r="75" spans="1:2" ht="30.6" hidden="1" x14ac:dyDescent="0.3">
      <c r="A75" s="42" t="s">
        <v>74</v>
      </c>
      <c r="B75" s="17">
        <v>381620</v>
      </c>
    </row>
    <row r="76" spans="1:2" ht="30.6" hidden="1" x14ac:dyDescent="0.3">
      <c r="A76" s="42" t="s">
        <v>75</v>
      </c>
      <c r="B76" s="17">
        <v>118840</v>
      </c>
    </row>
    <row r="77" spans="1:2" ht="30.6" hidden="1" x14ac:dyDescent="0.3">
      <c r="A77" s="42" t="s">
        <v>76</v>
      </c>
      <c r="B77" s="17">
        <v>16870</v>
      </c>
    </row>
    <row r="78" spans="1:2" ht="30.6" hidden="1" x14ac:dyDescent="0.3">
      <c r="A78" s="42" t="s">
        <v>77</v>
      </c>
      <c r="B78" s="17">
        <v>7660</v>
      </c>
    </row>
    <row r="79" spans="1:2" hidden="1" x14ac:dyDescent="0.3">
      <c r="A79" s="41"/>
      <c r="B79" s="17">
        <v>1754200</v>
      </c>
    </row>
    <row r="80" spans="1:2" ht="20.399999999999999" x14ac:dyDescent="0.3">
      <c r="A80" s="43" t="s">
        <v>68</v>
      </c>
      <c r="B80" s="17">
        <v>70720</v>
      </c>
    </row>
    <row r="81" spans="1:2" ht="30.6" hidden="1" x14ac:dyDescent="0.3">
      <c r="A81" s="44" t="s">
        <v>69</v>
      </c>
      <c r="B81" s="17">
        <v>238630</v>
      </c>
    </row>
    <row r="82" spans="1:2" ht="30.6" hidden="1" x14ac:dyDescent="0.3">
      <c r="A82" s="44" t="s">
        <v>70</v>
      </c>
      <c r="B82" s="17">
        <v>308700</v>
      </c>
    </row>
    <row r="83" spans="1:2" ht="30.6" hidden="1" x14ac:dyDescent="0.3">
      <c r="A83" s="42" t="s">
        <v>71</v>
      </c>
      <c r="B83" s="17">
        <v>368510</v>
      </c>
    </row>
    <row r="84" spans="1:2" ht="30.6" hidden="1" x14ac:dyDescent="0.3">
      <c r="A84" s="42" t="s">
        <v>72</v>
      </c>
      <c r="B84" s="17">
        <v>242860</v>
      </c>
    </row>
    <row r="85" spans="1:2" ht="30.6" hidden="1" x14ac:dyDescent="0.3">
      <c r="A85" s="42" t="s">
        <v>73</v>
      </c>
      <c r="B85" s="17">
        <v>166050</v>
      </c>
    </row>
    <row r="86" spans="1:2" ht="30.6" hidden="1" x14ac:dyDescent="0.3">
      <c r="A86" s="42" t="s">
        <v>74</v>
      </c>
      <c r="B86" s="17">
        <v>278680</v>
      </c>
    </row>
    <row r="87" spans="1:2" ht="30.6" hidden="1" x14ac:dyDescent="0.3">
      <c r="A87" s="42" t="s">
        <v>75</v>
      </c>
      <c r="B87" s="17">
        <v>99600</v>
      </c>
    </row>
    <row r="88" spans="1:2" ht="30.6" hidden="1" x14ac:dyDescent="0.3">
      <c r="A88" s="42" t="s">
        <v>76</v>
      </c>
      <c r="B88" s="17">
        <v>18910</v>
      </c>
    </row>
    <row r="89" spans="1:2" ht="30.6" hidden="1" x14ac:dyDescent="0.3">
      <c r="A89" s="42" t="s">
        <v>77</v>
      </c>
      <c r="B89" s="17">
        <v>10990</v>
      </c>
    </row>
    <row r="90" spans="1:2" hidden="1" x14ac:dyDescent="0.3">
      <c r="A90" s="41"/>
      <c r="B90" s="17">
        <v>455680</v>
      </c>
    </row>
    <row r="91" spans="1:2" ht="20.399999999999999" x14ac:dyDescent="0.3">
      <c r="A91" s="43" t="s">
        <v>68</v>
      </c>
      <c r="B91" s="17">
        <v>60910</v>
      </c>
    </row>
    <row r="92" spans="1:2" ht="30.6" hidden="1" x14ac:dyDescent="0.3">
      <c r="A92" s="44" t="s">
        <v>69</v>
      </c>
      <c r="B92" s="17">
        <v>60340</v>
      </c>
    </row>
    <row r="93" spans="1:2" ht="30.6" hidden="1" x14ac:dyDescent="0.3">
      <c r="A93" s="44" t="s">
        <v>70</v>
      </c>
      <c r="B93" s="17">
        <v>92830</v>
      </c>
    </row>
    <row r="94" spans="1:2" ht="30.6" hidden="1" x14ac:dyDescent="0.3">
      <c r="A94" s="42" t="s">
        <v>71</v>
      </c>
      <c r="B94" s="17">
        <v>108870</v>
      </c>
    </row>
    <row r="95" spans="1:2" ht="30.6" hidden="1" x14ac:dyDescent="0.3">
      <c r="A95" s="42" t="s">
        <v>72</v>
      </c>
      <c r="B95" s="17">
        <v>64120</v>
      </c>
    </row>
    <row r="96" spans="1:2" ht="30.6" hidden="1" x14ac:dyDescent="0.3">
      <c r="A96" s="42" t="s">
        <v>73</v>
      </c>
      <c r="B96" s="17">
        <v>43070</v>
      </c>
    </row>
    <row r="97" spans="1:2" ht="30.6" hidden="1" x14ac:dyDescent="0.3">
      <c r="A97" s="42" t="s">
        <v>74</v>
      </c>
      <c r="B97" s="17">
        <v>63240</v>
      </c>
    </row>
    <row r="98" spans="1:2" ht="30.6" hidden="1" x14ac:dyDescent="0.3">
      <c r="A98" s="42" t="s">
        <v>75</v>
      </c>
      <c r="B98" s="17">
        <v>15580</v>
      </c>
    </row>
    <row r="99" spans="1:2" ht="30.6" hidden="1" x14ac:dyDescent="0.3">
      <c r="A99" s="42" t="s">
        <v>76</v>
      </c>
      <c r="B99" s="17">
        <v>1960</v>
      </c>
    </row>
    <row r="100" spans="1:2" ht="30.6" hidden="1" x14ac:dyDescent="0.3">
      <c r="A100" s="42" t="s">
        <v>77</v>
      </c>
      <c r="B100" s="17">
        <v>850</v>
      </c>
    </row>
    <row r="101" spans="1:2" hidden="1" x14ac:dyDescent="0.3">
      <c r="A101" s="41"/>
      <c r="B101" s="17">
        <v>343040</v>
      </c>
    </row>
    <row r="102" spans="1:2" ht="20.399999999999999" x14ac:dyDescent="0.3">
      <c r="A102" s="43" t="s">
        <v>68</v>
      </c>
      <c r="B102" s="17">
        <v>60410</v>
      </c>
    </row>
    <row r="103" spans="1:2" ht="30.6" hidden="1" x14ac:dyDescent="0.3">
      <c r="A103" s="44" t="s">
        <v>69</v>
      </c>
      <c r="B103" s="17">
        <v>34360</v>
      </c>
    </row>
    <row r="104" spans="1:2" ht="30.6" hidden="1" x14ac:dyDescent="0.3">
      <c r="A104" s="44" t="s">
        <v>70</v>
      </c>
      <c r="B104" s="17">
        <v>58490</v>
      </c>
    </row>
    <row r="105" spans="1:2" ht="30.6" hidden="1" x14ac:dyDescent="0.3">
      <c r="A105" s="42" t="s">
        <v>71</v>
      </c>
      <c r="B105" s="17">
        <v>78600</v>
      </c>
    </row>
    <row r="106" spans="1:2" ht="30.6" hidden="1" x14ac:dyDescent="0.3">
      <c r="A106" s="42" t="s">
        <v>72</v>
      </c>
      <c r="B106" s="17">
        <v>55200</v>
      </c>
    </row>
    <row r="107" spans="1:2" ht="30.6" hidden="1" x14ac:dyDescent="0.3">
      <c r="A107" s="42" t="s">
        <v>73</v>
      </c>
      <c r="B107" s="17">
        <v>33770</v>
      </c>
    </row>
    <row r="108" spans="1:2" ht="30.6" hidden="1" x14ac:dyDescent="0.3">
      <c r="A108" s="42" t="s">
        <v>74</v>
      </c>
      <c r="B108" s="17">
        <v>49160</v>
      </c>
    </row>
    <row r="109" spans="1:2" ht="30.6" hidden="1" x14ac:dyDescent="0.3">
      <c r="A109" s="42" t="s">
        <v>75</v>
      </c>
      <c r="B109" s="17">
        <v>23440</v>
      </c>
    </row>
    <row r="110" spans="1:2" ht="30.6" hidden="1" x14ac:dyDescent="0.3">
      <c r="A110" s="42" t="s">
        <v>76</v>
      </c>
      <c r="B110" s="17">
        <v>3850</v>
      </c>
    </row>
    <row r="111" spans="1:2" ht="30.6" hidden="1" x14ac:dyDescent="0.3">
      <c r="A111" s="42" t="s">
        <v>77</v>
      </c>
      <c r="B111" s="17">
        <v>2070</v>
      </c>
    </row>
    <row r="112" spans="1:2" hidden="1" x14ac:dyDescent="0.3">
      <c r="A112" s="41"/>
      <c r="B112" s="17">
        <v>9668410</v>
      </c>
    </row>
    <row r="113" spans="1:2" ht="20.399999999999999" x14ac:dyDescent="0.3">
      <c r="A113" s="43" t="s">
        <v>68</v>
      </c>
      <c r="B113" s="17">
        <v>58950</v>
      </c>
    </row>
    <row r="114" spans="1:2" ht="30.6" hidden="1" x14ac:dyDescent="0.3">
      <c r="A114" s="44" t="s">
        <v>69</v>
      </c>
      <c r="B114" s="17">
        <v>1382120</v>
      </c>
    </row>
    <row r="115" spans="1:2" ht="30.6" hidden="1" x14ac:dyDescent="0.3">
      <c r="A115" s="44" t="s">
        <v>70</v>
      </c>
      <c r="B115" s="17">
        <v>2494120</v>
      </c>
    </row>
    <row r="116" spans="1:2" ht="30.6" hidden="1" x14ac:dyDescent="0.3">
      <c r="A116" s="42" t="s">
        <v>71</v>
      </c>
      <c r="B116" s="17">
        <v>2386770</v>
      </c>
    </row>
    <row r="117" spans="1:2" ht="30.6" hidden="1" x14ac:dyDescent="0.3">
      <c r="A117" s="42" t="s">
        <v>72</v>
      </c>
      <c r="B117" s="17">
        <v>1192950</v>
      </c>
    </row>
    <row r="118" spans="1:2" ht="30.6" hidden="1" x14ac:dyDescent="0.3">
      <c r="A118" s="42" t="s">
        <v>73</v>
      </c>
      <c r="B118" s="17">
        <v>717590</v>
      </c>
    </row>
    <row r="119" spans="1:2" ht="30.6" hidden="1" x14ac:dyDescent="0.3">
      <c r="A119" s="42" t="s">
        <v>74</v>
      </c>
      <c r="B119" s="17">
        <v>962690</v>
      </c>
    </row>
    <row r="120" spans="1:2" ht="30.6" hidden="1" x14ac:dyDescent="0.3">
      <c r="A120" s="42" t="s">
        <v>75</v>
      </c>
      <c r="B120" s="17">
        <v>284340</v>
      </c>
    </row>
    <row r="121" spans="1:2" ht="30.6" hidden="1" x14ac:dyDescent="0.3">
      <c r="A121" s="42" t="s">
        <v>76</v>
      </c>
      <c r="B121" s="17">
        <v>50350</v>
      </c>
    </row>
    <row r="122" spans="1:2" ht="30.6" hidden="1" x14ac:dyDescent="0.3">
      <c r="A122" s="42" t="s">
        <v>77</v>
      </c>
      <c r="B122" s="17">
        <v>28420</v>
      </c>
    </row>
    <row r="123" spans="1:2" hidden="1" x14ac:dyDescent="0.3">
      <c r="A123" s="41"/>
      <c r="B123" s="17">
        <v>4435080</v>
      </c>
    </row>
    <row r="124" spans="1:2" ht="20.399999999999999" x14ac:dyDescent="0.3">
      <c r="A124" s="43" t="s">
        <v>68</v>
      </c>
      <c r="B124" s="17">
        <v>55900</v>
      </c>
    </row>
    <row r="125" spans="1:2" ht="30.6" hidden="1" x14ac:dyDescent="0.3">
      <c r="A125" s="44" t="s">
        <v>69</v>
      </c>
      <c r="B125" s="17">
        <v>639280</v>
      </c>
    </row>
    <row r="126" spans="1:2" ht="30.6" hidden="1" x14ac:dyDescent="0.3">
      <c r="A126" s="44" t="s">
        <v>70</v>
      </c>
      <c r="B126" s="17">
        <v>1111030</v>
      </c>
    </row>
    <row r="127" spans="1:2" ht="30.6" hidden="1" x14ac:dyDescent="0.3">
      <c r="A127" s="42" t="s">
        <v>71</v>
      </c>
      <c r="B127" s="17">
        <v>1047620</v>
      </c>
    </row>
    <row r="128" spans="1:2" ht="30.6" hidden="1" x14ac:dyDescent="0.3">
      <c r="A128" s="42" t="s">
        <v>72</v>
      </c>
      <c r="B128" s="17">
        <v>558170</v>
      </c>
    </row>
    <row r="129" spans="1:2" ht="30.6" hidden="1" x14ac:dyDescent="0.3">
      <c r="A129" s="42" t="s">
        <v>73</v>
      </c>
      <c r="B129" s="17">
        <v>344350</v>
      </c>
    </row>
    <row r="130" spans="1:2" ht="30.6" hidden="1" x14ac:dyDescent="0.3">
      <c r="A130" s="42" t="s">
        <v>74</v>
      </c>
      <c r="B130" s="17">
        <v>493670</v>
      </c>
    </row>
    <row r="131" spans="1:2" ht="30.6" hidden="1" x14ac:dyDescent="0.3">
      <c r="A131" s="42" t="s">
        <v>75</v>
      </c>
      <c r="B131" s="17">
        <v>148200</v>
      </c>
    </row>
    <row r="132" spans="1:2" ht="30.6" hidden="1" x14ac:dyDescent="0.3">
      <c r="A132" s="42" t="s">
        <v>76</v>
      </c>
      <c r="B132" s="17">
        <v>22290</v>
      </c>
    </row>
    <row r="133" spans="1:2" ht="30.6" hidden="1" x14ac:dyDescent="0.3">
      <c r="A133" s="42" t="s">
        <v>77</v>
      </c>
      <c r="B133" s="17">
        <v>10050</v>
      </c>
    </row>
    <row r="134" spans="1:2" hidden="1" x14ac:dyDescent="0.3">
      <c r="A134" s="41"/>
      <c r="B134" s="17">
        <v>685270</v>
      </c>
    </row>
    <row r="135" spans="1:2" ht="20.399999999999999" x14ac:dyDescent="0.3">
      <c r="A135" s="43" t="s">
        <v>68</v>
      </c>
      <c r="B135" s="17">
        <v>52570</v>
      </c>
    </row>
    <row r="136" spans="1:2" ht="30.6" hidden="1" x14ac:dyDescent="0.3">
      <c r="A136" s="44" t="s">
        <v>69</v>
      </c>
      <c r="B136" s="17">
        <v>88650</v>
      </c>
    </row>
    <row r="137" spans="1:2" ht="30.6" hidden="1" x14ac:dyDescent="0.3">
      <c r="A137" s="44" t="s">
        <v>70</v>
      </c>
      <c r="B137" s="17">
        <v>125570</v>
      </c>
    </row>
    <row r="138" spans="1:2" ht="30.6" hidden="1" x14ac:dyDescent="0.3">
      <c r="A138" s="42" t="s">
        <v>71</v>
      </c>
      <c r="B138" s="17">
        <v>176810</v>
      </c>
    </row>
    <row r="139" spans="1:2" ht="30.6" hidden="1" x14ac:dyDescent="0.3">
      <c r="A139" s="42" t="s">
        <v>72</v>
      </c>
      <c r="B139" s="17">
        <v>100910</v>
      </c>
    </row>
    <row r="140" spans="1:2" ht="30.6" hidden="1" x14ac:dyDescent="0.3">
      <c r="A140" s="42" t="s">
        <v>73</v>
      </c>
      <c r="B140" s="17">
        <v>65240</v>
      </c>
    </row>
    <row r="141" spans="1:2" ht="30.6" hidden="1" x14ac:dyDescent="0.3">
      <c r="A141" s="42" t="s">
        <v>74</v>
      </c>
      <c r="B141" s="17">
        <v>91860</v>
      </c>
    </row>
    <row r="142" spans="1:2" ht="30.6" hidden="1" x14ac:dyDescent="0.3">
      <c r="A142" s="42" t="s">
        <v>75</v>
      </c>
      <c r="B142" s="17">
        <v>20520</v>
      </c>
    </row>
    <row r="143" spans="1:2" ht="30.6" hidden="1" x14ac:dyDescent="0.3">
      <c r="A143" s="42" t="s">
        <v>76</v>
      </c>
      <c r="B143" s="17">
        <v>2590</v>
      </c>
    </row>
    <row r="144" spans="1:2" ht="30.6" hidden="1" x14ac:dyDescent="0.3">
      <c r="A144" s="42" t="s">
        <v>77</v>
      </c>
      <c r="B144" s="17">
        <v>1010</v>
      </c>
    </row>
    <row r="145" spans="1:2" hidden="1" x14ac:dyDescent="0.3">
      <c r="A145" s="41"/>
      <c r="B145" s="17">
        <v>739750</v>
      </c>
    </row>
    <row r="146" spans="1:2" ht="20.399999999999999" x14ac:dyDescent="0.3">
      <c r="A146" s="43" t="s">
        <v>68</v>
      </c>
      <c r="B146" s="17">
        <v>46470</v>
      </c>
    </row>
    <row r="147" spans="1:2" ht="30.6" hidden="1" x14ac:dyDescent="0.3">
      <c r="A147" s="44" t="s">
        <v>69</v>
      </c>
      <c r="B147" s="17">
        <v>102740</v>
      </c>
    </row>
    <row r="148" spans="1:2" ht="30.6" hidden="1" x14ac:dyDescent="0.3">
      <c r="A148" s="44" t="s">
        <v>70</v>
      </c>
      <c r="B148" s="17">
        <v>162320</v>
      </c>
    </row>
    <row r="149" spans="1:2" ht="30.6" hidden="1" x14ac:dyDescent="0.3">
      <c r="A149" s="42" t="s">
        <v>71</v>
      </c>
      <c r="B149" s="17">
        <v>186300</v>
      </c>
    </row>
    <row r="150" spans="1:2" ht="30.6" hidden="1" x14ac:dyDescent="0.3">
      <c r="A150" s="42" t="s">
        <v>72</v>
      </c>
      <c r="B150" s="17">
        <v>107960</v>
      </c>
    </row>
    <row r="151" spans="1:2" ht="30.6" hidden="1" x14ac:dyDescent="0.3">
      <c r="A151" s="42" t="s">
        <v>73</v>
      </c>
      <c r="B151" s="17">
        <v>67450</v>
      </c>
    </row>
    <row r="152" spans="1:2" ht="30.6" hidden="1" x14ac:dyDescent="0.3">
      <c r="A152" s="42" t="s">
        <v>74</v>
      </c>
      <c r="B152" s="17">
        <v>77980</v>
      </c>
    </row>
    <row r="153" spans="1:2" ht="30.6" hidden="1" x14ac:dyDescent="0.3">
      <c r="A153" s="42" t="s">
        <v>75</v>
      </c>
      <c r="B153" s="17">
        <v>17230</v>
      </c>
    </row>
    <row r="154" spans="1:2" ht="30.6" hidden="1" x14ac:dyDescent="0.3">
      <c r="A154" s="42" t="s">
        <v>76</v>
      </c>
      <c r="B154" s="17">
        <v>2730</v>
      </c>
    </row>
    <row r="155" spans="1:2" ht="30.6" hidden="1" x14ac:dyDescent="0.3">
      <c r="A155" s="42" t="s">
        <v>77</v>
      </c>
      <c r="B155" s="17">
        <v>1220</v>
      </c>
    </row>
    <row r="156" spans="1:2" hidden="1" x14ac:dyDescent="0.3">
      <c r="A156" s="41"/>
      <c r="B156" s="17">
        <v>6100090</v>
      </c>
    </row>
    <row r="157" spans="1:2" ht="20.399999999999999" x14ac:dyDescent="0.3">
      <c r="A157" s="43" t="s">
        <v>68</v>
      </c>
      <c r="B157" s="17">
        <v>46400</v>
      </c>
    </row>
    <row r="158" spans="1:2" ht="30.6" hidden="1" x14ac:dyDescent="0.3">
      <c r="A158" s="44" t="s">
        <v>69</v>
      </c>
      <c r="B158" s="17">
        <v>868390</v>
      </c>
    </row>
    <row r="159" spans="1:2" ht="30.6" hidden="1" x14ac:dyDescent="0.3">
      <c r="A159" s="44" t="s">
        <v>70</v>
      </c>
      <c r="B159" s="17">
        <v>1248050</v>
      </c>
    </row>
    <row r="160" spans="1:2" ht="30.6" hidden="1" x14ac:dyDescent="0.3">
      <c r="A160" s="42" t="s">
        <v>71</v>
      </c>
      <c r="B160" s="17">
        <v>1380690</v>
      </c>
    </row>
    <row r="161" spans="1:2" ht="30.6" hidden="1" x14ac:dyDescent="0.3">
      <c r="A161" s="42" t="s">
        <v>72</v>
      </c>
      <c r="B161" s="17">
        <v>840020</v>
      </c>
    </row>
    <row r="162" spans="1:2" ht="30.6" hidden="1" x14ac:dyDescent="0.3">
      <c r="A162" s="42" t="s">
        <v>73</v>
      </c>
      <c r="B162" s="17">
        <v>557660</v>
      </c>
    </row>
    <row r="163" spans="1:2" ht="30.6" hidden="1" x14ac:dyDescent="0.3">
      <c r="A163" s="42" t="s">
        <v>74</v>
      </c>
      <c r="B163" s="17">
        <v>827510</v>
      </c>
    </row>
    <row r="164" spans="1:2" ht="30.6" hidden="1" x14ac:dyDescent="0.3">
      <c r="A164" s="42" t="s">
        <v>75</v>
      </c>
      <c r="B164" s="17">
        <v>247350</v>
      </c>
    </row>
    <row r="165" spans="1:2" ht="30.6" hidden="1" x14ac:dyDescent="0.3">
      <c r="A165" s="42" t="s">
        <v>76</v>
      </c>
      <c r="B165" s="17">
        <v>39160</v>
      </c>
    </row>
    <row r="166" spans="1:2" ht="30.6" hidden="1" x14ac:dyDescent="0.3">
      <c r="A166" s="42" t="s">
        <v>77</v>
      </c>
      <c r="B166" s="17">
        <v>19180</v>
      </c>
    </row>
    <row r="167" spans="1:2" hidden="1" x14ac:dyDescent="0.3">
      <c r="A167" s="41"/>
      <c r="B167" s="17">
        <v>3102060</v>
      </c>
    </row>
    <row r="168" spans="1:2" ht="20.399999999999999" x14ac:dyDescent="0.3">
      <c r="A168" s="43" t="s">
        <v>68</v>
      </c>
      <c r="B168" s="17">
        <v>43210</v>
      </c>
    </row>
    <row r="169" spans="1:2" ht="30.6" hidden="1" x14ac:dyDescent="0.3">
      <c r="A169" s="44" t="s">
        <v>69</v>
      </c>
      <c r="B169" s="17">
        <v>503260</v>
      </c>
    </row>
    <row r="170" spans="1:2" ht="30.6" hidden="1" x14ac:dyDescent="0.3">
      <c r="A170" s="44" t="s">
        <v>70</v>
      </c>
      <c r="B170" s="17">
        <v>657580</v>
      </c>
    </row>
    <row r="171" spans="1:2" ht="30.6" hidden="1" x14ac:dyDescent="0.3">
      <c r="A171" s="42" t="s">
        <v>71</v>
      </c>
      <c r="B171" s="17">
        <v>761720</v>
      </c>
    </row>
    <row r="172" spans="1:2" ht="30.6" hidden="1" x14ac:dyDescent="0.3">
      <c r="A172" s="42" t="s">
        <v>72</v>
      </c>
      <c r="B172" s="17">
        <v>432180</v>
      </c>
    </row>
    <row r="173" spans="1:2" ht="30.6" hidden="1" x14ac:dyDescent="0.3">
      <c r="A173" s="42" t="s">
        <v>73</v>
      </c>
      <c r="B173" s="17">
        <v>282000</v>
      </c>
    </row>
    <row r="174" spans="1:2" ht="30.6" hidden="1" x14ac:dyDescent="0.3">
      <c r="A174" s="42" t="s">
        <v>74</v>
      </c>
      <c r="B174" s="17">
        <v>341980</v>
      </c>
    </row>
    <row r="175" spans="1:2" ht="30.6" hidden="1" x14ac:dyDescent="0.3">
      <c r="A175" s="42" t="s">
        <v>75</v>
      </c>
      <c r="B175" s="17">
        <v>72260</v>
      </c>
    </row>
    <row r="176" spans="1:2" ht="30.6" hidden="1" x14ac:dyDescent="0.3">
      <c r="A176" s="42" t="s">
        <v>76</v>
      </c>
      <c r="B176" s="17">
        <v>11250</v>
      </c>
    </row>
    <row r="177" spans="1:2" ht="30.6" hidden="1" x14ac:dyDescent="0.3">
      <c r="A177" s="42" t="s">
        <v>77</v>
      </c>
      <c r="B177" s="17">
        <v>4870</v>
      </c>
    </row>
    <row r="178" spans="1:2" hidden="1" x14ac:dyDescent="0.3">
      <c r="A178" s="41"/>
      <c r="B178" s="17">
        <v>1447550</v>
      </c>
    </row>
    <row r="179" spans="1:2" ht="20.399999999999999" x14ac:dyDescent="0.3">
      <c r="A179" s="43" t="s">
        <v>68</v>
      </c>
      <c r="B179" s="17">
        <v>40640</v>
      </c>
    </row>
    <row r="180" spans="1:2" ht="30.6" hidden="1" x14ac:dyDescent="0.3">
      <c r="A180" s="44" t="s">
        <v>69</v>
      </c>
      <c r="B180" s="17">
        <v>187470</v>
      </c>
    </row>
    <row r="181" spans="1:2" ht="30.6" hidden="1" x14ac:dyDescent="0.3">
      <c r="A181" s="44" t="s">
        <v>70</v>
      </c>
      <c r="B181" s="17">
        <v>274290</v>
      </c>
    </row>
    <row r="182" spans="1:2" ht="30.6" hidden="1" x14ac:dyDescent="0.3">
      <c r="A182" s="42" t="s">
        <v>71</v>
      </c>
      <c r="B182" s="17">
        <v>363200</v>
      </c>
    </row>
    <row r="183" spans="1:2" ht="30.6" hidden="1" x14ac:dyDescent="0.3">
      <c r="A183" s="42" t="s">
        <v>72</v>
      </c>
      <c r="B183" s="17">
        <v>219670</v>
      </c>
    </row>
    <row r="184" spans="1:2" ht="30.6" hidden="1" x14ac:dyDescent="0.3">
      <c r="A184" s="42" t="s">
        <v>73</v>
      </c>
      <c r="B184" s="17">
        <v>150640</v>
      </c>
    </row>
    <row r="185" spans="1:2" ht="30.6" hidden="1" x14ac:dyDescent="0.3">
      <c r="A185" s="42" t="s">
        <v>74</v>
      </c>
      <c r="B185" s="17">
        <v>186650</v>
      </c>
    </row>
    <row r="186" spans="1:2" ht="30.6" hidden="1" x14ac:dyDescent="0.3">
      <c r="A186" s="42" t="s">
        <v>75</v>
      </c>
      <c r="B186" s="17">
        <v>38580</v>
      </c>
    </row>
    <row r="187" spans="1:2" ht="30.6" hidden="1" x14ac:dyDescent="0.3">
      <c r="A187" s="42" t="s">
        <v>76</v>
      </c>
      <c r="B187" s="17">
        <v>5470</v>
      </c>
    </row>
    <row r="188" spans="1:2" ht="30.6" hidden="1" x14ac:dyDescent="0.3">
      <c r="A188" s="42" t="s">
        <v>77</v>
      </c>
      <c r="B188" s="17">
        <v>2100</v>
      </c>
    </row>
    <row r="189" spans="1:2" hidden="1" x14ac:dyDescent="0.3">
      <c r="A189" s="41"/>
      <c r="B189" s="17">
        <v>1324260</v>
      </c>
    </row>
    <row r="190" spans="1:2" ht="20.399999999999999" x14ac:dyDescent="0.3">
      <c r="A190" s="43" t="s">
        <v>68</v>
      </c>
      <c r="B190" s="17">
        <v>39800</v>
      </c>
    </row>
    <row r="191" spans="1:2" ht="30.6" hidden="1" x14ac:dyDescent="0.3">
      <c r="A191" s="44" t="s">
        <v>69</v>
      </c>
      <c r="B191" s="17">
        <v>193980</v>
      </c>
    </row>
    <row r="192" spans="1:2" ht="30.6" hidden="1" x14ac:dyDescent="0.3">
      <c r="A192" s="44" t="s">
        <v>70</v>
      </c>
      <c r="B192" s="17">
        <v>265630</v>
      </c>
    </row>
    <row r="193" spans="1:2" ht="30.6" hidden="1" x14ac:dyDescent="0.3">
      <c r="A193" s="42" t="s">
        <v>71</v>
      </c>
      <c r="B193" s="17">
        <v>321880</v>
      </c>
    </row>
    <row r="194" spans="1:2" ht="30.6" hidden="1" x14ac:dyDescent="0.3">
      <c r="A194" s="42" t="s">
        <v>72</v>
      </c>
      <c r="B194" s="17">
        <v>187980</v>
      </c>
    </row>
    <row r="195" spans="1:2" ht="30.6" hidden="1" x14ac:dyDescent="0.3">
      <c r="A195" s="42" t="s">
        <v>73</v>
      </c>
      <c r="B195" s="17">
        <v>124010</v>
      </c>
    </row>
    <row r="196" spans="1:2" ht="30.6" hidden="1" x14ac:dyDescent="0.3">
      <c r="A196" s="42" t="s">
        <v>74</v>
      </c>
      <c r="B196" s="17">
        <v>162810</v>
      </c>
    </row>
    <row r="197" spans="1:2" ht="30.6" hidden="1" x14ac:dyDescent="0.3">
      <c r="A197" s="42" t="s">
        <v>75</v>
      </c>
      <c r="B197" s="17">
        <v>39670</v>
      </c>
    </row>
    <row r="198" spans="1:2" ht="30.6" hidden="1" x14ac:dyDescent="0.3">
      <c r="A198" s="42" t="s">
        <v>76</v>
      </c>
      <c r="B198" s="17">
        <v>6230</v>
      </c>
    </row>
    <row r="199" spans="1:2" ht="30.6" hidden="1" x14ac:dyDescent="0.3">
      <c r="A199" s="42" t="s">
        <v>77</v>
      </c>
      <c r="B199" s="17">
        <v>2610</v>
      </c>
    </row>
    <row r="200" spans="1:2" hidden="1" x14ac:dyDescent="0.3">
      <c r="A200" s="41"/>
      <c r="B200" s="17">
        <v>1906300</v>
      </c>
    </row>
    <row r="201" spans="1:2" ht="20.399999999999999" x14ac:dyDescent="0.3">
      <c r="A201" s="43" t="s">
        <v>68</v>
      </c>
      <c r="B201" s="17">
        <v>39600</v>
      </c>
    </row>
    <row r="202" spans="1:2" ht="30.6" hidden="1" x14ac:dyDescent="0.3">
      <c r="A202" s="44" t="s">
        <v>69</v>
      </c>
      <c r="B202" s="17">
        <v>292210</v>
      </c>
    </row>
    <row r="203" spans="1:2" ht="30.6" hidden="1" x14ac:dyDescent="0.3">
      <c r="A203" s="44" t="s">
        <v>70</v>
      </c>
      <c r="B203" s="17">
        <v>441840</v>
      </c>
    </row>
    <row r="204" spans="1:2" ht="30.6" hidden="1" x14ac:dyDescent="0.3">
      <c r="A204" s="42" t="s">
        <v>71</v>
      </c>
      <c r="B204" s="17">
        <v>480000</v>
      </c>
    </row>
    <row r="205" spans="1:2" ht="30.6" hidden="1" x14ac:dyDescent="0.3">
      <c r="A205" s="42" t="s">
        <v>72</v>
      </c>
      <c r="B205" s="17">
        <v>259850</v>
      </c>
    </row>
    <row r="206" spans="1:2" ht="30.6" hidden="1" x14ac:dyDescent="0.3">
      <c r="A206" s="42" t="s">
        <v>73</v>
      </c>
      <c r="B206" s="17">
        <v>164030</v>
      </c>
    </row>
    <row r="207" spans="1:2" ht="30.6" hidden="1" x14ac:dyDescent="0.3">
      <c r="A207" s="42" t="s">
        <v>74</v>
      </c>
      <c r="B207" s="17">
        <v>192820</v>
      </c>
    </row>
    <row r="208" spans="1:2" ht="30.6" hidden="1" x14ac:dyDescent="0.3">
      <c r="A208" s="42" t="s">
        <v>75</v>
      </c>
      <c r="B208" s="17">
        <v>42200</v>
      </c>
    </row>
    <row r="209" spans="1:2" ht="30.6" hidden="1" x14ac:dyDescent="0.3">
      <c r="A209" s="42" t="s">
        <v>76</v>
      </c>
      <c r="B209" s="17">
        <v>6300</v>
      </c>
    </row>
    <row r="210" spans="1:2" ht="30.6" hidden="1" x14ac:dyDescent="0.3">
      <c r="A210" s="42" t="s">
        <v>77</v>
      </c>
      <c r="B210" s="17">
        <v>2550</v>
      </c>
    </row>
    <row r="211" spans="1:2" hidden="1" x14ac:dyDescent="0.3">
      <c r="A211" s="41"/>
      <c r="B211" s="17">
        <v>1968280</v>
      </c>
    </row>
    <row r="212" spans="1:2" ht="20.399999999999999" x14ac:dyDescent="0.3">
      <c r="A212" s="43" t="s">
        <v>68</v>
      </c>
      <c r="B212" s="17">
        <v>37510</v>
      </c>
    </row>
    <row r="213" spans="1:2" ht="30.6" hidden="1" x14ac:dyDescent="0.3">
      <c r="A213" s="44" t="s">
        <v>69</v>
      </c>
      <c r="B213" s="17">
        <v>277650</v>
      </c>
    </row>
    <row r="214" spans="1:2" ht="30.6" hidden="1" x14ac:dyDescent="0.3">
      <c r="A214" s="44" t="s">
        <v>70</v>
      </c>
      <c r="B214" s="17">
        <v>518750</v>
      </c>
    </row>
    <row r="215" spans="1:2" ht="30.6" hidden="1" x14ac:dyDescent="0.3">
      <c r="A215" s="42" t="s">
        <v>71</v>
      </c>
      <c r="B215" s="17">
        <v>464190</v>
      </c>
    </row>
    <row r="216" spans="1:2" ht="30.6" hidden="1" x14ac:dyDescent="0.3">
      <c r="A216" s="42" t="s">
        <v>72</v>
      </c>
      <c r="B216" s="17">
        <v>245690</v>
      </c>
    </row>
    <row r="217" spans="1:2" ht="30.6" hidden="1" x14ac:dyDescent="0.3">
      <c r="A217" s="42" t="s">
        <v>73</v>
      </c>
      <c r="B217" s="17">
        <v>154500</v>
      </c>
    </row>
    <row r="218" spans="1:2" ht="30.6" hidden="1" x14ac:dyDescent="0.3">
      <c r="A218" s="42" t="s">
        <v>74</v>
      </c>
      <c r="B218" s="17">
        <v>215340</v>
      </c>
    </row>
    <row r="219" spans="1:2" ht="30.6" hidden="1" x14ac:dyDescent="0.3">
      <c r="A219" s="42" t="s">
        <v>75</v>
      </c>
      <c r="B219" s="17">
        <v>52790</v>
      </c>
    </row>
    <row r="220" spans="1:2" ht="30.6" hidden="1" x14ac:dyDescent="0.3">
      <c r="A220" s="42" t="s">
        <v>76</v>
      </c>
      <c r="B220" s="17">
        <v>8800</v>
      </c>
    </row>
    <row r="221" spans="1:2" ht="30.6" hidden="1" x14ac:dyDescent="0.3">
      <c r="A221" s="42" t="s">
        <v>77</v>
      </c>
      <c r="B221" s="17">
        <v>3830</v>
      </c>
    </row>
    <row r="222" spans="1:2" hidden="1" x14ac:dyDescent="0.3">
      <c r="A222" s="41"/>
      <c r="B222" s="17">
        <v>650870</v>
      </c>
    </row>
    <row r="223" spans="1:2" ht="20.399999999999999" x14ac:dyDescent="0.3">
      <c r="A223" s="43" t="s">
        <v>68</v>
      </c>
      <c r="B223" s="17">
        <v>36730</v>
      </c>
    </row>
    <row r="224" spans="1:2" ht="30.6" hidden="1" x14ac:dyDescent="0.3">
      <c r="A224" s="44" t="s">
        <v>69</v>
      </c>
      <c r="B224" s="17">
        <v>93410</v>
      </c>
    </row>
    <row r="225" spans="1:2" ht="30.6" hidden="1" x14ac:dyDescent="0.3">
      <c r="A225" s="44" t="s">
        <v>70</v>
      </c>
      <c r="B225" s="17">
        <v>137970</v>
      </c>
    </row>
    <row r="226" spans="1:2" ht="30.6" hidden="1" x14ac:dyDescent="0.3">
      <c r="A226" s="42" t="s">
        <v>71</v>
      </c>
      <c r="B226" s="17">
        <v>167390</v>
      </c>
    </row>
    <row r="227" spans="1:2" ht="30.6" hidden="1" x14ac:dyDescent="0.3">
      <c r="A227" s="42" t="s">
        <v>72</v>
      </c>
      <c r="B227" s="17">
        <v>94410</v>
      </c>
    </row>
    <row r="228" spans="1:2" ht="30.6" hidden="1" x14ac:dyDescent="0.3">
      <c r="A228" s="42" t="s">
        <v>73</v>
      </c>
      <c r="B228" s="17">
        <v>59150</v>
      </c>
    </row>
    <row r="229" spans="1:2" ht="30.6" hidden="1" x14ac:dyDescent="0.3">
      <c r="A229" s="42" t="s">
        <v>74</v>
      </c>
      <c r="B229" s="17">
        <v>70310</v>
      </c>
    </row>
    <row r="230" spans="1:2" ht="30.6" hidden="1" x14ac:dyDescent="0.3">
      <c r="A230" s="42" t="s">
        <v>75</v>
      </c>
      <c r="B230" s="17">
        <v>16190</v>
      </c>
    </row>
    <row r="231" spans="1:2" ht="30.6" hidden="1" x14ac:dyDescent="0.3">
      <c r="A231" s="42" t="s">
        <v>76</v>
      </c>
      <c r="B231" s="17">
        <v>2170</v>
      </c>
    </row>
    <row r="232" spans="1:2" ht="30.6" hidden="1" x14ac:dyDescent="0.3">
      <c r="A232" s="42" t="s">
        <v>77</v>
      </c>
      <c r="B232" s="17">
        <v>940</v>
      </c>
    </row>
    <row r="233" spans="1:2" hidden="1" x14ac:dyDescent="0.3">
      <c r="A233" s="41"/>
      <c r="B233" s="17">
        <v>2950840</v>
      </c>
    </row>
    <row r="234" spans="1:2" ht="20.399999999999999" x14ac:dyDescent="0.3">
      <c r="A234" s="43" t="s">
        <v>68</v>
      </c>
      <c r="B234" s="17">
        <v>34970</v>
      </c>
    </row>
    <row r="235" spans="1:2" ht="30.6" hidden="1" x14ac:dyDescent="0.3">
      <c r="A235" s="44" t="s">
        <v>69</v>
      </c>
      <c r="B235" s="17">
        <v>396170</v>
      </c>
    </row>
    <row r="236" spans="1:2" ht="30.6" hidden="1" x14ac:dyDescent="0.3">
      <c r="A236" s="44" t="s">
        <v>70</v>
      </c>
      <c r="B236" s="17">
        <v>519900</v>
      </c>
    </row>
    <row r="237" spans="1:2" ht="30.6" hidden="1" x14ac:dyDescent="0.3">
      <c r="A237" s="42" t="s">
        <v>71</v>
      </c>
      <c r="B237" s="17">
        <v>642940</v>
      </c>
    </row>
    <row r="238" spans="1:2" ht="30.6" hidden="1" x14ac:dyDescent="0.3">
      <c r="A238" s="42" t="s">
        <v>72</v>
      </c>
      <c r="B238" s="17">
        <v>415110</v>
      </c>
    </row>
    <row r="239" spans="1:2" ht="30.6" hidden="1" x14ac:dyDescent="0.3">
      <c r="A239" s="42" t="s">
        <v>73</v>
      </c>
      <c r="B239" s="17">
        <v>284790</v>
      </c>
    </row>
    <row r="240" spans="1:2" ht="30.6" hidden="1" x14ac:dyDescent="0.3">
      <c r="A240" s="42" t="s">
        <v>74</v>
      </c>
      <c r="B240" s="17">
        <v>481900</v>
      </c>
    </row>
    <row r="241" spans="1:2" ht="30.6" hidden="1" x14ac:dyDescent="0.3">
      <c r="A241" s="42" t="s">
        <v>75</v>
      </c>
      <c r="B241" s="17">
        <v>152800</v>
      </c>
    </row>
    <row r="242" spans="1:2" ht="30.6" hidden="1" x14ac:dyDescent="0.3">
      <c r="A242" s="42" t="s">
        <v>76</v>
      </c>
      <c r="B242" s="17">
        <v>18170</v>
      </c>
    </row>
    <row r="243" spans="1:2" ht="30.6" hidden="1" x14ac:dyDescent="0.3">
      <c r="A243" s="42" t="s">
        <v>77</v>
      </c>
      <c r="B243" s="17">
        <v>8170</v>
      </c>
    </row>
    <row r="244" spans="1:2" hidden="1" x14ac:dyDescent="0.3">
      <c r="A244" s="41"/>
      <c r="B244" s="17">
        <v>3409940</v>
      </c>
    </row>
    <row r="245" spans="1:2" ht="20.399999999999999" x14ac:dyDescent="0.3">
      <c r="A245" s="43" t="s">
        <v>68</v>
      </c>
      <c r="B245" s="17">
        <v>31620</v>
      </c>
    </row>
    <row r="246" spans="1:2" ht="30.6" hidden="1" x14ac:dyDescent="0.3">
      <c r="A246" s="44" t="s">
        <v>69</v>
      </c>
      <c r="B246" s="17">
        <v>465600</v>
      </c>
    </row>
    <row r="247" spans="1:2" ht="30.6" hidden="1" x14ac:dyDescent="0.3">
      <c r="A247" s="44" t="s">
        <v>70</v>
      </c>
      <c r="B247" s="17">
        <v>573100</v>
      </c>
    </row>
    <row r="248" spans="1:2" ht="30.6" hidden="1" x14ac:dyDescent="0.3">
      <c r="A248" s="42" t="s">
        <v>71</v>
      </c>
      <c r="B248" s="17">
        <v>746320</v>
      </c>
    </row>
    <row r="249" spans="1:2" ht="30.6" hidden="1" x14ac:dyDescent="0.3">
      <c r="A249" s="42" t="s">
        <v>72</v>
      </c>
      <c r="B249" s="17">
        <v>482360</v>
      </c>
    </row>
    <row r="250" spans="1:2" ht="30.6" hidden="1" x14ac:dyDescent="0.3">
      <c r="A250" s="42" t="s">
        <v>73</v>
      </c>
      <c r="B250" s="17">
        <v>315210</v>
      </c>
    </row>
    <row r="251" spans="1:2" ht="30.6" hidden="1" x14ac:dyDescent="0.3">
      <c r="A251" s="42" t="s">
        <v>74</v>
      </c>
      <c r="B251" s="17">
        <v>539210</v>
      </c>
    </row>
    <row r="252" spans="1:2" ht="30.6" hidden="1" x14ac:dyDescent="0.3">
      <c r="A252" s="42" t="s">
        <v>75</v>
      </c>
      <c r="B252" s="17">
        <v>202130</v>
      </c>
    </row>
    <row r="253" spans="1:2" ht="30.6" hidden="1" x14ac:dyDescent="0.3">
      <c r="A253" s="42" t="s">
        <v>76</v>
      </c>
      <c r="B253" s="17">
        <v>32340</v>
      </c>
    </row>
    <row r="254" spans="1:2" ht="30.6" hidden="1" x14ac:dyDescent="0.3">
      <c r="A254" s="42" t="s">
        <v>77</v>
      </c>
      <c r="B254" s="17">
        <v>16160</v>
      </c>
    </row>
    <row r="255" spans="1:2" hidden="1" x14ac:dyDescent="0.3">
      <c r="A255" s="41"/>
      <c r="B255" s="17">
        <v>4718720</v>
      </c>
    </row>
    <row r="256" spans="1:2" ht="20.399999999999999" x14ac:dyDescent="0.3">
      <c r="A256" s="43" t="s">
        <v>68</v>
      </c>
      <c r="B256" s="17">
        <v>30890</v>
      </c>
    </row>
    <row r="257" spans="1:2" ht="30.6" hidden="1" x14ac:dyDescent="0.3">
      <c r="A257" s="44" t="s">
        <v>69</v>
      </c>
      <c r="B257" s="17">
        <v>784060</v>
      </c>
    </row>
    <row r="258" spans="1:2" ht="30.6" hidden="1" x14ac:dyDescent="0.3">
      <c r="A258" s="44" t="s">
        <v>70</v>
      </c>
      <c r="B258" s="17">
        <v>1035000</v>
      </c>
    </row>
    <row r="259" spans="1:2" ht="30.6" hidden="1" x14ac:dyDescent="0.3">
      <c r="A259" s="42" t="s">
        <v>71</v>
      </c>
      <c r="B259" s="17">
        <v>1063730</v>
      </c>
    </row>
    <row r="260" spans="1:2" ht="30.6" hidden="1" x14ac:dyDescent="0.3">
      <c r="A260" s="42" t="s">
        <v>72</v>
      </c>
      <c r="B260" s="17">
        <v>629870</v>
      </c>
    </row>
    <row r="261" spans="1:2" ht="30.6" hidden="1" x14ac:dyDescent="0.3">
      <c r="A261" s="42" t="s">
        <v>73</v>
      </c>
      <c r="B261" s="17">
        <v>418120</v>
      </c>
    </row>
    <row r="262" spans="1:2" ht="30.6" hidden="1" x14ac:dyDescent="0.3">
      <c r="A262" s="42" t="s">
        <v>74</v>
      </c>
      <c r="B262" s="17">
        <v>563520</v>
      </c>
    </row>
    <row r="263" spans="1:2" ht="30.6" hidden="1" x14ac:dyDescent="0.3">
      <c r="A263" s="42" t="s">
        <v>75</v>
      </c>
      <c r="B263" s="17">
        <v>134420</v>
      </c>
    </row>
    <row r="264" spans="1:2" ht="30.6" hidden="1" x14ac:dyDescent="0.3">
      <c r="A264" s="42" t="s">
        <v>76</v>
      </c>
      <c r="B264" s="17">
        <v>19910</v>
      </c>
    </row>
    <row r="265" spans="1:2" ht="30.6" hidden="1" x14ac:dyDescent="0.3">
      <c r="A265" s="42" t="s">
        <v>77</v>
      </c>
      <c r="B265" s="17">
        <v>9190</v>
      </c>
    </row>
    <row r="266" spans="1:2" hidden="1" x14ac:dyDescent="0.3">
      <c r="A266" s="41"/>
      <c r="B266" s="17">
        <v>2737450</v>
      </c>
    </row>
    <row r="267" spans="1:2" ht="20.399999999999999" x14ac:dyDescent="0.3">
      <c r="A267" s="43" t="s">
        <v>68</v>
      </c>
      <c r="B267" s="17">
        <v>29820</v>
      </c>
    </row>
    <row r="268" spans="1:2" ht="30.6" hidden="1" x14ac:dyDescent="0.3">
      <c r="A268" s="44" t="s">
        <v>69</v>
      </c>
      <c r="B268" s="17">
        <v>373520</v>
      </c>
    </row>
    <row r="269" spans="1:2" ht="30.6" hidden="1" x14ac:dyDescent="0.3">
      <c r="A269" s="44" t="s">
        <v>70</v>
      </c>
      <c r="B269" s="17">
        <v>471710</v>
      </c>
    </row>
    <row r="270" spans="1:2" ht="30.6" hidden="1" x14ac:dyDescent="0.3">
      <c r="A270" s="42" t="s">
        <v>71</v>
      </c>
      <c r="B270" s="17">
        <v>646860</v>
      </c>
    </row>
    <row r="271" spans="1:2" ht="30.6" hidden="1" x14ac:dyDescent="0.3">
      <c r="A271" s="42" t="s">
        <v>72</v>
      </c>
      <c r="B271" s="17">
        <v>401200</v>
      </c>
    </row>
    <row r="272" spans="1:2" ht="30.6" hidden="1" x14ac:dyDescent="0.3">
      <c r="A272" s="42" t="s">
        <v>73</v>
      </c>
      <c r="B272" s="17">
        <v>278770</v>
      </c>
    </row>
    <row r="273" spans="1:2" ht="30.6" hidden="1" x14ac:dyDescent="0.3">
      <c r="A273" s="42" t="s">
        <v>74</v>
      </c>
      <c r="B273" s="17">
        <v>403790</v>
      </c>
    </row>
    <row r="274" spans="1:2" ht="30.6" hidden="1" x14ac:dyDescent="0.3">
      <c r="A274" s="42" t="s">
        <v>75</v>
      </c>
      <c r="B274" s="17">
        <v>107050</v>
      </c>
    </row>
    <row r="275" spans="1:2" ht="30.6" hidden="1" x14ac:dyDescent="0.3">
      <c r="A275" s="42" t="s">
        <v>76</v>
      </c>
      <c r="B275" s="17">
        <v>15960</v>
      </c>
    </row>
    <row r="276" spans="1:2" ht="30.6" hidden="1" x14ac:dyDescent="0.3">
      <c r="A276" s="42" t="s">
        <v>77</v>
      </c>
      <c r="B276" s="17">
        <v>6970</v>
      </c>
    </row>
    <row r="277" spans="1:2" hidden="1" x14ac:dyDescent="0.3">
      <c r="A277" s="41"/>
      <c r="B277" s="17">
        <v>1230280</v>
      </c>
    </row>
    <row r="278" spans="1:2" ht="20.399999999999999" x14ac:dyDescent="0.3">
      <c r="A278" s="43" t="s">
        <v>68</v>
      </c>
      <c r="B278" s="17">
        <v>28740</v>
      </c>
    </row>
    <row r="279" spans="1:2" ht="30.6" hidden="1" x14ac:dyDescent="0.3">
      <c r="A279" s="44" t="s">
        <v>69</v>
      </c>
      <c r="B279" s="17">
        <v>180430</v>
      </c>
    </row>
    <row r="280" spans="1:2" ht="30.6" hidden="1" x14ac:dyDescent="0.3">
      <c r="A280" s="44" t="s">
        <v>70</v>
      </c>
      <c r="B280" s="17">
        <v>354670</v>
      </c>
    </row>
    <row r="281" spans="1:2" ht="30.6" hidden="1" x14ac:dyDescent="0.3">
      <c r="A281" s="42" t="s">
        <v>71</v>
      </c>
      <c r="B281" s="17">
        <v>309340</v>
      </c>
    </row>
    <row r="282" spans="1:2" ht="30.6" hidden="1" x14ac:dyDescent="0.3">
      <c r="A282" s="42" t="s">
        <v>72</v>
      </c>
      <c r="B282" s="17">
        <v>148300</v>
      </c>
    </row>
    <row r="283" spans="1:2" ht="30.6" hidden="1" x14ac:dyDescent="0.3">
      <c r="A283" s="42" t="s">
        <v>73</v>
      </c>
      <c r="B283" s="17">
        <v>88450</v>
      </c>
    </row>
    <row r="284" spans="1:2" ht="30.6" hidden="1" x14ac:dyDescent="0.3">
      <c r="A284" s="42" t="s">
        <v>74</v>
      </c>
      <c r="B284" s="17">
        <v>105680</v>
      </c>
    </row>
    <row r="285" spans="1:2" ht="30.6" hidden="1" x14ac:dyDescent="0.3">
      <c r="A285" s="42" t="s">
        <v>75</v>
      </c>
      <c r="B285" s="17">
        <v>22220</v>
      </c>
    </row>
    <row r="286" spans="1:2" ht="30.6" hidden="1" x14ac:dyDescent="0.3">
      <c r="A286" s="42" t="s">
        <v>76</v>
      </c>
      <c r="B286" s="17">
        <v>3420</v>
      </c>
    </row>
    <row r="287" spans="1:2" ht="30.6" hidden="1" x14ac:dyDescent="0.3">
      <c r="A287" s="42" t="s">
        <v>77</v>
      </c>
      <c r="B287" s="17">
        <v>1340</v>
      </c>
    </row>
    <row r="288" spans="1:2" hidden="1" x14ac:dyDescent="0.3">
      <c r="A288" s="41"/>
      <c r="B288" s="17">
        <v>2781440</v>
      </c>
    </row>
    <row r="289" spans="1:2" ht="20.399999999999999" x14ac:dyDescent="0.3">
      <c r="A289" s="43" t="s">
        <v>68</v>
      </c>
      <c r="B289" s="17">
        <v>26840</v>
      </c>
    </row>
    <row r="290" spans="1:2" ht="30.6" hidden="1" x14ac:dyDescent="0.3">
      <c r="A290" s="44" t="s">
        <v>69</v>
      </c>
      <c r="B290" s="17">
        <v>425220</v>
      </c>
    </row>
    <row r="291" spans="1:2" ht="30.6" hidden="1" x14ac:dyDescent="0.3">
      <c r="A291" s="44" t="s">
        <v>70</v>
      </c>
      <c r="B291" s="17">
        <v>609080</v>
      </c>
    </row>
    <row r="292" spans="1:2" ht="30.6" hidden="1" x14ac:dyDescent="0.3">
      <c r="A292" s="42" t="s">
        <v>71</v>
      </c>
      <c r="B292" s="17">
        <v>677330</v>
      </c>
    </row>
    <row r="293" spans="1:2" ht="30.6" hidden="1" x14ac:dyDescent="0.3">
      <c r="A293" s="42" t="s">
        <v>72</v>
      </c>
      <c r="B293" s="17">
        <v>383520</v>
      </c>
    </row>
    <row r="294" spans="1:2" ht="30.6" hidden="1" x14ac:dyDescent="0.3">
      <c r="A294" s="42" t="s">
        <v>73</v>
      </c>
      <c r="B294" s="17">
        <v>245860</v>
      </c>
    </row>
    <row r="295" spans="1:2" ht="30.6" hidden="1" x14ac:dyDescent="0.3">
      <c r="A295" s="42" t="s">
        <v>74</v>
      </c>
      <c r="B295" s="17">
        <v>309570</v>
      </c>
    </row>
    <row r="296" spans="1:2" ht="30.6" hidden="1" x14ac:dyDescent="0.3">
      <c r="A296" s="42" t="s">
        <v>75</v>
      </c>
      <c r="B296" s="17">
        <v>73720</v>
      </c>
    </row>
    <row r="297" spans="1:2" ht="30.6" hidden="1" x14ac:dyDescent="0.3">
      <c r="A297" s="42" t="s">
        <v>76</v>
      </c>
      <c r="B297" s="17">
        <v>11260</v>
      </c>
    </row>
    <row r="298" spans="1:2" ht="30.6" hidden="1" x14ac:dyDescent="0.3">
      <c r="A298" s="42" t="s">
        <v>77</v>
      </c>
      <c r="B298" s="17">
        <v>5240</v>
      </c>
    </row>
    <row r="299" spans="1:2" hidden="1" x14ac:dyDescent="0.3">
      <c r="A299" s="41"/>
      <c r="B299" s="17">
        <v>500680</v>
      </c>
    </row>
    <row r="300" spans="1:2" ht="20.399999999999999" x14ac:dyDescent="0.3">
      <c r="A300" s="43" t="s">
        <v>68</v>
      </c>
      <c r="B300" s="17">
        <v>26750</v>
      </c>
    </row>
    <row r="301" spans="1:2" ht="30.6" hidden="1" x14ac:dyDescent="0.3">
      <c r="A301" s="44" t="s">
        <v>69</v>
      </c>
      <c r="B301" s="17">
        <v>76680</v>
      </c>
    </row>
    <row r="302" spans="1:2" ht="30.6" hidden="1" x14ac:dyDescent="0.3">
      <c r="A302" s="44" t="s">
        <v>70</v>
      </c>
      <c r="B302" s="17">
        <v>108740</v>
      </c>
    </row>
    <row r="303" spans="1:2" ht="30.6" hidden="1" x14ac:dyDescent="0.3">
      <c r="A303" s="42" t="s">
        <v>71</v>
      </c>
      <c r="B303" s="17">
        <v>120870</v>
      </c>
    </row>
    <row r="304" spans="1:2" ht="30.6" hidden="1" x14ac:dyDescent="0.3">
      <c r="A304" s="42" t="s">
        <v>72</v>
      </c>
      <c r="B304" s="17">
        <v>69510</v>
      </c>
    </row>
    <row r="305" spans="1:2" ht="30.6" hidden="1" x14ac:dyDescent="0.3">
      <c r="A305" s="42" t="s">
        <v>73</v>
      </c>
      <c r="B305" s="17">
        <v>45530</v>
      </c>
    </row>
    <row r="306" spans="1:2" ht="30.6" hidden="1" x14ac:dyDescent="0.3">
      <c r="A306" s="42" t="s">
        <v>74</v>
      </c>
      <c r="B306" s="17">
        <v>53500</v>
      </c>
    </row>
    <row r="307" spans="1:2" ht="30.6" hidden="1" x14ac:dyDescent="0.3">
      <c r="A307" s="42" t="s">
        <v>75</v>
      </c>
      <c r="B307" s="17">
        <v>12360</v>
      </c>
    </row>
    <row r="308" spans="1:2" ht="30.6" hidden="1" x14ac:dyDescent="0.3">
      <c r="A308" s="42" t="s">
        <v>76</v>
      </c>
      <c r="B308" s="17">
        <v>1940</v>
      </c>
    </row>
    <row r="309" spans="1:2" ht="30.6" hidden="1" x14ac:dyDescent="0.3">
      <c r="A309" s="42" t="s">
        <v>77</v>
      </c>
      <c r="B309" s="17">
        <v>750</v>
      </c>
    </row>
    <row r="310" spans="1:2" hidden="1" x14ac:dyDescent="0.3">
      <c r="A310" s="41"/>
      <c r="B310" s="17">
        <v>898230</v>
      </c>
    </row>
    <row r="311" spans="1:2" ht="20.399999999999999" x14ac:dyDescent="0.3">
      <c r="A311" s="43" t="s">
        <v>68</v>
      </c>
      <c r="B311" s="17">
        <v>26470</v>
      </c>
    </row>
    <row r="312" spans="1:2" ht="30.6" hidden="1" x14ac:dyDescent="0.3">
      <c r="A312" s="44" t="s">
        <v>69</v>
      </c>
      <c r="B312" s="17">
        <v>120720</v>
      </c>
    </row>
    <row r="313" spans="1:2" ht="30.6" hidden="1" x14ac:dyDescent="0.3">
      <c r="A313" s="44" t="s">
        <v>70</v>
      </c>
      <c r="B313" s="17">
        <v>175630</v>
      </c>
    </row>
    <row r="314" spans="1:2" ht="30.6" hidden="1" x14ac:dyDescent="0.3">
      <c r="A314" s="42" t="s">
        <v>71</v>
      </c>
      <c r="B314" s="17">
        <v>227340</v>
      </c>
    </row>
    <row r="315" spans="1:2" ht="30.6" hidden="1" x14ac:dyDescent="0.3">
      <c r="A315" s="42" t="s">
        <v>72</v>
      </c>
      <c r="B315" s="17">
        <v>130310</v>
      </c>
    </row>
    <row r="316" spans="1:2" ht="30.6" hidden="1" x14ac:dyDescent="0.3">
      <c r="A316" s="42" t="s">
        <v>73</v>
      </c>
      <c r="B316" s="17">
        <v>88470</v>
      </c>
    </row>
    <row r="317" spans="1:2" ht="30.6" hidden="1" x14ac:dyDescent="0.3">
      <c r="A317" s="42" t="s">
        <v>74</v>
      </c>
      <c r="B317" s="17">
        <v>111750</v>
      </c>
    </row>
    <row r="318" spans="1:2" ht="30.6" hidden="1" x14ac:dyDescent="0.3">
      <c r="A318" s="42" t="s">
        <v>75</v>
      </c>
      <c r="B318" s="17">
        <v>24540</v>
      </c>
    </row>
    <row r="319" spans="1:2" ht="30.6" hidden="1" x14ac:dyDescent="0.3">
      <c r="A319" s="42" t="s">
        <v>76</v>
      </c>
      <c r="B319" s="17">
        <v>3830</v>
      </c>
    </row>
    <row r="320" spans="1:2" ht="30.6" hidden="1" x14ac:dyDescent="0.3">
      <c r="A320" s="42" t="s">
        <v>77</v>
      </c>
      <c r="B320" s="17">
        <v>1650</v>
      </c>
    </row>
    <row r="321" spans="1:2" hidden="1" x14ac:dyDescent="0.3">
      <c r="A321" s="41"/>
      <c r="B321" s="17">
        <v>1377520</v>
      </c>
    </row>
    <row r="322" spans="1:2" ht="20.399999999999999" x14ac:dyDescent="0.3">
      <c r="A322" s="43" t="s">
        <v>68</v>
      </c>
      <c r="B322" s="17">
        <v>24510</v>
      </c>
    </row>
    <row r="323" spans="1:2" ht="30.6" hidden="1" x14ac:dyDescent="0.3">
      <c r="A323" s="44" t="s">
        <v>69</v>
      </c>
      <c r="B323" s="17">
        <v>165680</v>
      </c>
    </row>
    <row r="324" spans="1:2" ht="30.6" hidden="1" x14ac:dyDescent="0.3">
      <c r="A324" s="44" t="s">
        <v>70</v>
      </c>
      <c r="B324" s="17">
        <v>318560</v>
      </c>
    </row>
    <row r="325" spans="1:2" ht="30.6" hidden="1" x14ac:dyDescent="0.3">
      <c r="A325" s="42" t="s">
        <v>71</v>
      </c>
      <c r="B325" s="17">
        <v>376050</v>
      </c>
    </row>
    <row r="326" spans="1:2" ht="30.6" hidden="1" x14ac:dyDescent="0.3">
      <c r="A326" s="42" t="s">
        <v>72</v>
      </c>
      <c r="B326" s="17">
        <v>189980</v>
      </c>
    </row>
    <row r="327" spans="1:2" ht="30.6" hidden="1" x14ac:dyDescent="0.3">
      <c r="A327" s="42" t="s">
        <v>73</v>
      </c>
      <c r="B327" s="17">
        <v>113680</v>
      </c>
    </row>
    <row r="328" spans="1:2" ht="30.6" hidden="1" x14ac:dyDescent="0.3">
      <c r="A328" s="42" t="s">
        <v>74</v>
      </c>
      <c r="B328" s="17">
        <v>145020</v>
      </c>
    </row>
    <row r="329" spans="1:2" ht="30.6" hidden="1" x14ac:dyDescent="0.3">
      <c r="A329" s="42" t="s">
        <v>75</v>
      </c>
      <c r="B329" s="17">
        <v>35670</v>
      </c>
    </row>
    <row r="330" spans="1:2" ht="30.6" hidden="1" x14ac:dyDescent="0.3">
      <c r="A330" s="42" t="s">
        <v>76</v>
      </c>
      <c r="B330" s="17">
        <v>6080</v>
      </c>
    </row>
    <row r="331" spans="1:2" ht="30.6" hidden="1" x14ac:dyDescent="0.3">
      <c r="A331" s="42" t="s">
        <v>77</v>
      </c>
      <c r="B331" s="17">
        <v>3770</v>
      </c>
    </row>
    <row r="332" spans="1:2" hidden="1" x14ac:dyDescent="0.3">
      <c r="A332" s="41"/>
      <c r="B332" s="17">
        <v>698590</v>
      </c>
    </row>
    <row r="333" spans="1:2" ht="20.399999999999999" x14ac:dyDescent="0.3">
      <c r="A333" s="43" t="s">
        <v>68</v>
      </c>
      <c r="B333" s="17">
        <v>23020</v>
      </c>
    </row>
    <row r="334" spans="1:2" ht="30.6" hidden="1" x14ac:dyDescent="0.3">
      <c r="A334" s="44" t="s">
        <v>69</v>
      </c>
      <c r="B334" s="17">
        <v>94280</v>
      </c>
    </row>
    <row r="335" spans="1:2" ht="30.6" hidden="1" x14ac:dyDescent="0.3">
      <c r="A335" s="44" t="s">
        <v>70</v>
      </c>
      <c r="B335" s="17">
        <v>117550</v>
      </c>
    </row>
    <row r="336" spans="1:2" ht="30.6" hidden="1" x14ac:dyDescent="0.3">
      <c r="A336" s="42" t="s">
        <v>71</v>
      </c>
      <c r="B336" s="17">
        <v>160860</v>
      </c>
    </row>
    <row r="337" spans="1:2" ht="30.6" hidden="1" x14ac:dyDescent="0.3">
      <c r="A337" s="42" t="s">
        <v>72</v>
      </c>
      <c r="B337" s="17">
        <v>101240</v>
      </c>
    </row>
    <row r="338" spans="1:2" ht="30.6" hidden="1" x14ac:dyDescent="0.3">
      <c r="A338" s="42" t="s">
        <v>73</v>
      </c>
      <c r="B338" s="17">
        <v>70500</v>
      </c>
    </row>
    <row r="339" spans="1:2" ht="30.6" hidden="1" x14ac:dyDescent="0.3">
      <c r="A339" s="42" t="s">
        <v>74</v>
      </c>
      <c r="B339" s="17">
        <v>110020</v>
      </c>
    </row>
    <row r="340" spans="1:2" ht="30.6" hidden="1" x14ac:dyDescent="0.3">
      <c r="A340" s="42" t="s">
        <v>75</v>
      </c>
      <c r="B340" s="17">
        <v>30550</v>
      </c>
    </row>
    <row r="341" spans="1:2" ht="30.6" hidden="1" x14ac:dyDescent="0.3">
      <c r="A341" s="42" t="s">
        <v>76</v>
      </c>
      <c r="B341" s="17">
        <v>3810</v>
      </c>
    </row>
    <row r="342" spans="1:2" ht="30.6" hidden="1" x14ac:dyDescent="0.3">
      <c r="A342" s="42" t="s">
        <v>77</v>
      </c>
      <c r="B342" s="17">
        <v>1590</v>
      </c>
    </row>
    <row r="343" spans="1:2" hidden="1" x14ac:dyDescent="0.3">
      <c r="A343" s="41"/>
      <c r="B343" s="17">
        <v>4384660</v>
      </c>
    </row>
    <row r="344" spans="1:2" ht="20.399999999999999" x14ac:dyDescent="0.3">
      <c r="A344" s="43" t="s">
        <v>68</v>
      </c>
      <c r="B344" s="17">
        <v>21270</v>
      </c>
    </row>
    <row r="345" spans="1:2" ht="30.6" hidden="1" x14ac:dyDescent="0.3">
      <c r="A345" s="44" t="s">
        <v>69</v>
      </c>
      <c r="B345" s="17">
        <v>600700</v>
      </c>
    </row>
    <row r="346" spans="1:2" ht="30.6" hidden="1" x14ac:dyDescent="0.3">
      <c r="A346" s="44" t="s">
        <v>70</v>
      </c>
      <c r="B346" s="17">
        <v>805530</v>
      </c>
    </row>
    <row r="347" spans="1:2" ht="30.6" hidden="1" x14ac:dyDescent="0.3">
      <c r="A347" s="42" t="s">
        <v>71</v>
      </c>
      <c r="B347" s="17">
        <v>907010</v>
      </c>
    </row>
    <row r="348" spans="1:2" ht="30.6" hidden="1" x14ac:dyDescent="0.3">
      <c r="A348" s="42" t="s">
        <v>72</v>
      </c>
      <c r="B348" s="17">
        <v>587690</v>
      </c>
    </row>
    <row r="349" spans="1:2" ht="30.6" hidden="1" x14ac:dyDescent="0.3">
      <c r="A349" s="42" t="s">
        <v>73</v>
      </c>
      <c r="B349" s="17">
        <v>398770</v>
      </c>
    </row>
    <row r="350" spans="1:2" ht="30.6" hidden="1" x14ac:dyDescent="0.3">
      <c r="A350" s="42" t="s">
        <v>74</v>
      </c>
      <c r="B350" s="17">
        <v>700750</v>
      </c>
    </row>
    <row r="351" spans="1:2" ht="30.6" hidden="1" x14ac:dyDescent="0.3">
      <c r="A351" s="42" t="s">
        <v>75</v>
      </c>
      <c r="B351" s="17">
        <v>270290</v>
      </c>
    </row>
    <row r="352" spans="1:2" ht="30.6" hidden="1" x14ac:dyDescent="0.3">
      <c r="A352" s="42" t="s">
        <v>76</v>
      </c>
      <c r="B352" s="17">
        <v>42280</v>
      </c>
    </row>
    <row r="353" spans="1:2" ht="30.6" hidden="1" x14ac:dyDescent="0.3">
      <c r="A353" s="42" t="s">
        <v>77</v>
      </c>
      <c r="B353" s="17">
        <v>19070</v>
      </c>
    </row>
    <row r="354" spans="1:2" hidden="1" x14ac:dyDescent="0.3">
      <c r="A354" s="41"/>
      <c r="B354" s="17">
        <v>907880</v>
      </c>
    </row>
    <row r="355" spans="1:2" ht="20.399999999999999" x14ac:dyDescent="0.3">
      <c r="A355" s="43" t="s">
        <v>68</v>
      </c>
      <c r="B355" s="17">
        <v>19480</v>
      </c>
    </row>
    <row r="356" spans="1:2" ht="30.6" hidden="1" x14ac:dyDescent="0.3">
      <c r="A356" s="44" t="s">
        <v>69</v>
      </c>
      <c r="B356" s="17">
        <v>143300</v>
      </c>
    </row>
    <row r="357" spans="1:2" ht="30.6" hidden="1" x14ac:dyDescent="0.3">
      <c r="A357" s="44" t="s">
        <v>70</v>
      </c>
      <c r="B357" s="17">
        <v>225230</v>
      </c>
    </row>
    <row r="358" spans="1:2" ht="30.6" hidden="1" x14ac:dyDescent="0.3">
      <c r="A358" s="42" t="s">
        <v>71</v>
      </c>
      <c r="B358" s="17">
        <v>227410</v>
      </c>
    </row>
    <row r="359" spans="1:2" ht="30.6" hidden="1" x14ac:dyDescent="0.3">
      <c r="A359" s="42" t="s">
        <v>72</v>
      </c>
      <c r="B359" s="17">
        <v>114020</v>
      </c>
    </row>
    <row r="360" spans="1:2" ht="30.6" hidden="1" x14ac:dyDescent="0.3">
      <c r="A360" s="42" t="s">
        <v>73</v>
      </c>
      <c r="B360" s="17">
        <v>69560</v>
      </c>
    </row>
    <row r="361" spans="1:2" ht="30.6" hidden="1" x14ac:dyDescent="0.3">
      <c r="A361" s="42" t="s">
        <v>74</v>
      </c>
      <c r="B361" s="17">
        <v>89180</v>
      </c>
    </row>
    <row r="362" spans="1:2" ht="30.6" hidden="1" x14ac:dyDescent="0.3">
      <c r="A362" s="42" t="s">
        <v>75</v>
      </c>
      <c r="B362" s="17">
        <v>20140</v>
      </c>
    </row>
    <row r="363" spans="1:2" ht="30.6" hidden="1" x14ac:dyDescent="0.3">
      <c r="A363" s="42" t="s">
        <v>76</v>
      </c>
      <c r="B363" s="17">
        <v>2390</v>
      </c>
    </row>
    <row r="364" spans="1:2" ht="30.6" hidden="1" x14ac:dyDescent="0.3">
      <c r="A364" s="42" t="s">
        <v>77</v>
      </c>
      <c r="B364" s="17">
        <v>990</v>
      </c>
    </row>
    <row r="365" spans="1:2" hidden="1" x14ac:dyDescent="0.3">
      <c r="A365" s="41"/>
      <c r="B365" s="17">
        <v>9589410</v>
      </c>
    </row>
    <row r="366" spans="1:2" ht="20.399999999999999" x14ac:dyDescent="0.3">
      <c r="A366" s="43" t="s">
        <v>68</v>
      </c>
      <c r="B366" s="17">
        <v>19460</v>
      </c>
    </row>
    <row r="367" spans="1:2" ht="30.6" hidden="1" x14ac:dyDescent="0.3">
      <c r="A367" s="44" t="s">
        <v>69</v>
      </c>
      <c r="B367" s="17">
        <v>1413230</v>
      </c>
    </row>
    <row r="368" spans="1:2" ht="30.6" hidden="1" x14ac:dyDescent="0.3">
      <c r="A368" s="44" t="s">
        <v>70</v>
      </c>
      <c r="B368" s="17">
        <v>2032500</v>
      </c>
    </row>
    <row r="369" spans="1:2" ht="30.6" hidden="1" x14ac:dyDescent="0.3">
      <c r="A369" s="42" t="s">
        <v>71</v>
      </c>
      <c r="B369" s="17">
        <v>2123890</v>
      </c>
    </row>
    <row r="370" spans="1:2" ht="30.6" hidden="1" x14ac:dyDescent="0.3">
      <c r="A370" s="42" t="s">
        <v>72</v>
      </c>
      <c r="B370" s="17">
        <v>1297000</v>
      </c>
    </row>
    <row r="371" spans="1:2" ht="30.6" hidden="1" x14ac:dyDescent="0.3">
      <c r="A371" s="42" t="s">
        <v>73</v>
      </c>
      <c r="B371" s="17">
        <v>825110</v>
      </c>
    </row>
    <row r="372" spans="1:2" ht="30.6" hidden="1" x14ac:dyDescent="0.3">
      <c r="A372" s="42" t="s">
        <v>74</v>
      </c>
      <c r="B372" s="17">
        <v>1239830</v>
      </c>
    </row>
    <row r="373" spans="1:2" ht="30.6" hidden="1" x14ac:dyDescent="0.3">
      <c r="A373" s="42" t="s">
        <v>75</v>
      </c>
      <c r="B373" s="17">
        <v>413020</v>
      </c>
    </row>
    <row r="374" spans="1:2" ht="30.6" hidden="1" x14ac:dyDescent="0.3">
      <c r="A374" s="42" t="s">
        <v>76</v>
      </c>
      <c r="B374" s="17">
        <v>76730</v>
      </c>
    </row>
    <row r="375" spans="1:2" ht="30.6" hidden="1" x14ac:dyDescent="0.3">
      <c r="A375" s="42" t="s">
        <v>77</v>
      </c>
      <c r="B375" s="17">
        <v>48570</v>
      </c>
    </row>
    <row r="376" spans="1:2" hidden="1" x14ac:dyDescent="0.3">
      <c r="A376" s="41"/>
      <c r="B376" s="17">
        <v>4511860</v>
      </c>
    </row>
    <row r="377" spans="1:2" ht="20.399999999999999" x14ac:dyDescent="0.3">
      <c r="A377" s="43" t="s">
        <v>68</v>
      </c>
      <c r="B377" s="17">
        <v>17840</v>
      </c>
    </row>
    <row r="378" spans="1:2" ht="30.6" hidden="1" x14ac:dyDescent="0.3">
      <c r="A378" s="44" t="s">
        <v>69</v>
      </c>
      <c r="B378" s="17">
        <v>652110</v>
      </c>
    </row>
    <row r="379" spans="1:2" ht="30.6" hidden="1" x14ac:dyDescent="0.3">
      <c r="A379" s="44" t="s">
        <v>70</v>
      </c>
      <c r="B379" s="17">
        <v>1051460</v>
      </c>
    </row>
    <row r="380" spans="1:2" ht="30.6" hidden="1" x14ac:dyDescent="0.3">
      <c r="A380" s="42" t="s">
        <v>71</v>
      </c>
      <c r="B380" s="17">
        <v>1124780</v>
      </c>
    </row>
    <row r="381" spans="1:2" ht="30.6" hidden="1" x14ac:dyDescent="0.3">
      <c r="A381" s="42" t="s">
        <v>72</v>
      </c>
      <c r="B381" s="17">
        <v>586510</v>
      </c>
    </row>
    <row r="382" spans="1:2" ht="30.6" hidden="1" x14ac:dyDescent="0.3">
      <c r="A382" s="42" t="s">
        <v>73</v>
      </c>
      <c r="B382" s="17">
        <v>369130</v>
      </c>
    </row>
    <row r="383" spans="1:2" ht="30.6" hidden="1" x14ac:dyDescent="0.3">
      <c r="A383" s="42" t="s">
        <v>74</v>
      </c>
      <c r="B383" s="17">
        <v>497720</v>
      </c>
    </row>
    <row r="384" spans="1:2" ht="30.6" hidden="1" x14ac:dyDescent="0.3">
      <c r="A384" s="42" t="s">
        <v>75</v>
      </c>
      <c r="B384" s="17">
        <v>141640</v>
      </c>
    </row>
    <row r="385" spans="1:2" ht="30.6" hidden="1" x14ac:dyDescent="0.3">
      <c r="A385" s="42" t="s">
        <v>76</v>
      </c>
      <c r="B385" s="17">
        <v>20910</v>
      </c>
    </row>
    <row r="386" spans="1:2" ht="30.6" hidden="1" x14ac:dyDescent="0.3">
      <c r="A386" s="42" t="s">
        <v>77</v>
      </c>
      <c r="B386" s="17">
        <v>8660</v>
      </c>
    </row>
    <row r="387" spans="1:2" hidden="1" x14ac:dyDescent="0.3">
      <c r="A387" s="41"/>
      <c r="B387" s="17">
        <v>360140</v>
      </c>
    </row>
    <row r="388" spans="1:2" ht="20.399999999999999" x14ac:dyDescent="0.3">
      <c r="A388" s="43" t="s">
        <v>68</v>
      </c>
      <c r="B388" s="17">
        <v>16430</v>
      </c>
    </row>
    <row r="389" spans="1:2" ht="30.6" hidden="1" x14ac:dyDescent="0.3">
      <c r="A389" s="44" t="s">
        <v>69</v>
      </c>
      <c r="B389" s="17">
        <v>42510</v>
      </c>
    </row>
    <row r="390" spans="1:2" ht="30.6" hidden="1" x14ac:dyDescent="0.3">
      <c r="A390" s="44" t="s">
        <v>70</v>
      </c>
      <c r="B390" s="17">
        <v>62730</v>
      </c>
    </row>
    <row r="391" spans="1:2" ht="30.6" hidden="1" x14ac:dyDescent="0.3">
      <c r="A391" s="42" t="s">
        <v>71</v>
      </c>
      <c r="B391" s="17">
        <v>90360</v>
      </c>
    </row>
    <row r="392" spans="1:2" ht="30.6" hidden="1" x14ac:dyDescent="0.3">
      <c r="A392" s="42" t="s">
        <v>72</v>
      </c>
      <c r="B392" s="17">
        <v>53570</v>
      </c>
    </row>
    <row r="393" spans="1:2" ht="30.6" hidden="1" x14ac:dyDescent="0.3">
      <c r="A393" s="42" t="s">
        <v>73</v>
      </c>
      <c r="B393" s="17">
        <v>39370</v>
      </c>
    </row>
    <row r="394" spans="1:2" ht="30.6" hidden="1" x14ac:dyDescent="0.3">
      <c r="A394" s="42" t="s">
        <v>74</v>
      </c>
      <c r="B394" s="17">
        <v>52250</v>
      </c>
    </row>
    <row r="395" spans="1:2" ht="30.6" hidden="1" x14ac:dyDescent="0.3">
      <c r="A395" s="42" t="s">
        <v>75</v>
      </c>
      <c r="B395" s="17">
        <v>10960</v>
      </c>
    </row>
    <row r="396" spans="1:2" ht="30.6" hidden="1" x14ac:dyDescent="0.3">
      <c r="A396" s="42" t="s">
        <v>76</v>
      </c>
      <c r="B396" s="17">
        <v>1840</v>
      </c>
    </row>
    <row r="397" spans="1:2" ht="30.6" hidden="1" x14ac:dyDescent="0.3">
      <c r="A397" s="42" t="s">
        <v>77</v>
      </c>
      <c r="B397" s="17">
        <v>700</v>
      </c>
    </row>
    <row r="398" spans="1:2" hidden="1" x14ac:dyDescent="0.3">
      <c r="A398" s="41"/>
      <c r="B398" s="17">
        <v>5572780</v>
      </c>
    </row>
    <row r="399" spans="1:2" ht="20.399999999999999" x14ac:dyDescent="0.3">
      <c r="A399" s="43" t="s">
        <v>68</v>
      </c>
      <c r="B399" s="17">
        <v>16110</v>
      </c>
    </row>
    <row r="400" spans="1:2" ht="30.6" hidden="1" x14ac:dyDescent="0.3">
      <c r="A400" s="44" t="s">
        <v>69</v>
      </c>
      <c r="B400" s="17">
        <v>808040</v>
      </c>
    </row>
    <row r="401" spans="1:2" ht="30.6" hidden="1" x14ac:dyDescent="0.3">
      <c r="A401" s="44" t="s">
        <v>70</v>
      </c>
      <c r="B401" s="17">
        <v>1191920</v>
      </c>
    </row>
    <row r="402" spans="1:2" ht="30.6" hidden="1" x14ac:dyDescent="0.3">
      <c r="A402" s="42" t="s">
        <v>71</v>
      </c>
      <c r="B402" s="17">
        <v>1432370</v>
      </c>
    </row>
    <row r="403" spans="1:2" ht="30.6" hidden="1" x14ac:dyDescent="0.3">
      <c r="A403" s="42" t="s">
        <v>72</v>
      </c>
      <c r="B403" s="17">
        <v>814950</v>
      </c>
    </row>
    <row r="404" spans="1:2" ht="30.6" hidden="1" x14ac:dyDescent="0.3">
      <c r="A404" s="42" t="s">
        <v>73</v>
      </c>
      <c r="B404" s="17">
        <v>500470</v>
      </c>
    </row>
    <row r="405" spans="1:2" ht="30.6" hidden="1" x14ac:dyDescent="0.3">
      <c r="A405" s="42" t="s">
        <v>74</v>
      </c>
      <c r="B405" s="17">
        <v>595820</v>
      </c>
    </row>
    <row r="406" spans="1:2" ht="30.6" hidden="1" x14ac:dyDescent="0.3">
      <c r="A406" s="42" t="s">
        <v>75</v>
      </c>
      <c r="B406" s="17">
        <v>141490</v>
      </c>
    </row>
    <row r="407" spans="1:2" ht="30.6" hidden="1" x14ac:dyDescent="0.3">
      <c r="A407" s="42" t="s">
        <v>76</v>
      </c>
      <c r="B407" s="17">
        <v>22250</v>
      </c>
    </row>
    <row r="408" spans="1:2" ht="30.6" hidden="1" x14ac:dyDescent="0.3">
      <c r="A408" s="42" t="s">
        <v>77</v>
      </c>
      <c r="B408" s="17">
        <v>9560</v>
      </c>
    </row>
    <row r="409" spans="1:2" hidden="1" x14ac:dyDescent="0.3">
      <c r="A409" s="41"/>
      <c r="B409" s="17">
        <v>1616420</v>
      </c>
    </row>
    <row r="410" spans="1:2" ht="20.399999999999999" x14ac:dyDescent="0.3">
      <c r="A410" s="43" t="s">
        <v>68</v>
      </c>
      <c r="B410" s="17">
        <v>15670</v>
      </c>
    </row>
    <row r="411" spans="1:2" ht="30.6" hidden="1" x14ac:dyDescent="0.3">
      <c r="A411" s="44" t="s">
        <v>69</v>
      </c>
      <c r="B411" s="17">
        <v>229080</v>
      </c>
    </row>
    <row r="412" spans="1:2" ht="30.6" hidden="1" x14ac:dyDescent="0.3">
      <c r="A412" s="44" t="s">
        <v>70</v>
      </c>
      <c r="B412" s="17">
        <v>368080</v>
      </c>
    </row>
    <row r="413" spans="1:2" ht="30.6" hidden="1" x14ac:dyDescent="0.3">
      <c r="A413" s="42" t="s">
        <v>71</v>
      </c>
      <c r="B413" s="17">
        <v>412810</v>
      </c>
    </row>
    <row r="414" spans="1:2" ht="30.6" hidden="1" x14ac:dyDescent="0.3">
      <c r="A414" s="42" t="s">
        <v>72</v>
      </c>
      <c r="B414" s="17">
        <v>221080</v>
      </c>
    </row>
    <row r="415" spans="1:2" ht="30.6" hidden="1" x14ac:dyDescent="0.3">
      <c r="A415" s="42" t="s">
        <v>73</v>
      </c>
      <c r="B415" s="17">
        <v>138670</v>
      </c>
    </row>
    <row r="416" spans="1:2" ht="30.6" hidden="1" x14ac:dyDescent="0.3">
      <c r="A416" s="42" t="s">
        <v>74</v>
      </c>
      <c r="B416" s="17">
        <v>170120</v>
      </c>
    </row>
    <row r="417" spans="1:2" ht="30.6" hidden="1" x14ac:dyDescent="0.3">
      <c r="A417" s="42" t="s">
        <v>75</v>
      </c>
      <c r="B417" s="17">
        <v>40540</v>
      </c>
    </row>
    <row r="418" spans="1:2" ht="30.6" hidden="1" x14ac:dyDescent="0.3">
      <c r="A418" s="42" t="s">
        <v>76</v>
      </c>
      <c r="B418" s="17">
        <v>6440</v>
      </c>
    </row>
    <row r="419" spans="1:2" ht="30.6" hidden="1" x14ac:dyDescent="0.3">
      <c r="A419" s="42" t="s">
        <v>77</v>
      </c>
      <c r="B419" s="17">
        <v>2760</v>
      </c>
    </row>
    <row r="420" spans="1:2" hidden="1" x14ac:dyDescent="0.3">
      <c r="A420" s="41"/>
      <c r="B420" s="17">
        <v>1898960</v>
      </c>
    </row>
    <row r="421" spans="1:2" ht="20.399999999999999" x14ac:dyDescent="0.3">
      <c r="A421" s="43" t="s">
        <v>68</v>
      </c>
      <c r="B421" s="17">
        <v>13990</v>
      </c>
    </row>
    <row r="422" spans="1:2" ht="30.6" hidden="1" x14ac:dyDescent="0.3">
      <c r="A422" s="44" t="s">
        <v>69</v>
      </c>
      <c r="B422" s="17">
        <v>247410</v>
      </c>
    </row>
    <row r="423" spans="1:2" ht="30.6" hidden="1" x14ac:dyDescent="0.3">
      <c r="A423" s="44" t="s">
        <v>70</v>
      </c>
      <c r="B423" s="17">
        <v>389060</v>
      </c>
    </row>
    <row r="424" spans="1:2" ht="30.6" hidden="1" x14ac:dyDescent="0.3">
      <c r="A424" s="42" t="s">
        <v>71</v>
      </c>
      <c r="B424" s="17">
        <v>457860</v>
      </c>
    </row>
    <row r="425" spans="1:2" ht="30.6" hidden="1" x14ac:dyDescent="0.3">
      <c r="A425" s="42" t="s">
        <v>72</v>
      </c>
      <c r="B425" s="17">
        <v>269280</v>
      </c>
    </row>
    <row r="426" spans="1:2" ht="30.6" hidden="1" x14ac:dyDescent="0.3">
      <c r="A426" s="42" t="s">
        <v>73</v>
      </c>
      <c r="B426" s="17">
        <v>179460</v>
      </c>
    </row>
    <row r="427" spans="1:2" ht="30.6" hidden="1" x14ac:dyDescent="0.3">
      <c r="A427" s="42" t="s">
        <v>74</v>
      </c>
      <c r="B427" s="17">
        <v>246980</v>
      </c>
    </row>
    <row r="428" spans="1:2" ht="30.6" hidden="1" x14ac:dyDescent="0.3">
      <c r="A428" s="42" t="s">
        <v>75</v>
      </c>
      <c r="B428" s="17">
        <v>66090</v>
      </c>
    </row>
    <row r="429" spans="1:2" ht="30.6" hidden="1" x14ac:dyDescent="0.3">
      <c r="A429" s="42" t="s">
        <v>76</v>
      </c>
      <c r="B429" s="17">
        <v>9220</v>
      </c>
    </row>
    <row r="430" spans="1:2" ht="30.6" hidden="1" x14ac:dyDescent="0.3">
      <c r="A430" s="42" t="s">
        <v>77</v>
      </c>
      <c r="B430" s="17">
        <v>3790</v>
      </c>
    </row>
    <row r="431" spans="1:2" hidden="1" x14ac:dyDescent="0.3">
      <c r="A431" s="41"/>
      <c r="B431" s="17">
        <v>6188680</v>
      </c>
    </row>
    <row r="432" spans="1:2" ht="20.399999999999999" x14ac:dyDescent="0.3">
      <c r="A432" s="43" t="s">
        <v>68</v>
      </c>
      <c r="B432" s="17">
        <v>13820</v>
      </c>
    </row>
    <row r="433" spans="1:2" ht="30.6" hidden="1" x14ac:dyDescent="0.3">
      <c r="A433" s="44" t="s">
        <v>69</v>
      </c>
      <c r="B433" s="17">
        <v>984320</v>
      </c>
    </row>
    <row r="434" spans="1:2" ht="30.6" hidden="1" x14ac:dyDescent="0.3">
      <c r="A434" s="44" t="s">
        <v>70</v>
      </c>
      <c r="B434" s="17">
        <v>1203950</v>
      </c>
    </row>
    <row r="435" spans="1:2" ht="30.6" hidden="1" x14ac:dyDescent="0.3">
      <c r="A435" s="42" t="s">
        <v>71</v>
      </c>
      <c r="B435" s="17">
        <v>1449480</v>
      </c>
    </row>
    <row r="436" spans="1:2" ht="30.6" hidden="1" x14ac:dyDescent="0.3">
      <c r="A436" s="42" t="s">
        <v>72</v>
      </c>
      <c r="B436" s="17">
        <v>867210</v>
      </c>
    </row>
    <row r="437" spans="1:2" ht="30.6" hidden="1" x14ac:dyDescent="0.3">
      <c r="A437" s="42" t="s">
        <v>73</v>
      </c>
      <c r="B437" s="17">
        <v>570840</v>
      </c>
    </row>
    <row r="438" spans="1:2" ht="30.6" hidden="1" x14ac:dyDescent="0.3">
      <c r="A438" s="42" t="s">
        <v>74</v>
      </c>
      <c r="B438" s="17">
        <v>782830</v>
      </c>
    </row>
    <row r="439" spans="1:2" ht="30.6" hidden="1" x14ac:dyDescent="0.3">
      <c r="A439" s="42" t="s">
        <v>75</v>
      </c>
      <c r="B439" s="17">
        <v>213160</v>
      </c>
    </row>
    <row r="440" spans="1:2" ht="30.6" hidden="1" x14ac:dyDescent="0.3">
      <c r="A440" s="42" t="s">
        <v>76</v>
      </c>
      <c r="B440" s="17">
        <v>32310</v>
      </c>
    </row>
    <row r="441" spans="1:2" ht="30.6" hidden="1" x14ac:dyDescent="0.3">
      <c r="A441" s="42" t="s">
        <v>77</v>
      </c>
      <c r="B441" s="17">
        <v>13860</v>
      </c>
    </row>
    <row r="442" spans="1:2" hidden="1" x14ac:dyDescent="0.3">
      <c r="A442" s="41"/>
      <c r="B442" s="17">
        <v>529380</v>
      </c>
    </row>
    <row r="443" spans="1:2" ht="20.399999999999999" x14ac:dyDescent="0.3">
      <c r="A443" s="43" t="s">
        <v>68</v>
      </c>
      <c r="B443" s="17">
        <v>12120</v>
      </c>
    </row>
    <row r="444" spans="1:2" ht="30.6" hidden="1" x14ac:dyDescent="0.3">
      <c r="A444" s="44" t="s">
        <v>69</v>
      </c>
      <c r="B444" s="17">
        <v>76340</v>
      </c>
    </row>
    <row r="445" spans="1:2" ht="30.6" hidden="1" x14ac:dyDescent="0.3">
      <c r="A445" s="44" t="s">
        <v>70</v>
      </c>
      <c r="B445" s="17">
        <v>110500</v>
      </c>
    </row>
    <row r="446" spans="1:2" ht="30.6" hidden="1" x14ac:dyDescent="0.3">
      <c r="A446" s="42" t="s">
        <v>71</v>
      </c>
      <c r="B446" s="17">
        <v>125250</v>
      </c>
    </row>
    <row r="447" spans="1:2" ht="30.6" hidden="1" x14ac:dyDescent="0.3">
      <c r="A447" s="42" t="s">
        <v>72</v>
      </c>
      <c r="B447" s="17">
        <v>74190</v>
      </c>
    </row>
    <row r="448" spans="1:2" ht="30.6" hidden="1" x14ac:dyDescent="0.3">
      <c r="A448" s="42" t="s">
        <v>73</v>
      </c>
      <c r="B448" s="17">
        <v>47020</v>
      </c>
    </row>
    <row r="449" spans="1:2" ht="30.6" hidden="1" x14ac:dyDescent="0.3">
      <c r="A449" s="42" t="s">
        <v>74</v>
      </c>
      <c r="B449" s="17">
        <v>69490</v>
      </c>
    </row>
    <row r="450" spans="1:2" ht="30.6" hidden="1" x14ac:dyDescent="0.3">
      <c r="A450" s="42" t="s">
        <v>75</v>
      </c>
      <c r="B450" s="17">
        <v>17400</v>
      </c>
    </row>
    <row r="451" spans="1:2" ht="30.6" hidden="1" x14ac:dyDescent="0.3">
      <c r="A451" s="42" t="s">
        <v>76</v>
      </c>
      <c r="B451" s="17">
        <v>2430</v>
      </c>
    </row>
    <row r="452" spans="1:2" ht="30.6" hidden="1" x14ac:dyDescent="0.3">
      <c r="A452" s="42" t="s">
        <v>77</v>
      </c>
      <c r="B452" s="17">
        <v>1020</v>
      </c>
    </row>
    <row r="453" spans="1:2" hidden="1" x14ac:dyDescent="0.3">
      <c r="A453" s="41"/>
      <c r="B453" s="17">
        <v>2203820</v>
      </c>
    </row>
    <row r="454" spans="1:2" ht="20.399999999999999" x14ac:dyDescent="0.3">
      <c r="A454" s="43" t="s">
        <v>68</v>
      </c>
      <c r="B454" s="17">
        <v>10830</v>
      </c>
    </row>
    <row r="455" spans="1:2" ht="30.6" hidden="1" x14ac:dyDescent="0.3">
      <c r="A455" s="44" t="s">
        <v>69</v>
      </c>
      <c r="B455" s="17">
        <v>324340</v>
      </c>
    </row>
    <row r="456" spans="1:2" ht="30.6" hidden="1" x14ac:dyDescent="0.3">
      <c r="A456" s="44" t="s">
        <v>70</v>
      </c>
      <c r="B456" s="17">
        <v>538240</v>
      </c>
    </row>
    <row r="457" spans="1:2" ht="30.6" hidden="1" x14ac:dyDescent="0.3">
      <c r="A457" s="42" t="s">
        <v>71</v>
      </c>
      <c r="B457" s="17">
        <v>550140</v>
      </c>
    </row>
    <row r="458" spans="1:2" ht="30.6" hidden="1" x14ac:dyDescent="0.3">
      <c r="A458" s="42" t="s">
        <v>72</v>
      </c>
      <c r="B458" s="17">
        <v>280250</v>
      </c>
    </row>
    <row r="459" spans="1:2" ht="30.6" hidden="1" x14ac:dyDescent="0.3">
      <c r="A459" s="42" t="s">
        <v>73</v>
      </c>
      <c r="B459" s="17">
        <v>177040</v>
      </c>
    </row>
    <row r="460" spans="1:2" ht="30.6" hidden="1" x14ac:dyDescent="0.3">
      <c r="A460" s="42" t="s">
        <v>74</v>
      </c>
      <c r="B460" s="17">
        <v>234280</v>
      </c>
    </row>
    <row r="461" spans="1:2" ht="30.6" hidden="1" x14ac:dyDescent="0.3">
      <c r="A461" s="42" t="s">
        <v>75</v>
      </c>
      <c r="B461" s="17">
        <v>58180</v>
      </c>
    </row>
    <row r="462" spans="1:2" ht="30.6" hidden="1" x14ac:dyDescent="0.3">
      <c r="A462" s="42" t="s">
        <v>76</v>
      </c>
      <c r="B462" s="17">
        <v>8740</v>
      </c>
    </row>
    <row r="463" spans="1:2" ht="30.6" hidden="1" x14ac:dyDescent="0.3">
      <c r="A463" s="42" t="s">
        <v>77</v>
      </c>
      <c r="B463" s="17">
        <v>3880</v>
      </c>
    </row>
    <row r="464" spans="1:2" hidden="1" x14ac:dyDescent="0.3">
      <c r="A464" s="41"/>
      <c r="B464" s="17">
        <v>415870</v>
      </c>
    </row>
    <row r="465" spans="1:2" ht="20.399999999999999" x14ac:dyDescent="0.3">
      <c r="A465" s="43" t="s">
        <v>68</v>
      </c>
      <c r="B465" s="17">
        <v>8940</v>
      </c>
    </row>
    <row r="466" spans="1:2" ht="30.6" hidden="1" x14ac:dyDescent="0.3">
      <c r="A466" s="44" t="s">
        <v>69</v>
      </c>
      <c r="B466" s="17">
        <v>60420</v>
      </c>
    </row>
    <row r="467" spans="1:2" ht="30.6" hidden="1" x14ac:dyDescent="0.3">
      <c r="A467" s="44" t="s">
        <v>70</v>
      </c>
      <c r="B467" s="17">
        <v>79200</v>
      </c>
    </row>
    <row r="468" spans="1:2" ht="30.6" hidden="1" x14ac:dyDescent="0.3">
      <c r="A468" s="42" t="s">
        <v>71</v>
      </c>
      <c r="B468" s="17">
        <v>106470</v>
      </c>
    </row>
    <row r="469" spans="1:2" ht="30.6" hidden="1" x14ac:dyDescent="0.3">
      <c r="A469" s="42" t="s">
        <v>72</v>
      </c>
      <c r="B469" s="17">
        <v>59870</v>
      </c>
    </row>
    <row r="470" spans="1:2" ht="30.6" hidden="1" x14ac:dyDescent="0.3">
      <c r="A470" s="42" t="s">
        <v>73</v>
      </c>
      <c r="B470" s="17">
        <v>41550</v>
      </c>
    </row>
    <row r="471" spans="1:2" ht="30.6" hidden="1" x14ac:dyDescent="0.3">
      <c r="A471" s="42" t="s">
        <v>74</v>
      </c>
      <c r="B471" s="17">
        <v>46780</v>
      </c>
    </row>
    <row r="472" spans="1:2" ht="30.6" hidden="1" x14ac:dyDescent="0.3">
      <c r="A472" s="42" t="s">
        <v>75</v>
      </c>
      <c r="B472" s="17">
        <v>10780</v>
      </c>
    </row>
    <row r="473" spans="1:2" ht="30.6" hidden="1" x14ac:dyDescent="0.3">
      <c r="A473" s="42" t="s">
        <v>76</v>
      </c>
      <c r="B473" s="17">
        <v>1960</v>
      </c>
    </row>
    <row r="474" spans="1:2" ht="30.6" hidden="1" x14ac:dyDescent="0.3">
      <c r="A474" s="42" t="s">
        <v>77</v>
      </c>
      <c r="B474" s="17">
        <v>920</v>
      </c>
    </row>
    <row r="475" spans="1:2" hidden="1" x14ac:dyDescent="0.3">
      <c r="A475" s="41"/>
      <c r="B475" s="17">
        <v>2991110</v>
      </c>
    </row>
    <row r="476" spans="1:2" ht="20.399999999999999" x14ac:dyDescent="0.3">
      <c r="A476" s="43" t="s">
        <v>68</v>
      </c>
      <c r="B476" s="17">
        <v>8670</v>
      </c>
    </row>
    <row r="477" spans="1:2" ht="30.6" hidden="1" x14ac:dyDescent="0.3">
      <c r="A477" s="44" t="s">
        <v>69</v>
      </c>
      <c r="B477" s="17">
        <v>439800</v>
      </c>
    </row>
    <row r="478" spans="1:2" ht="30.6" hidden="1" x14ac:dyDescent="0.3">
      <c r="A478" s="44" t="s">
        <v>70</v>
      </c>
      <c r="B478" s="17">
        <v>717490</v>
      </c>
    </row>
    <row r="479" spans="1:2" ht="30.6" hidden="1" x14ac:dyDescent="0.3">
      <c r="A479" s="42" t="s">
        <v>71</v>
      </c>
      <c r="B479" s="17">
        <v>759390</v>
      </c>
    </row>
    <row r="480" spans="1:2" ht="30.6" hidden="1" x14ac:dyDescent="0.3">
      <c r="A480" s="42" t="s">
        <v>72</v>
      </c>
      <c r="B480" s="17">
        <v>396830</v>
      </c>
    </row>
    <row r="481" spans="1:2" ht="30.6" hidden="1" x14ac:dyDescent="0.3">
      <c r="A481" s="42" t="s">
        <v>73</v>
      </c>
      <c r="B481" s="17">
        <v>241760</v>
      </c>
    </row>
    <row r="482" spans="1:2" ht="30.6" hidden="1" x14ac:dyDescent="0.3">
      <c r="A482" s="42" t="s">
        <v>74</v>
      </c>
      <c r="B482" s="17">
        <v>298300</v>
      </c>
    </row>
    <row r="483" spans="1:2" ht="30.6" hidden="1" x14ac:dyDescent="0.3">
      <c r="A483" s="42" t="s">
        <v>75</v>
      </c>
      <c r="B483" s="17">
        <v>78790</v>
      </c>
    </row>
    <row r="484" spans="1:2" ht="30.6" hidden="1" x14ac:dyDescent="0.3">
      <c r="A484" s="42" t="s">
        <v>76</v>
      </c>
      <c r="B484" s="17">
        <v>13000</v>
      </c>
    </row>
    <row r="485" spans="1:2" ht="30.6" hidden="1" x14ac:dyDescent="0.3">
      <c r="A485" s="42" t="s">
        <v>77</v>
      </c>
      <c r="B485" s="17">
        <v>6160</v>
      </c>
    </row>
    <row r="486" spans="1:2" hidden="1" x14ac:dyDescent="0.3">
      <c r="A486" s="41"/>
      <c r="B486" s="17">
        <v>12116350</v>
      </c>
    </row>
    <row r="487" spans="1:2" ht="20.399999999999999" x14ac:dyDescent="0.3">
      <c r="A487" s="43" t="s">
        <v>68</v>
      </c>
      <c r="B487" s="17">
        <v>8190</v>
      </c>
    </row>
    <row r="488" spans="1:2" ht="30.6" hidden="1" x14ac:dyDescent="0.3">
      <c r="A488" s="44" t="s">
        <v>69</v>
      </c>
      <c r="B488" s="17">
        <v>1677390</v>
      </c>
    </row>
    <row r="489" spans="1:2" ht="30.6" hidden="1" x14ac:dyDescent="0.3">
      <c r="A489" s="44" t="s">
        <v>70</v>
      </c>
      <c r="B489" s="17">
        <v>2860440</v>
      </c>
    </row>
    <row r="490" spans="1:2" ht="30.6" hidden="1" x14ac:dyDescent="0.3">
      <c r="A490" s="42" t="s">
        <v>71</v>
      </c>
      <c r="B490" s="17">
        <v>2961660</v>
      </c>
    </row>
    <row r="491" spans="1:2" ht="30.6" hidden="1" x14ac:dyDescent="0.3">
      <c r="A491" s="42" t="s">
        <v>72</v>
      </c>
      <c r="B491" s="17">
        <v>1556440</v>
      </c>
    </row>
    <row r="492" spans="1:2" ht="30.6" hidden="1" x14ac:dyDescent="0.3">
      <c r="A492" s="42" t="s">
        <v>73</v>
      </c>
      <c r="B492" s="17">
        <v>957550</v>
      </c>
    </row>
    <row r="493" spans="1:2" ht="30.6" hidden="1" x14ac:dyDescent="0.3">
      <c r="A493" s="42" t="s">
        <v>74</v>
      </c>
      <c r="B493" s="17">
        <v>1405640</v>
      </c>
    </row>
    <row r="494" spans="1:2" ht="30.6" hidden="1" x14ac:dyDescent="0.3">
      <c r="A494" s="42" t="s">
        <v>75</v>
      </c>
      <c r="B494" s="17">
        <v>436180</v>
      </c>
    </row>
    <row r="495" spans="1:2" ht="30.6" hidden="1" x14ac:dyDescent="0.3">
      <c r="A495" s="42" t="s">
        <v>76</v>
      </c>
      <c r="B495" s="17">
        <v>66720</v>
      </c>
    </row>
    <row r="496" spans="1:2" ht="30.6" hidden="1" x14ac:dyDescent="0.3">
      <c r="A496" s="42" t="s">
        <v>77</v>
      </c>
      <c r="B496" s="17">
        <v>31810</v>
      </c>
    </row>
    <row r="497" spans="1:2" hidden="1" x14ac:dyDescent="0.3">
      <c r="A497" s="41"/>
      <c r="B497" s="17">
        <v>1288770</v>
      </c>
    </row>
    <row r="498" spans="1:2" ht="20.399999999999999" x14ac:dyDescent="0.3">
      <c r="A498" s="43" t="s">
        <v>68</v>
      </c>
      <c r="B498" s="17">
        <v>7940</v>
      </c>
    </row>
    <row r="499" spans="1:2" ht="30.6" hidden="1" x14ac:dyDescent="0.3">
      <c r="A499" s="44" t="s">
        <v>69</v>
      </c>
      <c r="B499" s="17">
        <v>174530</v>
      </c>
    </row>
    <row r="500" spans="1:2" ht="30.6" hidden="1" x14ac:dyDescent="0.3">
      <c r="A500" s="44" t="s">
        <v>70</v>
      </c>
      <c r="B500" s="17">
        <v>251180</v>
      </c>
    </row>
    <row r="501" spans="1:2" ht="30.6" hidden="1" x14ac:dyDescent="0.3">
      <c r="A501" s="42" t="s">
        <v>71</v>
      </c>
      <c r="B501" s="17">
        <v>310480</v>
      </c>
    </row>
    <row r="502" spans="1:2" ht="30.6" hidden="1" x14ac:dyDescent="0.3">
      <c r="A502" s="42" t="s">
        <v>72</v>
      </c>
      <c r="B502" s="17">
        <v>195110</v>
      </c>
    </row>
    <row r="503" spans="1:2" ht="30.6" hidden="1" x14ac:dyDescent="0.3">
      <c r="A503" s="42" t="s">
        <v>73</v>
      </c>
      <c r="B503" s="17">
        <v>129940</v>
      </c>
    </row>
    <row r="504" spans="1:2" ht="30.6" hidden="1" x14ac:dyDescent="0.3">
      <c r="A504" s="42" t="s">
        <v>74</v>
      </c>
      <c r="B504" s="17">
        <v>164500</v>
      </c>
    </row>
    <row r="505" spans="1:2" ht="30.6" hidden="1" x14ac:dyDescent="0.3">
      <c r="A505" s="42" t="s">
        <v>75</v>
      </c>
      <c r="B505" s="17">
        <v>37920</v>
      </c>
    </row>
    <row r="506" spans="1:2" ht="30.6" hidden="1" x14ac:dyDescent="0.3">
      <c r="A506" s="42" t="s">
        <v>76</v>
      </c>
      <c r="B506" s="17">
        <v>6040</v>
      </c>
    </row>
    <row r="507" spans="1:2" ht="30.6" hidden="1" x14ac:dyDescent="0.3">
      <c r="A507" s="42" t="s">
        <v>77</v>
      </c>
      <c r="B507" s="17">
        <v>2970</v>
      </c>
    </row>
    <row r="508" spans="1:2" hidden="1" x14ac:dyDescent="0.3">
      <c r="A508" s="41"/>
      <c r="B508" s="17">
        <v>325860</v>
      </c>
    </row>
    <row r="509" spans="1:2" ht="20.399999999999999" x14ac:dyDescent="0.3">
      <c r="A509" s="43" t="s">
        <v>68</v>
      </c>
      <c r="B509" s="17">
        <v>5850</v>
      </c>
    </row>
    <row r="510" spans="1:2" ht="30.6" hidden="1" x14ac:dyDescent="0.3">
      <c r="A510" s="44" t="s">
        <v>69</v>
      </c>
      <c r="B510" s="17">
        <v>50030</v>
      </c>
    </row>
    <row r="511" spans="1:2" ht="30.6" hidden="1" x14ac:dyDescent="0.3">
      <c r="A511" s="44" t="s">
        <v>70</v>
      </c>
      <c r="B511" s="17">
        <v>61570</v>
      </c>
    </row>
    <row r="512" spans="1:2" ht="30.6" hidden="1" x14ac:dyDescent="0.3">
      <c r="A512" s="42" t="s">
        <v>71</v>
      </c>
      <c r="B512" s="17">
        <v>82690</v>
      </c>
    </row>
    <row r="513" spans="1:2" ht="30.6" hidden="1" x14ac:dyDescent="0.3">
      <c r="A513" s="42" t="s">
        <v>72</v>
      </c>
      <c r="B513" s="17">
        <v>46050</v>
      </c>
    </row>
    <row r="514" spans="1:2" ht="30.6" hidden="1" x14ac:dyDescent="0.3">
      <c r="A514" s="42" t="s">
        <v>73</v>
      </c>
      <c r="B514" s="17">
        <v>30140</v>
      </c>
    </row>
    <row r="515" spans="1:2" ht="30.6" hidden="1" x14ac:dyDescent="0.3">
      <c r="A515" s="42" t="s">
        <v>74</v>
      </c>
      <c r="B515" s="17">
        <v>38750</v>
      </c>
    </row>
    <row r="516" spans="1:2" ht="30.6" hidden="1" x14ac:dyDescent="0.3">
      <c r="A516" s="42" t="s">
        <v>75</v>
      </c>
      <c r="B516" s="17">
        <v>9050</v>
      </c>
    </row>
    <row r="517" spans="1:2" ht="30.6" hidden="1" x14ac:dyDescent="0.3">
      <c r="A517" s="42" t="s">
        <v>76</v>
      </c>
      <c r="B517" s="17">
        <v>1210</v>
      </c>
    </row>
    <row r="518" spans="1:2" ht="30.6" hidden="1" x14ac:dyDescent="0.3">
      <c r="A518" s="42" t="s">
        <v>77</v>
      </c>
      <c r="B518" s="17">
        <v>520</v>
      </c>
    </row>
    <row r="519" spans="1:2" hidden="1" x14ac:dyDescent="0.3">
      <c r="A519" s="41"/>
      <c r="B519" s="17">
        <v>3910470</v>
      </c>
    </row>
    <row r="520" spans="1:2" ht="20.399999999999999" x14ac:dyDescent="0.3">
      <c r="A520" s="43" t="s">
        <v>68</v>
      </c>
      <c r="B520" s="17">
        <v>5850</v>
      </c>
    </row>
    <row r="521" spans="1:2" ht="30.6" hidden="1" x14ac:dyDescent="0.3">
      <c r="A521" s="44" t="s">
        <v>69</v>
      </c>
      <c r="B521" s="17">
        <v>497900</v>
      </c>
    </row>
    <row r="522" spans="1:2" ht="30.6" hidden="1" x14ac:dyDescent="0.3">
      <c r="A522" s="44" t="s">
        <v>70</v>
      </c>
      <c r="B522" s="17">
        <v>751560</v>
      </c>
    </row>
    <row r="523" spans="1:2" ht="30.6" hidden="1" x14ac:dyDescent="0.3">
      <c r="A523" s="42" t="s">
        <v>71</v>
      </c>
      <c r="B523" s="17">
        <v>870280</v>
      </c>
    </row>
    <row r="524" spans="1:2" ht="30.6" hidden="1" x14ac:dyDescent="0.3">
      <c r="A524" s="42" t="s">
        <v>72</v>
      </c>
      <c r="B524" s="17">
        <v>530520</v>
      </c>
    </row>
    <row r="525" spans="1:2" ht="30.6" hidden="1" x14ac:dyDescent="0.3">
      <c r="A525" s="42" t="s">
        <v>73</v>
      </c>
      <c r="B525" s="17">
        <v>367730</v>
      </c>
    </row>
    <row r="526" spans="1:2" ht="30.6" hidden="1" x14ac:dyDescent="0.3">
      <c r="A526" s="42" t="s">
        <v>74</v>
      </c>
      <c r="B526" s="17">
        <v>609250</v>
      </c>
    </row>
    <row r="527" spans="1:2" ht="30.6" hidden="1" x14ac:dyDescent="0.3">
      <c r="A527" s="42" t="s">
        <v>75</v>
      </c>
      <c r="B527" s="17">
        <v>206520</v>
      </c>
    </row>
    <row r="528" spans="1:2" ht="30.6" hidden="1" x14ac:dyDescent="0.3">
      <c r="A528" s="42" t="s">
        <v>76</v>
      </c>
      <c r="B528" s="17">
        <v>23490</v>
      </c>
    </row>
    <row r="529" spans="1:2" ht="30.6" hidden="1" x14ac:dyDescent="0.3">
      <c r="A529" s="42" t="s">
        <v>77</v>
      </c>
      <c r="B529" s="17">
        <v>10010</v>
      </c>
    </row>
    <row r="530" spans="1:2" hidden="1" x14ac:dyDescent="0.3">
      <c r="A530" s="41"/>
      <c r="B530" s="17">
        <v>3489080</v>
      </c>
    </row>
    <row r="531" spans="1:2" ht="20.399999999999999" x14ac:dyDescent="0.3">
      <c r="A531" s="43" t="s">
        <v>68</v>
      </c>
      <c r="B531" s="17">
        <v>5730</v>
      </c>
    </row>
    <row r="532" spans="1:2" ht="30.6" hidden="1" x14ac:dyDescent="0.3">
      <c r="A532" s="44" t="s">
        <v>69</v>
      </c>
      <c r="B532" s="17">
        <v>396040</v>
      </c>
    </row>
    <row r="533" spans="1:2" ht="30.6" hidden="1" x14ac:dyDescent="0.3">
      <c r="A533" s="44" t="s">
        <v>70</v>
      </c>
      <c r="B533" s="17">
        <v>611900</v>
      </c>
    </row>
    <row r="534" spans="1:2" ht="30.6" hidden="1" x14ac:dyDescent="0.3">
      <c r="A534" s="42" t="s">
        <v>71</v>
      </c>
      <c r="B534" s="17">
        <v>820510</v>
      </c>
    </row>
    <row r="535" spans="1:2" ht="30.6" hidden="1" x14ac:dyDescent="0.3">
      <c r="A535" s="42" t="s">
        <v>72</v>
      </c>
      <c r="B535" s="17">
        <v>513620</v>
      </c>
    </row>
    <row r="536" spans="1:2" ht="30.6" hidden="1" x14ac:dyDescent="0.3">
      <c r="A536" s="42" t="s">
        <v>73</v>
      </c>
      <c r="B536" s="17">
        <v>352060</v>
      </c>
    </row>
    <row r="537" spans="1:2" ht="30.6" hidden="1" x14ac:dyDescent="0.3">
      <c r="A537" s="42" t="s">
        <v>74</v>
      </c>
      <c r="B537" s="17">
        <v>546540</v>
      </c>
    </row>
    <row r="538" spans="1:2" ht="30.6" hidden="1" x14ac:dyDescent="0.3">
      <c r="A538" s="42" t="s">
        <v>75</v>
      </c>
      <c r="B538" s="17">
        <v>167810</v>
      </c>
    </row>
    <row r="539" spans="1:2" ht="30.6" hidden="1" x14ac:dyDescent="0.3">
      <c r="A539" s="42" t="s">
        <v>76</v>
      </c>
      <c r="B539" s="17">
        <v>23610</v>
      </c>
    </row>
    <row r="540" spans="1:2" ht="30.6" hidden="1" x14ac:dyDescent="0.3">
      <c r="A540" s="42" t="s">
        <v>77</v>
      </c>
      <c r="B540" s="17">
        <v>10600</v>
      </c>
    </row>
    <row r="541" spans="1:2" hidden="1" x14ac:dyDescent="0.3">
      <c r="A541" s="41"/>
      <c r="B541" s="17">
        <v>766740</v>
      </c>
    </row>
    <row r="542" spans="1:2" ht="20.399999999999999" x14ac:dyDescent="0.3">
      <c r="A542" s="43" t="s">
        <v>68</v>
      </c>
      <c r="B542" s="17">
        <v>5250</v>
      </c>
    </row>
    <row r="543" spans="1:2" ht="30.6" hidden="1" x14ac:dyDescent="0.3">
      <c r="A543" s="44" t="s">
        <v>69</v>
      </c>
      <c r="B543" s="17">
        <v>121590</v>
      </c>
    </row>
    <row r="544" spans="1:2" ht="30.6" hidden="1" x14ac:dyDescent="0.3">
      <c r="A544" s="44" t="s">
        <v>70</v>
      </c>
      <c r="B544" s="17">
        <v>188570</v>
      </c>
    </row>
    <row r="545" spans="1:2" ht="30.6" hidden="1" x14ac:dyDescent="0.3">
      <c r="A545" s="42" t="s">
        <v>71</v>
      </c>
      <c r="B545" s="17">
        <v>183970</v>
      </c>
    </row>
    <row r="546" spans="1:2" ht="30.6" hidden="1" x14ac:dyDescent="0.3">
      <c r="A546" s="42" t="s">
        <v>72</v>
      </c>
      <c r="B546" s="17">
        <v>107060</v>
      </c>
    </row>
    <row r="547" spans="1:2" ht="30.6" hidden="1" x14ac:dyDescent="0.3">
      <c r="A547" s="42" t="s">
        <v>73</v>
      </c>
      <c r="B547" s="17">
        <v>67750</v>
      </c>
    </row>
    <row r="548" spans="1:2" ht="30.6" hidden="1" x14ac:dyDescent="0.3">
      <c r="A548" s="42" t="s">
        <v>74</v>
      </c>
      <c r="B548" s="17">
        <v>73510</v>
      </c>
    </row>
    <row r="549" spans="1:2" ht="30.6" hidden="1" x14ac:dyDescent="0.3">
      <c r="A549" s="42" t="s">
        <v>75</v>
      </c>
      <c r="B549" s="17">
        <v>13200</v>
      </c>
    </row>
    <row r="550" spans="1:2" ht="30.6" hidden="1" x14ac:dyDescent="0.3">
      <c r="A550" s="42" t="s">
        <v>76</v>
      </c>
      <c r="B550" s="17">
        <v>1870</v>
      </c>
    </row>
    <row r="551" spans="1:2" ht="30.6" hidden="1" x14ac:dyDescent="0.3">
      <c r="A551" s="42" t="s">
        <v>77</v>
      </c>
      <c r="B551" s="17">
        <v>550</v>
      </c>
    </row>
    <row r="552" spans="1:2" hidden="1" x14ac:dyDescent="0.3">
      <c r="A552" s="41"/>
      <c r="B552" s="17">
        <v>2842790</v>
      </c>
    </row>
    <row r="553" spans="1:2" ht="20.399999999999999" x14ac:dyDescent="0.3">
      <c r="A553" s="43" t="s">
        <v>68</v>
      </c>
      <c r="B553" s="17">
        <v>4820</v>
      </c>
    </row>
    <row r="554" spans="1:2" ht="30.6" hidden="1" x14ac:dyDescent="0.3">
      <c r="A554" s="44" t="s">
        <v>69</v>
      </c>
      <c r="B554" s="17">
        <v>415870</v>
      </c>
    </row>
    <row r="555" spans="1:2" ht="30.6" hidden="1" x14ac:dyDescent="0.3">
      <c r="A555" s="44" t="s">
        <v>70</v>
      </c>
      <c r="B555" s="17">
        <v>544610</v>
      </c>
    </row>
    <row r="556" spans="1:2" ht="30.6" hidden="1" x14ac:dyDescent="0.3">
      <c r="A556" s="42" t="s">
        <v>71</v>
      </c>
      <c r="B556" s="17">
        <v>689740</v>
      </c>
    </row>
    <row r="557" spans="1:2" ht="30.6" hidden="1" x14ac:dyDescent="0.3">
      <c r="A557" s="42" t="s">
        <v>72</v>
      </c>
      <c r="B557" s="17">
        <v>418170</v>
      </c>
    </row>
    <row r="558" spans="1:2" ht="30.6" hidden="1" x14ac:dyDescent="0.3">
      <c r="A558" s="42" t="s">
        <v>73</v>
      </c>
      <c r="B558" s="17">
        <v>286000</v>
      </c>
    </row>
    <row r="559" spans="1:2" ht="30.6" hidden="1" x14ac:dyDescent="0.3">
      <c r="A559" s="42" t="s">
        <v>74</v>
      </c>
      <c r="B559" s="17">
        <v>358710</v>
      </c>
    </row>
    <row r="560" spans="1:2" ht="30.6" hidden="1" x14ac:dyDescent="0.3">
      <c r="A560" s="42" t="s">
        <v>75</v>
      </c>
      <c r="B560" s="17">
        <v>75470</v>
      </c>
    </row>
    <row r="561" spans="1:2" ht="30.6" hidden="1" x14ac:dyDescent="0.3">
      <c r="A561" s="42" t="s">
        <v>76</v>
      </c>
      <c r="B561" s="17">
        <v>12040</v>
      </c>
    </row>
    <row r="562" spans="1:2" ht="30.6" hidden="1" x14ac:dyDescent="0.3">
      <c r="A562" s="42" t="s">
        <v>77</v>
      </c>
      <c r="B562" s="17">
        <v>5460</v>
      </c>
    </row>
    <row r="563" spans="1:2" hidden="1" x14ac:dyDescent="0.3">
      <c r="A563" s="41"/>
      <c r="B563" s="17">
        <v>269390</v>
      </c>
    </row>
    <row r="564" spans="1:2" ht="20.399999999999999" x14ac:dyDescent="0.3">
      <c r="A564" s="43" t="s">
        <v>68</v>
      </c>
      <c r="B564" s="17">
        <v>4100</v>
      </c>
    </row>
    <row r="565" spans="1:2" ht="30.6" hidden="1" x14ac:dyDescent="0.3">
      <c r="A565" s="44" t="s">
        <v>69</v>
      </c>
      <c r="B565" s="17">
        <v>36270</v>
      </c>
    </row>
    <row r="566" spans="1:2" ht="30.6" hidden="1" x14ac:dyDescent="0.3">
      <c r="A566" s="44" t="s">
        <v>70</v>
      </c>
      <c r="B566" s="17">
        <v>50330</v>
      </c>
    </row>
    <row r="567" spans="1:2" ht="30.6" hidden="1" x14ac:dyDescent="0.3">
      <c r="A567" s="42" t="s">
        <v>71</v>
      </c>
      <c r="B567" s="17">
        <v>61000</v>
      </c>
    </row>
    <row r="568" spans="1:2" ht="30.6" hidden="1" x14ac:dyDescent="0.3">
      <c r="A568" s="42" t="s">
        <v>72</v>
      </c>
      <c r="B568" s="17">
        <v>40430</v>
      </c>
    </row>
    <row r="569" spans="1:2" ht="30.6" hidden="1" x14ac:dyDescent="0.3">
      <c r="A569" s="42" t="s">
        <v>73</v>
      </c>
      <c r="B569" s="17">
        <v>29270</v>
      </c>
    </row>
    <row r="570" spans="1:2" ht="30.6" hidden="1" x14ac:dyDescent="0.3">
      <c r="A570" s="42" t="s">
        <v>74</v>
      </c>
      <c r="B570" s="17">
        <v>37780</v>
      </c>
    </row>
    <row r="571" spans="1:2" ht="30.6" hidden="1" x14ac:dyDescent="0.3">
      <c r="A571" s="42" t="s">
        <v>75</v>
      </c>
      <c r="B571" s="17">
        <v>7060</v>
      </c>
    </row>
    <row r="572" spans="1:2" ht="30.6" hidden="1" x14ac:dyDescent="0.3">
      <c r="A572" s="42" t="s">
        <v>76</v>
      </c>
      <c r="B572" s="17">
        <v>1240</v>
      </c>
    </row>
    <row r="573" spans="1:2" ht="30.6" hidden="1" x14ac:dyDescent="0.3">
      <c r="A573" s="42" t="s">
        <v>77</v>
      </c>
      <c r="B573" s="17">
        <v>770</v>
      </c>
    </row>
    <row r="574" spans="1:2" hidden="1" x14ac:dyDescent="0.3">
      <c r="A574" s="41"/>
      <c r="B574" s="17">
        <v>764580</v>
      </c>
    </row>
    <row r="575" spans="1:2" ht="20.399999999999999" x14ac:dyDescent="0.3">
      <c r="A575" s="43" t="s">
        <v>68</v>
      </c>
      <c r="B575" s="17">
        <v>3460</v>
      </c>
    </row>
    <row r="576" spans="1:2" ht="30.6" hidden="1" x14ac:dyDescent="0.3">
      <c r="A576" s="44" t="s">
        <v>69</v>
      </c>
      <c r="B576" s="17">
        <v>158910</v>
      </c>
    </row>
    <row r="577" spans="1:2" ht="30.6" hidden="1" x14ac:dyDescent="0.3">
      <c r="A577" s="44" t="s">
        <v>70</v>
      </c>
      <c r="B577" s="17">
        <v>121790</v>
      </c>
    </row>
    <row r="578" spans="1:2" ht="30.6" hidden="1" x14ac:dyDescent="0.3">
      <c r="A578" s="42" t="s">
        <v>71</v>
      </c>
      <c r="B578" s="17">
        <v>138060</v>
      </c>
    </row>
    <row r="579" spans="1:2" ht="30.6" hidden="1" x14ac:dyDescent="0.3">
      <c r="A579" s="42" t="s">
        <v>72</v>
      </c>
      <c r="B579" s="17">
        <v>73870</v>
      </c>
    </row>
    <row r="580" spans="1:2" ht="30.6" hidden="1" x14ac:dyDescent="0.3">
      <c r="A580" s="42" t="s">
        <v>73</v>
      </c>
      <c r="B580" s="17">
        <v>44890</v>
      </c>
    </row>
    <row r="581" spans="1:2" ht="30.6" hidden="1" x14ac:dyDescent="0.3">
      <c r="A581" s="42" t="s">
        <v>74</v>
      </c>
      <c r="B581" s="17">
        <v>64530</v>
      </c>
    </row>
    <row r="582" spans="1:2" ht="30.6" hidden="1" x14ac:dyDescent="0.3">
      <c r="A582" s="42" t="s">
        <v>75</v>
      </c>
      <c r="B582" s="17">
        <v>31170</v>
      </c>
    </row>
    <row r="583" spans="1:2" ht="30.6" hidden="1" x14ac:dyDescent="0.3">
      <c r="A583" s="42" t="s">
        <v>76</v>
      </c>
      <c r="B583" s="17">
        <v>8940</v>
      </c>
    </row>
    <row r="584" spans="1:2" ht="30.6" hidden="1" x14ac:dyDescent="0.3">
      <c r="A584" s="45" t="s">
        <v>77</v>
      </c>
      <c r="B584" s="18">
        <v>6300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DEB3-C614-4F39-BC18-EACDF8C36FF4}">
  <dimension ref="A1:K53"/>
  <sheetViews>
    <sheetView tabSelected="1" topLeftCell="C1" workbookViewId="0">
      <selection activeCell="L18" sqref="L18"/>
    </sheetView>
  </sheetViews>
  <sheetFormatPr defaultRowHeight="14.4" x14ac:dyDescent="0.3"/>
  <cols>
    <col min="1" max="1" width="19.21875" customWidth="1"/>
    <col min="2" max="2" width="15.109375" customWidth="1"/>
    <col min="3" max="3" width="13.77734375" customWidth="1"/>
    <col min="4" max="4" width="21.77734375" style="1" customWidth="1"/>
    <col min="9" max="9" width="21.5546875" style="1" customWidth="1"/>
    <col min="10" max="11" width="8.88671875" customWidth="1"/>
    <col min="12" max="12" width="23.109375" customWidth="1"/>
    <col min="13" max="13" width="28.21875" customWidth="1"/>
  </cols>
  <sheetData>
    <row r="1" spans="1:11" x14ac:dyDescent="0.3">
      <c r="A1" s="3" t="s">
        <v>0</v>
      </c>
      <c r="B1" s="4" t="s">
        <v>1</v>
      </c>
      <c r="C1" s="5" t="s">
        <v>2</v>
      </c>
      <c r="D1" s="11" t="s">
        <v>3</v>
      </c>
      <c r="E1" t="s">
        <v>4</v>
      </c>
      <c r="H1" t="s">
        <v>0</v>
      </c>
      <c r="I1" s="1" t="s">
        <v>3</v>
      </c>
      <c r="J1" s="1" t="s">
        <v>59</v>
      </c>
      <c r="K1" s="1"/>
    </row>
    <row r="2" spans="1:11" x14ac:dyDescent="0.3">
      <c r="A2" s="6" t="s">
        <v>6</v>
      </c>
      <c r="B2" s="6">
        <v>4106980</v>
      </c>
      <c r="C2" s="7">
        <v>24793</v>
      </c>
      <c r="D2" s="12">
        <f t="shared" ref="D2:D33" si="0">(C2/B2)*1000</f>
        <v>6.0367958938197903</v>
      </c>
      <c r="E2">
        <f t="shared" ref="E2:E33" si="1">RANK(D2, $D$2:$D$53, 0)</f>
        <v>26</v>
      </c>
      <c r="H2" t="s">
        <v>32</v>
      </c>
      <c r="I2" s="1">
        <v>13.06408941201879</v>
      </c>
      <c r="J2" s="1">
        <f>AVERAGE(I:I)</f>
        <v>6.316800973845961</v>
      </c>
      <c r="K2" s="1"/>
    </row>
    <row r="3" spans="1:11" x14ac:dyDescent="0.3">
      <c r="A3" s="2" t="s">
        <v>8</v>
      </c>
      <c r="B3" s="2">
        <v>654990</v>
      </c>
      <c r="C3" s="8">
        <v>4847</v>
      </c>
      <c r="D3" s="13">
        <f t="shared" si="0"/>
        <v>7.4001129788241045</v>
      </c>
      <c r="E3">
        <f t="shared" si="1"/>
        <v>15</v>
      </c>
      <c r="H3" t="s">
        <v>25</v>
      </c>
      <c r="I3" s="1">
        <v>12.653518215485317</v>
      </c>
    </row>
    <row r="4" spans="1:11" x14ac:dyDescent="0.3">
      <c r="A4" s="6" t="s">
        <v>9</v>
      </c>
      <c r="B4" s="6">
        <v>5931750</v>
      </c>
      <c r="C4" s="7">
        <v>26902</v>
      </c>
      <c r="D4" s="12">
        <f t="shared" si="0"/>
        <v>4.5352551945041517</v>
      </c>
      <c r="E4">
        <f t="shared" si="1"/>
        <v>41</v>
      </c>
      <c r="H4" t="s">
        <v>19</v>
      </c>
      <c r="I4" s="1">
        <v>11.461450533643287</v>
      </c>
    </row>
    <row r="5" spans="1:11" x14ac:dyDescent="0.3">
      <c r="A5" s="2" t="s">
        <v>10</v>
      </c>
      <c r="B5" s="2">
        <v>2493510</v>
      </c>
      <c r="C5" s="8">
        <v>12136</v>
      </c>
      <c r="D5" s="13">
        <f t="shared" si="0"/>
        <v>4.8670348223989475</v>
      </c>
      <c r="E5">
        <f t="shared" si="1"/>
        <v>37</v>
      </c>
      <c r="H5" t="s">
        <v>51</v>
      </c>
      <c r="I5" s="1">
        <v>11.2224519732075</v>
      </c>
    </row>
    <row r="6" spans="1:11" x14ac:dyDescent="0.3">
      <c r="A6" s="6" t="s">
        <v>11</v>
      </c>
      <c r="B6" s="6">
        <v>35857910</v>
      </c>
      <c r="C6" s="7">
        <v>280197</v>
      </c>
      <c r="D6" s="12">
        <f t="shared" si="0"/>
        <v>7.8140917861637789</v>
      </c>
      <c r="E6">
        <f t="shared" si="1"/>
        <v>12</v>
      </c>
      <c r="H6" t="s">
        <v>56</v>
      </c>
      <c r="I6" s="1">
        <v>10.543039805160211</v>
      </c>
    </row>
    <row r="7" spans="1:11" x14ac:dyDescent="0.3">
      <c r="A7" s="2" t="s">
        <v>12</v>
      </c>
      <c r="B7" s="2">
        <v>5047470</v>
      </c>
      <c r="C7" s="8">
        <v>40034</v>
      </c>
      <c r="D7" s="13">
        <f t="shared" si="0"/>
        <v>7.931498354621227</v>
      </c>
      <c r="E7">
        <f t="shared" si="1"/>
        <v>10</v>
      </c>
      <c r="H7" t="s">
        <v>16</v>
      </c>
      <c r="I7" s="1">
        <v>9.8187715965911586</v>
      </c>
    </row>
    <row r="8" spans="1:11" x14ac:dyDescent="0.3">
      <c r="A8" s="6" t="s">
        <v>13</v>
      </c>
      <c r="B8" s="6">
        <v>3191530</v>
      </c>
      <c r="C8" s="7">
        <v>25836</v>
      </c>
      <c r="D8" s="12">
        <f t="shared" si="0"/>
        <v>8.0951769214138682</v>
      </c>
      <c r="E8">
        <f t="shared" si="1"/>
        <v>9</v>
      </c>
      <c r="H8" t="s">
        <v>33</v>
      </c>
      <c r="I8" s="1">
        <v>9.2863581986313406</v>
      </c>
    </row>
    <row r="9" spans="1:11" x14ac:dyDescent="0.3">
      <c r="A9" s="2" t="s">
        <v>14</v>
      </c>
      <c r="B9" s="2">
        <v>849370</v>
      </c>
      <c r="C9" s="8">
        <v>5055</v>
      </c>
      <c r="D9" s="13">
        <f t="shared" si="0"/>
        <v>5.9514699129943374</v>
      </c>
      <c r="E9">
        <f t="shared" si="1"/>
        <v>30</v>
      </c>
      <c r="H9" t="s">
        <v>39</v>
      </c>
      <c r="I9" s="1">
        <v>8.7021155976724032</v>
      </c>
    </row>
    <row r="10" spans="1:11" x14ac:dyDescent="0.3">
      <c r="A10" s="6" t="s">
        <v>15</v>
      </c>
      <c r="B10" s="6">
        <v>533900</v>
      </c>
      <c r="C10" s="7">
        <v>1153</v>
      </c>
      <c r="D10" s="12">
        <f t="shared" si="0"/>
        <v>2.159580445776363</v>
      </c>
      <c r="E10">
        <f t="shared" si="1"/>
        <v>51</v>
      </c>
      <c r="H10" t="s">
        <v>13</v>
      </c>
      <c r="I10" s="1">
        <v>8.0951769214138682</v>
      </c>
    </row>
    <row r="11" spans="1:11" x14ac:dyDescent="0.3">
      <c r="A11" s="2" t="s">
        <v>16</v>
      </c>
      <c r="B11" s="2">
        <v>17763220</v>
      </c>
      <c r="C11" s="8">
        <v>174413</v>
      </c>
      <c r="D11" s="13">
        <f t="shared" si="0"/>
        <v>9.8187715965911586</v>
      </c>
      <c r="E11">
        <f t="shared" si="1"/>
        <v>6</v>
      </c>
      <c r="H11" t="s">
        <v>12</v>
      </c>
      <c r="I11" s="1">
        <v>7.931498354621227</v>
      </c>
    </row>
    <row r="12" spans="1:11" x14ac:dyDescent="0.3">
      <c r="A12" s="6" t="s">
        <v>17</v>
      </c>
      <c r="B12" s="6">
        <v>8943050</v>
      </c>
      <c r="C12" s="7">
        <v>58081</v>
      </c>
      <c r="D12" s="12">
        <f t="shared" si="0"/>
        <v>6.4945404532010897</v>
      </c>
      <c r="E12">
        <f t="shared" si="1"/>
        <v>21</v>
      </c>
      <c r="H12" t="s">
        <v>40</v>
      </c>
      <c r="I12" s="1">
        <v>7.9043053679820723</v>
      </c>
    </row>
    <row r="13" spans="1:11" x14ac:dyDescent="0.3">
      <c r="A13" s="2" t="s">
        <v>18</v>
      </c>
      <c r="B13" s="2">
        <v>1272260</v>
      </c>
      <c r="C13" s="8">
        <v>3136</v>
      </c>
      <c r="D13" s="13">
        <f t="shared" si="0"/>
        <v>2.4649049722540988</v>
      </c>
      <c r="E13">
        <f t="shared" si="1"/>
        <v>50</v>
      </c>
      <c r="H13" t="s">
        <v>11</v>
      </c>
      <c r="I13" s="1">
        <v>7.8140917861637789</v>
      </c>
    </row>
    <row r="14" spans="1:11" x14ac:dyDescent="0.3">
      <c r="A14" s="6" t="s">
        <v>19</v>
      </c>
      <c r="B14" s="6">
        <v>1557220</v>
      </c>
      <c r="C14" s="7">
        <v>17848</v>
      </c>
      <c r="D14" s="12">
        <f t="shared" si="0"/>
        <v>11.461450533643287</v>
      </c>
      <c r="E14">
        <f t="shared" si="1"/>
        <v>3</v>
      </c>
      <c r="H14" t="s">
        <v>55</v>
      </c>
      <c r="I14" s="1">
        <v>7.7835713745938184</v>
      </c>
    </row>
    <row r="15" spans="1:11" x14ac:dyDescent="0.3">
      <c r="A15" s="2" t="s">
        <v>20</v>
      </c>
      <c r="B15" s="2">
        <v>11740380</v>
      </c>
      <c r="C15" s="8">
        <v>55549</v>
      </c>
      <c r="D15" s="13">
        <f t="shared" si="0"/>
        <v>4.7314482154751376</v>
      </c>
      <c r="E15">
        <f t="shared" si="1"/>
        <v>39</v>
      </c>
      <c r="H15" t="s">
        <v>43</v>
      </c>
      <c r="I15" s="1">
        <v>7.4071810542398779</v>
      </c>
    </row>
    <row r="16" spans="1:11" x14ac:dyDescent="0.3">
      <c r="A16" s="6" t="s">
        <v>21</v>
      </c>
      <c r="B16" s="6">
        <v>6004310</v>
      </c>
      <c r="C16" s="7">
        <v>28832</v>
      </c>
      <c r="D16" s="12">
        <f t="shared" si="0"/>
        <v>4.8018839800076947</v>
      </c>
      <c r="E16">
        <f t="shared" si="1"/>
        <v>38</v>
      </c>
      <c r="H16" t="s">
        <v>8</v>
      </c>
      <c r="I16" s="1">
        <v>7.4001129788241045</v>
      </c>
    </row>
    <row r="17" spans="1:9" x14ac:dyDescent="0.3">
      <c r="A17" s="2" t="s">
        <v>22</v>
      </c>
      <c r="B17" s="2">
        <v>2805170</v>
      </c>
      <c r="C17" s="8">
        <v>9447</v>
      </c>
      <c r="D17" s="13">
        <f t="shared" si="0"/>
        <v>3.3677103348460165</v>
      </c>
      <c r="E17">
        <f t="shared" si="1"/>
        <v>46</v>
      </c>
      <c r="H17" t="s">
        <v>50</v>
      </c>
      <c r="I17" s="1">
        <v>7.3829033329642337</v>
      </c>
    </row>
    <row r="18" spans="1:9" x14ac:dyDescent="0.3">
      <c r="A18" s="6" t="s">
        <v>23</v>
      </c>
      <c r="B18" s="6">
        <v>2619230</v>
      </c>
      <c r="C18" s="7">
        <v>14347</v>
      </c>
      <c r="D18" s="12">
        <f t="shared" si="0"/>
        <v>5.477564016905732</v>
      </c>
      <c r="E18">
        <f t="shared" si="1"/>
        <v>33</v>
      </c>
      <c r="H18" t="s">
        <v>47</v>
      </c>
      <c r="I18" s="1">
        <v>7.1795715804932394</v>
      </c>
    </row>
    <row r="19" spans="1:9" x14ac:dyDescent="0.3">
      <c r="A19" s="2" t="s">
        <v>24</v>
      </c>
      <c r="B19" s="2">
        <v>3739760</v>
      </c>
      <c r="C19" s="8">
        <v>13191</v>
      </c>
      <c r="D19" s="13">
        <f t="shared" si="0"/>
        <v>3.5272316940124502</v>
      </c>
      <c r="E19">
        <f t="shared" si="1"/>
        <v>45</v>
      </c>
      <c r="H19" t="s">
        <v>52</v>
      </c>
      <c r="I19" s="1">
        <v>7.1313340612602358</v>
      </c>
    </row>
    <row r="20" spans="1:9" x14ac:dyDescent="0.3">
      <c r="A20" s="6" t="s">
        <v>7</v>
      </c>
      <c r="B20" s="6">
        <v>3927450</v>
      </c>
      <c r="C20" s="7">
        <v>23504</v>
      </c>
      <c r="D20" s="12">
        <f t="shared" si="0"/>
        <v>5.9845446791174934</v>
      </c>
      <c r="E20">
        <f t="shared" si="1"/>
        <v>29</v>
      </c>
      <c r="H20" t="s">
        <v>35</v>
      </c>
      <c r="I20" s="1">
        <v>7.0871113989637298</v>
      </c>
    </row>
    <row r="21" spans="1:9" x14ac:dyDescent="0.3">
      <c r="A21" s="2" t="s">
        <v>25</v>
      </c>
      <c r="B21" s="2">
        <v>1161100</v>
      </c>
      <c r="C21" s="8">
        <v>14692</v>
      </c>
      <c r="D21" s="13">
        <f t="shared" si="0"/>
        <v>12.653518215485317</v>
      </c>
      <c r="E21">
        <f t="shared" si="1"/>
        <v>2</v>
      </c>
      <c r="H21" t="s">
        <v>31</v>
      </c>
      <c r="I21" s="1">
        <v>6.8396968423908229</v>
      </c>
    </row>
    <row r="22" spans="1:9" x14ac:dyDescent="0.3">
      <c r="A22" s="6" t="s">
        <v>26</v>
      </c>
      <c r="B22" s="6">
        <v>5519480</v>
      </c>
      <c r="C22" s="7">
        <v>24362</v>
      </c>
      <c r="D22" s="12">
        <f t="shared" si="0"/>
        <v>4.4138215918890911</v>
      </c>
      <c r="E22">
        <f t="shared" si="1"/>
        <v>42</v>
      </c>
      <c r="H22" t="s">
        <v>17</v>
      </c>
      <c r="I22" s="1">
        <v>6.4945404532010897</v>
      </c>
    </row>
    <row r="23" spans="1:9" x14ac:dyDescent="0.3">
      <c r="A23" s="2" t="s">
        <v>27</v>
      </c>
      <c r="B23" s="2">
        <v>6023430</v>
      </c>
      <c r="C23" s="8">
        <v>33403</v>
      </c>
      <c r="D23" s="13">
        <f t="shared" si="0"/>
        <v>5.5455114444759879</v>
      </c>
      <c r="E23">
        <f t="shared" si="1"/>
        <v>32</v>
      </c>
      <c r="H23" t="s">
        <v>46</v>
      </c>
      <c r="I23" s="1">
        <v>6.4864219719733773</v>
      </c>
    </row>
    <row r="24" spans="1:9" x14ac:dyDescent="0.3">
      <c r="A24" s="6" t="s">
        <v>28</v>
      </c>
      <c r="B24" s="6">
        <v>8813850</v>
      </c>
      <c r="C24" s="7">
        <v>54664</v>
      </c>
      <c r="D24" s="12">
        <f t="shared" si="0"/>
        <v>6.2020569898511999</v>
      </c>
      <c r="E24">
        <f t="shared" si="1"/>
        <v>25</v>
      </c>
      <c r="H24" t="s">
        <v>45</v>
      </c>
      <c r="I24" s="1">
        <v>6.4632307475347952</v>
      </c>
    </row>
    <row r="25" spans="1:9" x14ac:dyDescent="0.3">
      <c r="A25" s="2" t="s">
        <v>29</v>
      </c>
      <c r="B25" s="2">
        <v>5150140</v>
      </c>
      <c r="C25" s="8">
        <v>17325</v>
      </c>
      <c r="D25" s="13">
        <f t="shared" si="0"/>
        <v>3.3639862217337781</v>
      </c>
      <c r="E25">
        <f t="shared" si="1"/>
        <v>47</v>
      </c>
      <c r="H25" t="s">
        <v>44</v>
      </c>
      <c r="I25" s="1">
        <v>6.4224003422922795</v>
      </c>
    </row>
    <row r="26" spans="1:9" x14ac:dyDescent="0.3">
      <c r="A26" s="6" t="s">
        <v>30</v>
      </c>
      <c r="B26" s="6">
        <v>2504290</v>
      </c>
      <c r="C26" s="7">
        <v>8410</v>
      </c>
      <c r="D26" s="12">
        <f t="shared" si="0"/>
        <v>3.3582372648535115</v>
      </c>
      <c r="E26">
        <f t="shared" si="1"/>
        <v>48</v>
      </c>
      <c r="H26" t="s">
        <v>28</v>
      </c>
      <c r="I26" s="1">
        <v>6.2020569898511999</v>
      </c>
    </row>
    <row r="27" spans="1:9" x14ac:dyDescent="0.3">
      <c r="A27" s="2" t="s">
        <v>31</v>
      </c>
      <c r="B27" s="2">
        <v>5308130</v>
      </c>
      <c r="C27" s="8">
        <v>36306</v>
      </c>
      <c r="D27" s="13">
        <f t="shared" si="0"/>
        <v>6.8396968423908229</v>
      </c>
      <c r="E27">
        <f t="shared" si="1"/>
        <v>20</v>
      </c>
      <c r="H27" t="s">
        <v>6</v>
      </c>
      <c r="I27" s="1">
        <v>6.0367958938197903</v>
      </c>
    </row>
    <row r="28" spans="1:9" x14ac:dyDescent="0.3">
      <c r="A28" s="6" t="s">
        <v>32</v>
      </c>
      <c r="B28" s="6">
        <v>926050</v>
      </c>
      <c r="C28" s="7">
        <v>12098</v>
      </c>
      <c r="D28" s="12">
        <f t="shared" si="0"/>
        <v>13.06408941201879</v>
      </c>
      <c r="E28">
        <f t="shared" si="1"/>
        <v>1</v>
      </c>
      <c r="H28" t="s">
        <v>48</v>
      </c>
      <c r="I28" s="1">
        <v>6.0077838074878036</v>
      </c>
    </row>
    <row r="29" spans="1:9" x14ac:dyDescent="0.3">
      <c r="A29" s="2" t="s">
        <v>33</v>
      </c>
      <c r="B29" s="2">
        <v>1763770</v>
      </c>
      <c r="C29" s="8">
        <v>16379</v>
      </c>
      <c r="D29" s="13">
        <f t="shared" si="0"/>
        <v>9.2863581986313406</v>
      </c>
      <c r="E29">
        <f t="shared" si="1"/>
        <v>7</v>
      </c>
      <c r="H29" t="s">
        <v>42</v>
      </c>
      <c r="I29" s="1">
        <v>5.9925116269230889</v>
      </c>
    </row>
    <row r="30" spans="1:9" x14ac:dyDescent="0.3">
      <c r="A30" s="6" t="s">
        <v>34</v>
      </c>
      <c r="B30" s="6">
        <v>2686510</v>
      </c>
      <c r="C30" s="7">
        <v>14182</v>
      </c>
      <c r="D30" s="12">
        <f t="shared" si="0"/>
        <v>5.2789678802610078</v>
      </c>
      <c r="E30">
        <f t="shared" si="1"/>
        <v>34</v>
      </c>
      <c r="H30" t="s">
        <v>7</v>
      </c>
      <c r="I30" s="1">
        <v>5.9845446791174934</v>
      </c>
    </row>
    <row r="31" spans="1:9" x14ac:dyDescent="0.3">
      <c r="A31" s="2" t="s">
        <v>35</v>
      </c>
      <c r="B31" s="2">
        <v>1235200</v>
      </c>
      <c r="C31" s="8">
        <v>8754</v>
      </c>
      <c r="D31" s="13">
        <f t="shared" si="0"/>
        <v>7.0871113989637298</v>
      </c>
      <c r="E31">
        <f t="shared" si="1"/>
        <v>19</v>
      </c>
      <c r="H31" t="s">
        <v>14</v>
      </c>
      <c r="I31" s="1">
        <v>5.9514699129943374</v>
      </c>
    </row>
    <row r="32" spans="1:9" x14ac:dyDescent="0.3">
      <c r="A32" s="6" t="s">
        <v>36</v>
      </c>
      <c r="B32" s="6">
        <v>8288080</v>
      </c>
      <c r="C32" s="7">
        <v>48276</v>
      </c>
      <c r="D32" s="12">
        <f t="shared" si="0"/>
        <v>5.824750726344341</v>
      </c>
      <c r="E32">
        <f t="shared" si="1"/>
        <v>31</v>
      </c>
      <c r="H32" t="s">
        <v>36</v>
      </c>
      <c r="I32" s="1">
        <v>5.824750726344341</v>
      </c>
    </row>
    <row r="33" spans="1:9" x14ac:dyDescent="0.3">
      <c r="A33" s="2" t="s">
        <v>37</v>
      </c>
      <c r="B33" s="2">
        <v>1777290</v>
      </c>
      <c r="C33" s="8">
        <v>7548</v>
      </c>
      <c r="D33" s="13">
        <f t="shared" si="0"/>
        <v>4.246915247370997</v>
      </c>
      <c r="E33">
        <f t="shared" si="1"/>
        <v>43</v>
      </c>
      <c r="H33" t="s">
        <v>27</v>
      </c>
      <c r="I33" s="1">
        <v>5.5455114444759879</v>
      </c>
    </row>
    <row r="34" spans="1:9" x14ac:dyDescent="0.3">
      <c r="A34" s="6" t="s">
        <v>38</v>
      </c>
      <c r="B34" s="6">
        <v>17401470</v>
      </c>
      <c r="C34" s="7">
        <v>50412</v>
      </c>
      <c r="D34" s="12">
        <f t="shared" ref="D34:D53" si="2">(C34/B34)*1000</f>
        <v>2.8969966330430705</v>
      </c>
      <c r="E34">
        <f t="shared" ref="E34:E53" si="3">RANK(D34, $D$2:$D$53, 0)</f>
        <v>49</v>
      </c>
      <c r="H34" t="s">
        <v>23</v>
      </c>
      <c r="I34" s="1">
        <v>5.477564016905732</v>
      </c>
    </row>
    <row r="35" spans="1:9" x14ac:dyDescent="0.3">
      <c r="A35" s="2" t="s">
        <v>39</v>
      </c>
      <c r="B35" s="2">
        <v>8872670</v>
      </c>
      <c r="C35" s="8">
        <v>77211</v>
      </c>
      <c r="D35" s="13">
        <f t="shared" si="2"/>
        <v>8.7021155976724032</v>
      </c>
      <c r="E35">
        <f t="shared" si="3"/>
        <v>8</v>
      </c>
      <c r="H35" t="s">
        <v>34</v>
      </c>
      <c r="I35" s="1">
        <v>5.2789678802610078</v>
      </c>
    </row>
    <row r="36" spans="1:9" x14ac:dyDescent="0.3">
      <c r="A36" s="6" t="s">
        <v>40</v>
      </c>
      <c r="B36" s="6">
        <v>673810</v>
      </c>
      <c r="C36" s="7">
        <v>5326</v>
      </c>
      <c r="D36" s="12">
        <f t="shared" si="2"/>
        <v>7.9043053679820723</v>
      </c>
      <c r="E36">
        <f t="shared" si="3"/>
        <v>11</v>
      </c>
      <c r="H36" t="s">
        <v>53</v>
      </c>
      <c r="I36" s="1">
        <v>5.0741152123151174</v>
      </c>
    </row>
    <row r="37" spans="1:9" x14ac:dyDescent="0.3">
      <c r="A37" s="2" t="s">
        <v>41</v>
      </c>
      <c r="B37" s="2">
        <v>10222150</v>
      </c>
      <c r="C37" s="8">
        <v>36601</v>
      </c>
      <c r="D37" s="13">
        <f t="shared" si="2"/>
        <v>3.580557906115641</v>
      </c>
      <c r="E37">
        <f t="shared" si="3"/>
        <v>44</v>
      </c>
      <c r="H37" t="s">
        <v>49</v>
      </c>
      <c r="I37" s="1">
        <v>5.0675812209075035</v>
      </c>
    </row>
    <row r="38" spans="1:9" x14ac:dyDescent="0.3">
      <c r="A38" s="6" t="s">
        <v>42</v>
      </c>
      <c r="B38" s="6">
        <v>3309130</v>
      </c>
      <c r="C38" s="7">
        <v>19830</v>
      </c>
      <c r="D38" s="12">
        <f t="shared" si="2"/>
        <v>5.9925116269230889</v>
      </c>
      <c r="E38">
        <f t="shared" si="3"/>
        <v>28</v>
      </c>
      <c r="H38" t="s">
        <v>10</v>
      </c>
      <c r="I38" s="1">
        <v>4.8670348223989475</v>
      </c>
    </row>
    <row r="39" spans="1:9" x14ac:dyDescent="0.3">
      <c r="A39" s="2" t="s">
        <v>43</v>
      </c>
      <c r="B39" s="2">
        <v>3599750</v>
      </c>
      <c r="C39" s="8">
        <v>26664</v>
      </c>
      <c r="D39" s="13">
        <f t="shared" si="2"/>
        <v>7.4071810542398779</v>
      </c>
      <c r="E39">
        <f t="shared" si="3"/>
        <v>14</v>
      </c>
      <c r="H39" t="s">
        <v>21</v>
      </c>
      <c r="I39" s="1">
        <v>4.8018839800076947</v>
      </c>
    </row>
    <row r="40" spans="1:9" x14ac:dyDescent="0.3">
      <c r="A40" s="2" t="s">
        <v>57</v>
      </c>
      <c r="B40" s="2">
        <v>1454150</v>
      </c>
      <c r="C40" s="8">
        <v>657</v>
      </c>
      <c r="D40" s="13">
        <f t="shared" si="2"/>
        <v>0.45181033593508235</v>
      </c>
      <c r="E40">
        <f t="shared" si="3"/>
        <v>52</v>
      </c>
      <c r="H40" t="s">
        <v>20</v>
      </c>
      <c r="I40" s="1">
        <v>4.7314482154751376</v>
      </c>
    </row>
    <row r="41" spans="1:9" x14ac:dyDescent="0.3">
      <c r="A41" s="6" t="s">
        <v>44</v>
      </c>
      <c r="B41" s="6">
        <v>11311970</v>
      </c>
      <c r="C41" s="7">
        <v>72650</v>
      </c>
      <c r="D41" s="12">
        <f t="shared" si="2"/>
        <v>6.4224003422922795</v>
      </c>
      <c r="E41">
        <f t="shared" si="3"/>
        <v>24</v>
      </c>
      <c r="H41" t="s">
        <v>54</v>
      </c>
      <c r="I41" s="1">
        <v>4.6876784670478449</v>
      </c>
    </row>
    <row r="42" spans="1:9" x14ac:dyDescent="0.3">
      <c r="A42" s="2" t="s">
        <v>45</v>
      </c>
      <c r="B42" s="2">
        <v>921830</v>
      </c>
      <c r="C42" s="8">
        <v>5958</v>
      </c>
      <c r="D42" s="13">
        <f t="shared" si="2"/>
        <v>6.4632307475347952</v>
      </c>
      <c r="E42">
        <f t="shared" si="3"/>
        <v>23</v>
      </c>
      <c r="H42" t="s">
        <v>9</v>
      </c>
      <c r="I42" s="1">
        <v>4.5352551945041517</v>
      </c>
    </row>
    <row r="43" spans="1:9" x14ac:dyDescent="0.3">
      <c r="A43" s="6" t="s">
        <v>46</v>
      </c>
      <c r="B43" s="6">
        <v>4273080</v>
      </c>
      <c r="C43" s="7">
        <v>27717</v>
      </c>
      <c r="D43" s="12">
        <f t="shared" si="2"/>
        <v>6.4864219719733773</v>
      </c>
      <c r="E43">
        <f t="shared" si="3"/>
        <v>22</v>
      </c>
      <c r="H43" t="s">
        <v>26</v>
      </c>
      <c r="I43" s="1">
        <v>4.4138215918890911</v>
      </c>
    </row>
    <row r="44" spans="1:9" x14ac:dyDescent="0.3">
      <c r="A44" s="2" t="s">
        <v>47</v>
      </c>
      <c r="B44" s="2">
        <v>789880</v>
      </c>
      <c r="C44" s="8">
        <v>5671</v>
      </c>
      <c r="D44" s="13">
        <f t="shared" si="2"/>
        <v>7.1795715804932394</v>
      </c>
      <c r="E44">
        <f t="shared" si="3"/>
        <v>17</v>
      </c>
      <c r="H44" t="s">
        <v>37</v>
      </c>
      <c r="I44" s="1">
        <v>4.246915247370997</v>
      </c>
    </row>
    <row r="45" spans="1:9" x14ac:dyDescent="0.3">
      <c r="A45" s="6" t="s">
        <v>48</v>
      </c>
      <c r="B45" s="6">
        <v>5837760</v>
      </c>
      <c r="C45" s="7">
        <v>35072</v>
      </c>
      <c r="D45" s="12">
        <f t="shared" si="2"/>
        <v>6.0077838074878036</v>
      </c>
      <c r="E45">
        <f t="shared" si="3"/>
        <v>27</v>
      </c>
      <c r="H45" t="s">
        <v>41</v>
      </c>
      <c r="I45" s="1">
        <v>3.580557906115641</v>
      </c>
    </row>
    <row r="46" spans="1:9" x14ac:dyDescent="0.3">
      <c r="A46" s="2" t="s">
        <v>49</v>
      </c>
      <c r="B46" s="2">
        <v>24991410</v>
      </c>
      <c r="C46" s="8">
        <v>126646</v>
      </c>
      <c r="D46" s="13">
        <f t="shared" si="2"/>
        <v>5.0675812209075035</v>
      </c>
      <c r="E46">
        <f t="shared" si="3"/>
        <v>36</v>
      </c>
      <c r="H46" t="s">
        <v>24</v>
      </c>
      <c r="I46" s="1">
        <v>3.5272316940124502</v>
      </c>
    </row>
    <row r="47" spans="1:9" x14ac:dyDescent="0.3">
      <c r="A47" s="6" t="s">
        <v>50</v>
      </c>
      <c r="B47" s="6">
        <v>2889920</v>
      </c>
      <c r="C47" s="7">
        <v>21336</v>
      </c>
      <c r="D47" s="12">
        <f t="shared" si="2"/>
        <v>7.3829033329642337</v>
      </c>
      <c r="E47">
        <f t="shared" si="3"/>
        <v>16</v>
      </c>
      <c r="H47" t="s">
        <v>22</v>
      </c>
      <c r="I47" s="1">
        <v>3.3677103348460165</v>
      </c>
    </row>
    <row r="48" spans="1:9" x14ac:dyDescent="0.3">
      <c r="A48" s="2" t="s">
        <v>51</v>
      </c>
      <c r="B48" s="2">
        <v>565830</v>
      </c>
      <c r="C48" s="8">
        <v>6350</v>
      </c>
      <c r="D48" s="13">
        <f t="shared" si="2"/>
        <v>11.2224519732075</v>
      </c>
      <c r="E48">
        <f t="shared" si="3"/>
        <v>4</v>
      </c>
      <c r="H48" t="s">
        <v>29</v>
      </c>
      <c r="I48" s="1">
        <v>3.3639862217337781</v>
      </c>
    </row>
    <row r="49" spans="1:9" x14ac:dyDescent="0.3">
      <c r="A49" s="6" t="s">
        <v>52</v>
      </c>
      <c r="B49" s="6">
        <v>7519070</v>
      </c>
      <c r="C49" s="7">
        <v>53621</v>
      </c>
      <c r="D49" s="12">
        <f t="shared" si="2"/>
        <v>7.1313340612602358</v>
      </c>
      <c r="E49">
        <f t="shared" si="3"/>
        <v>18</v>
      </c>
      <c r="H49" t="s">
        <v>30</v>
      </c>
      <c r="I49" s="1">
        <v>3.3582372648535115</v>
      </c>
    </row>
    <row r="50" spans="1:9" x14ac:dyDescent="0.3">
      <c r="A50" s="2" t="s">
        <v>53</v>
      </c>
      <c r="B50" s="2">
        <v>6779310</v>
      </c>
      <c r="C50" s="8">
        <v>34399</v>
      </c>
      <c r="D50" s="13">
        <f t="shared" si="2"/>
        <v>5.0741152123151174</v>
      </c>
      <c r="E50">
        <f t="shared" si="3"/>
        <v>35</v>
      </c>
      <c r="H50" t="s">
        <v>38</v>
      </c>
      <c r="I50" s="1">
        <v>2.8969966330430705</v>
      </c>
    </row>
    <row r="51" spans="1:9" x14ac:dyDescent="0.3">
      <c r="A51" s="6" t="s">
        <v>54</v>
      </c>
      <c r="B51" s="6">
        <v>1488370</v>
      </c>
      <c r="C51" s="7">
        <v>6977</v>
      </c>
      <c r="D51" s="12">
        <f t="shared" si="2"/>
        <v>4.6876784670478449</v>
      </c>
      <c r="E51">
        <f t="shared" si="3"/>
        <v>40</v>
      </c>
      <c r="H51" t="s">
        <v>18</v>
      </c>
      <c r="I51" s="1">
        <v>2.4649049722540988</v>
      </c>
    </row>
    <row r="52" spans="1:9" x14ac:dyDescent="0.3">
      <c r="A52" s="2" t="s">
        <v>55</v>
      </c>
      <c r="B52" s="2">
        <v>5293200</v>
      </c>
      <c r="C52" s="8">
        <v>41200</v>
      </c>
      <c r="D52" s="13">
        <f t="shared" si="2"/>
        <v>7.7835713745938184</v>
      </c>
      <c r="E52">
        <f t="shared" si="3"/>
        <v>13</v>
      </c>
      <c r="H52" t="s">
        <v>15</v>
      </c>
      <c r="I52" s="1">
        <v>2.159580445776363</v>
      </c>
    </row>
    <row r="53" spans="1:9" x14ac:dyDescent="0.3">
      <c r="A53" s="6" t="s">
        <v>56</v>
      </c>
      <c r="B53" s="6">
        <v>525560</v>
      </c>
      <c r="C53" s="7">
        <v>5541</v>
      </c>
      <c r="D53" s="12">
        <f t="shared" si="2"/>
        <v>10.543039805160211</v>
      </c>
      <c r="E53">
        <f t="shared" si="3"/>
        <v>5</v>
      </c>
      <c r="H53" t="s">
        <v>57</v>
      </c>
      <c r="I53" s="1">
        <v>0.45181033593508235</v>
      </c>
    </row>
  </sheetData>
  <autoFilter ref="A1:E57" xr:uid="{EBE6CE43-2308-49C4-9D5C-4A61EE17D838}"/>
  <sortState xmlns:xlrd2="http://schemas.microsoft.com/office/spreadsheetml/2017/richdata2" ref="H2:I53">
    <sortCondition descending="1" ref="I2:I5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Dashboard_Tinker</vt:lpstr>
      <vt:lpstr>ElderlynIncome</vt:lpstr>
      <vt:lpstr>Q4Toledo</vt:lpstr>
      <vt:lpstr>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Toledo</dc:creator>
  <cp:lastModifiedBy>Samantha Toledo</cp:lastModifiedBy>
  <dcterms:created xsi:type="dcterms:W3CDTF">2020-02-28T03:16:10Z</dcterms:created>
  <dcterms:modified xsi:type="dcterms:W3CDTF">2020-02-29T11:56:09Z</dcterms:modified>
</cp:coreProperties>
</file>