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"/>
    </mc:Choice>
  </mc:AlternateContent>
  <xr:revisionPtr revIDLastSave="0" documentId="13_ncr:1_{E04CEF80-9C15-4705-BA6D-95CDE17CBA81}" xr6:coauthVersionLast="47" xr6:coauthVersionMax="47" xr10:uidLastSave="{00000000-0000-0000-0000-000000000000}"/>
  <bookViews>
    <workbookView xWindow="29340" yWindow="180" windowWidth="25890" windowHeight="14985" xr2:uid="{0EF072EC-BAE0-4BAE-89C2-83C9136F72A8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T34" i="1"/>
  <c r="T33" i="1"/>
  <c r="T32" i="1"/>
  <c r="T31" i="1"/>
  <c r="AE39" i="1"/>
  <c r="AD39" i="1"/>
  <c r="AC39" i="1"/>
  <c r="AA39" i="1"/>
  <c r="Z39" i="1"/>
  <c r="Y39" i="1"/>
  <c r="W39" i="1"/>
  <c r="V39" i="1"/>
  <c r="U39" i="1"/>
  <c r="S39" i="1"/>
  <c r="R39" i="1"/>
  <c r="Q39" i="1"/>
  <c r="O39" i="1"/>
  <c r="N39" i="1"/>
  <c r="M39" i="1"/>
  <c r="K39" i="1"/>
  <c r="J39" i="1"/>
  <c r="I39" i="1"/>
  <c r="AE19" i="1"/>
  <c r="AD19" i="1"/>
  <c r="AC19" i="1"/>
  <c r="AA19" i="1"/>
  <c r="Z19" i="1"/>
  <c r="Y19" i="1"/>
  <c r="W19" i="1"/>
  <c r="V19" i="1"/>
  <c r="U19" i="1"/>
  <c r="S19" i="1"/>
  <c r="R19" i="1"/>
  <c r="Q19" i="1"/>
  <c r="O19" i="1"/>
  <c r="N19" i="1"/>
  <c r="M19" i="1"/>
  <c r="K19" i="1"/>
  <c r="J19" i="1"/>
  <c r="AE18" i="1"/>
  <c r="AD18" i="1"/>
  <c r="AC18" i="1"/>
  <c r="AA18" i="1"/>
  <c r="Z18" i="1"/>
  <c r="Y18" i="1"/>
  <c r="W18" i="1"/>
  <c r="V18" i="1"/>
  <c r="U18" i="1"/>
  <c r="S18" i="1"/>
  <c r="R18" i="1"/>
  <c r="Q18" i="1"/>
  <c r="O18" i="1"/>
  <c r="N18" i="1"/>
  <c r="M18" i="1"/>
  <c r="K18" i="1"/>
  <c r="J18" i="1"/>
  <c r="I19" i="1"/>
  <c r="I18" i="1"/>
  <c r="Y37" i="1"/>
  <c r="N37" i="1"/>
  <c r="E37" i="1"/>
  <c r="G37" i="1"/>
  <c r="F37" i="1"/>
  <c r="D37" i="1"/>
  <c r="AC33" i="1"/>
  <c r="Y33" i="1"/>
  <c r="R32" i="1"/>
  <c r="O33" i="1"/>
  <c r="K34" i="1"/>
  <c r="AE27" i="1"/>
  <c r="AD27" i="1"/>
  <c r="AC27" i="1"/>
  <c r="AC35" i="1" s="1"/>
  <c r="AA27" i="1"/>
  <c r="Z27" i="1"/>
  <c r="Y27" i="1"/>
  <c r="Y35" i="1" s="1"/>
  <c r="W27" i="1"/>
  <c r="V27" i="1"/>
  <c r="V35" i="1" s="1"/>
  <c r="U27" i="1"/>
  <c r="S27" i="1"/>
  <c r="R27" i="1"/>
  <c r="R35" i="1" s="1"/>
  <c r="Q27" i="1"/>
  <c r="O27" i="1"/>
  <c r="O35" i="1" s="1"/>
  <c r="N27" i="1"/>
  <c r="M27" i="1"/>
  <c r="K27" i="1"/>
  <c r="K35" i="1" s="1"/>
  <c r="J27" i="1"/>
  <c r="I27" i="1"/>
  <c r="AE26" i="1"/>
  <c r="AD26" i="1"/>
  <c r="AC26" i="1"/>
  <c r="AC34" i="1" s="1"/>
  <c r="AA26" i="1"/>
  <c r="Z26" i="1"/>
  <c r="Y26" i="1"/>
  <c r="Y34" i="1" s="1"/>
  <c r="W26" i="1"/>
  <c r="V26" i="1"/>
  <c r="V34" i="1" s="1"/>
  <c r="U26" i="1"/>
  <c r="S26" i="1"/>
  <c r="R26" i="1"/>
  <c r="R34" i="1" s="1"/>
  <c r="Q26" i="1"/>
  <c r="O26" i="1"/>
  <c r="O34" i="1" s="1"/>
  <c r="N26" i="1"/>
  <c r="M26" i="1"/>
  <c r="K26" i="1"/>
  <c r="J26" i="1"/>
  <c r="I26" i="1"/>
  <c r="AE25" i="1"/>
  <c r="AD25" i="1"/>
  <c r="AC25" i="1"/>
  <c r="AA25" i="1"/>
  <c r="Z25" i="1"/>
  <c r="Y25" i="1"/>
  <c r="W25" i="1"/>
  <c r="V25" i="1"/>
  <c r="V33" i="1" s="1"/>
  <c r="U25" i="1"/>
  <c r="S25" i="1"/>
  <c r="R25" i="1"/>
  <c r="R33" i="1" s="1"/>
  <c r="Q25" i="1"/>
  <c r="O25" i="1"/>
  <c r="N25" i="1"/>
  <c r="M25" i="1"/>
  <c r="K25" i="1"/>
  <c r="K33" i="1" s="1"/>
  <c r="J25" i="1"/>
  <c r="I25" i="1"/>
  <c r="AE24" i="1"/>
  <c r="AD24" i="1"/>
  <c r="AC24" i="1"/>
  <c r="AC32" i="1" s="1"/>
  <c r="AA24" i="1"/>
  <c r="Z24" i="1"/>
  <c r="Y24" i="1"/>
  <c r="Y32" i="1" s="1"/>
  <c r="W24" i="1"/>
  <c r="V24" i="1"/>
  <c r="V32" i="1" s="1"/>
  <c r="U24" i="1"/>
  <c r="S24" i="1"/>
  <c r="R24" i="1"/>
  <c r="Q24" i="1"/>
  <c r="O24" i="1"/>
  <c r="O32" i="1" s="1"/>
  <c r="N24" i="1"/>
  <c r="M24" i="1"/>
  <c r="K24" i="1"/>
  <c r="K32" i="1" s="1"/>
  <c r="J24" i="1"/>
  <c r="I24" i="1"/>
  <c r="AE23" i="1"/>
  <c r="AE37" i="1" s="1"/>
  <c r="AD23" i="1"/>
  <c r="AD37" i="1" s="1"/>
  <c r="AC23" i="1"/>
  <c r="AC37" i="1" s="1"/>
  <c r="AA23" i="1"/>
  <c r="AA37" i="1" s="1"/>
  <c r="Z23" i="1"/>
  <c r="Z37" i="1" s="1"/>
  <c r="Y23" i="1"/>
  <c r="Y31" i="1" s="1"/>
  <c r="W23" i="1"/>
  <c r="W37" i="1" s="1"/>
  <c r="V23" i="1"/>
  <c r="V31" i="1" s="1"/>
  <c r="U23" i="1"/>
  <c r="U37" i="1" s="1"/>
  <c r="S23" i="1"/>
  <c r="S37" i="1" s="1"/>
  <c r="R23" i="1"/>
  <c r="R31" i="1" s="1"/>
  <c r="Q23" i="1"/>
  <c r="Q37" i="1" s="1"/>
  <c r="O23" i="1"/>
  <c r="O31" i="1" s="1"/>
  <c r="N23" i="1"/>
  <c r="M23" i="1"/>
  <c r="M37" i="1" s="1"/>
  <c r="K23" i="1"/>
  <c r="K31" i="1" s="1"/>
  <c r="J23" i="1"/>
  <c r="J37" i="1" s="1"/>
  <c r="I23" i="1"/>
  <c r="I37" i="1" s="1"/>
  <c r="D16" i="1"/>
  <c r="B12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R37" i="1" l="1"/>
  <c r="AC31" i="1"/>
  <c r="K37" i="1"/>
  <c r="V37" i="1"/>
  <c r="O37" i="1"/>
  <c r="AE8" i="1"/>
  <c r="AD8" i="1"/>
  <c r="AC8" i="1"/>
  <c r="AA8" i="1"/>
  <c r="Z8" i="1"/>
  <c r="Y8" i="1"/>
  <c r="W8" i="1"/>
  <c r="V8" i="1"/>
  <c r="U8" i="1"/>
  <c r="S8" i="1"/>
  <c r="R8" i="1"/>
  <c r="Q8" i="1"/>
  <c r="O8" i="1"/>
  <c r="N8" i="1"/>
  <c r="M8" i="1"/>
  <c r="K8" i="1"/>
  <c r="J8" i="1"/>
  <c r="I8" i="1"/>
  <c r="J7" i="1"/>
  <c r="K7" i="1"/>
  <c r="M7" i="1"/>
  <c r="N7" i="1"/>
  <c r="O7" i="1"/>
  <c r="Q7" i="1"/>
  <c r="R7" i="1"/>
  <c r="S7" i="1"/>
  <c r="U7" i="1"/>
  <c r="V7" i="1"/>
  <c r="W7" i="1"/>
  <c r="Y7" i="1"/>
  <c r="Z7" i="1"/>
  <c r="AA7" i="1"/>
  <c r="AC7" i="1"/>
  <c r="AD7" i="1"/>
  <c r="AE7" i="1"/>
  <c r="I7" i="1"/>
  <c r="AE6" i="1"/>
  <c r="AD6" i="1"/>
  <c r="AC6" i="1"/>
  <c r="AA6" i="1"/>
  <c r="Z6" i="1"/>
  <c r="Y6" i="1"/>
  <c r="W6" i="1"/>
  <c r="V6" i="1"/>
  <c r="U6" i="1"/>
  <c r="S6" i="1"/>
  <c r="R6" i="1"/>
  <c r="Q6" i="1"/>
  <c r="O6" i="1"/>
  <c r="N6" i="1"/>
  <c r="M6" i="1"/>
  <c r="K6" i="1"/>
  <c r="J6" i="1"/>
  <c r="I6" i="1"/>
  <c r="AE5" i="1"/>
  <c r="AD5" i="1"/>
  <c r="AC5" i="1"/>
  <c r="AA5" i="1"/>
  <c r="Z5" i="1"/>
  <c r="Y5" i="1"/>
  <c r="V5" i="1"/>
  <c r="W5" i="1"/>
  <c r="U5" i="1"/>
  <c r="AD4" i="1"/>
  <c r="AE4" i="1"/>
  <c r="AC4" i="1"/>
  <c r="Z4" i="1"/>
  <c r="AA4" i="1"/>
  <c r="Y4" i="1"/>
  <c r="V4" i="1"/>
  <c r="W4" i="1"/>
  <c r="U4" i="1"/>
  <c r="R4" i="1"/>
  <c r="S4" i="1"/>
  <c r="N4" i="1"/>
  <c r="O4" i="1"/>
  <c r="M4" i="1"/>
  <c r="J4" i="1"/>
  <c r="K4" i="1"/>
  <c r="I4" i="1"/>
  <c r="Q4" i="1"/>
  <c r="S5" i="1"/>
  <c r="R5" i="1"/>
  <c r="Q5" i="1"/>
  <c r="O5" i="1"/>
  <c r="N5" i="1"/>
  <c r="M5" i="1"/>
  <c r="K5" i="1"/>
  <c r="J5" i="1"/>
  <c r="I5" i="1"/>
</calcChain>
</file>

<file path=xl/sharedStrings.xml><?xml version="1.0" encoding="utf-8"?>
<sst xmlns="http://schemas.openxmlformats.org/spreadsheetml/2006/main" count="121" uniqueCount="35">
  <si>
    <t>Calculating Offset values for the various IMUs</t>
  </si>
  <si>
    <t>CM</t>
  </si>
  <si>
    <t>FL</t>
  </si>
  <si>
    <t>FR</t>
  </si>
  <si>
    <t>RL</t>
  </si>
  <si>
    <t>RR</t>
  </si>
  <si>
    <t>Gyro_X</t>
  </si>
  <si>
    <t>Gyro_Y</t>
  </si>
  <si>
    <t>Gyro_Z</t>
  </si>
  <si>
    <t>Flat, Facing Up</t>
  </si>
  <si>
    <t>Flat, Facing Down</t>
  </si>
  <si>
    <t>90Deg, Tilting Left</t>
  </si>
  <si>
    <t>90Deg, Tilting Right</t>
  </si>
  <si>
    <t>90Deg, Tilting Up</t>
  </si>
  <si>
    <t>90Deg, Tilting Down</t>
  </si>
  <si>
    <t>GyroX_Avg</t>
  </si>
  <si>
    <t>GyroY_Avg</t>
  </si>
  <si>
    <t>GyroZ_Avg</t>
  </si>
  <si>
    <t>Value only</t>
  </si>
  <si>
    <t>Formula</t>
  </si>
  <si>
    <t>Accel_X</t>
  </si>
  <si>
    <t>Accel_Y</t>
  </si>
  <si>
    <t>Accel_Z</t>
  </si>
  <si>
    <t>Values</t>
  </si>
  <si>
    <t>X_Slope</t>
  </si>
  <si>
    <t>X_Bias</t>
  </si>
  <si>
    <t>Y_Slope</t>
  </si>
  <si>
    <t>Y_Bias</t>
  </si>
  <si>
    <t>Z_Slope</t>
  </si>
  <si>
    <t>Z_Bias</t>
  </si>
  <si>
    <t>1g</t>
  </si>
  <si>
    <t>Results</t>
  </si>
  <si>
    <t>0g-R</t>
  </si>
  <si>
    <t>0g-L</t>
  </si>
  <si>
    <t>0G-Avg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</si>
</sst>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2023-09-02_1607_flat-FU.xlsx" TargetMode="External"/><Relationship Id="rId1" Type="http://schemas.openxmlformats.org/officeDocument/2006/relationships/externalLinkPath" Target="2023-09-02_1607_flat-F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-09-02_1617_flat-F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2023-09-02_1624_90deg-TL.xlsx" TargetMode="External"/><Relationship Id="rId1" Type="http://schemas.openxmlformats.org/officeDocument/2006/relationships/externalLinkPath" Target="2023-09-02_1624_90deg-T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-09-02_1621_90deg-T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-09-02_1635_90deg-TU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2023-09-02_1631_90deg-TD.xlsx" TargetMode="External"/><Relationship Id="rId1" Type="http://schemas.openxmlformats.org/officeDocument/2006/relationships/externalLinkPath" Target="2023-09-02_1631_90deg-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CM"/>
      <sheetName val="FL"/>
      <sheetName val="FR"/>
      <sheetName val="RL"/>
      <sheetName val="RR"/>
    </sheetNames>
    <sheetDataSet>
      <sheetData sheetId="0" refreshError="1"/>
      <sheetData sheetId="1">
        <row r="3">
          <cell r="C3">
            <v>-0.20885632535720181</v>
          </cell>
          <cell r="D3">
            <v>3.2943492455318073E-2</v>
          </cell>
          <cell r="E3">
            <v>10.226166189926637</v>
          </cell>
          <cell r="F3">
            <v>2.9520565634090046E-2</v>
          </cell>
          <cell r="G3">
            <v>4.3144336732382086E-3</v>
          </cell>
          <cell r="H3">
            <v>-1.1181374748502863E-2</v>
          </cell>
        </row>
      </sheetData>
      <sheetData sheetId="2">
        <row r="3">
          <cell r="C3">
            <v>-0.1458179154734387</v>
          </cell>
          <cell r="D3">
            <v>3.7573519602129547E-2</v>
          </cell>
          <cell r="E3">
            <v>10.058118573076911</v>
          </cell>
          <cell r="F3">
            <v>3.7264678849796206E-3</v>
          </cell>
          <cell r="G3">
            <v>-4.202239784400502E-3</v>
          </cell>
          <cell r="H3">
            <v>3.0033678338030685E-3</v>
          </cell>
        </row>
      </sheetData>
      <sheetData sheetId="3">
        <row r="3">
          <cell r="C3">
            <v>-6.9055579638198764E-2</v>
          </cell>
          <cell r="D3">
            <v>1.3936936819142319E-2</v>
          </cell>
          <cell r="E3">
            <v>10.024788373480872</v>
          </cell>
          <cell r="F3">
            <v>-4.6015581736374774E-2</v>
          </cell>
          <cell r="G3">
            <v>1.186433572263805E-2</v>
          </cell>
          <cell r="H3">
            <v>3.6839722854831026E-3</v>
          </cell>
        </row>
      </sheetData>
      <sheetData sheetId="4">
        <row r="3">
          <cell r="C3">
            <v>-9.0482801881195077E-2</v>
          </cell>
          <cell r="D3">
            <v>-1.9824812672550502E-2</v>
          </cell>
          <cell r="E3">
            <v>9.7950600044365359</v>
          </cell>
          <cell r="F3">
            <v>-6.9688536319871845E-3</v>
          </cell>
          <cell r="G3">
            <v>8.074698755373368E-3</v>
          </cell>
          <cell r="H3">
            <v>-2.2458166058486025E-3</v>
          </cell>
        </row>
      </sheetData>
      <sheetData sheetId="5">
        <row r="3">
          <cell r="C3">
            <v>-9.1657461833645634E-2</v>
          </cell>
          <cell r="D3">
            <v>-5.5443718488213785E-2</v>
          </cell>
          <cell r="E3">
            <v>10.086505571831529</v>
          </cell>
          <cell r="F3">
            <v>-2.4444570344577338E-2</v>
          </cell>
          <cell r="G3">
            <v>1.8292735979821947E-2</v>
          </cell>
          <cell r="H3">
            <v>8.1979613521414275E-4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M"/>
      <sheetName val="FL"/>
      <sheetName val="FR"/>
      <sheetName val="RL"/>
      <sheetName val="RR"/>
    </sheetNames>
    <sheetDataSet>
      <sheetData sheetId="0"/>
      <sheetData sheetId="1">
        <row r="3">
          <cell r="C3">
            <v>2.9840178631303664E-2</v>
          </cell>
          <cell r="D3">
            <v>-0.10394804064665437</v>
          </cell>
          <cell r="E3">
            <v>-9.4976957787252143</v>
          </cell>
          <cell r="F3">
            <v>2.9307172872561446E-2</v>
          </cell>
          <cell r="G3">
            <v>4.2791076805347595E-3</v>
          </cell>
          <cell r="H3">
            <v>-1.1200172749332339E-2</v>
          </cell>
        </row>
      </sheetData>
      <sheetData sheetId="2">
        <row r="3">
          <cell r="C3">
            <v>2.6869121211882559E-2</v>
          </cell>
          <cell r="D3">
            <v>-0.16339152819045005</v>
          </cell>
          <cell r="E3">
            <v>-9.7103407254682104</v>
          </cell>
          <cell r="F3">
            <v>3.88412630683259E-3</v>
          </cell>
          <cell r="G3">
            <v>-4.1554439532657484E-3</v>
          </cell>
          <cell r="H3">
            <v>3.1118296527988406E-3</v>
          </cell>
        </row>
      </sheetData>
      <sheetData sheetId="3">
        <row r="3">
          <cell r="C3">
            <v>2.4430104922838944E-3</v>
          </cell>
          <cell r="D3">
            <v>-7.5662944409363039E-2</v>
          </cell>
          <cell r="E3">
            <v>-9.7872369292427024</v>
          </cell>
          <cell r="F3">
            <v>-4.6503291368603705E-2</v>
          </cell>
          <cell r="G3">
            <v>1.1553910815268791E-2</v>
          </cell>
          <cell r="H3">
            <v>4.0489404913321755E-3</v>
          </cell>
        </row>
      </sheetData>
      <sheetData sheetId="4">
        <row r="3">
          <cell r="C3">
            <v>-2.8933361908089993E-2</v>
          </cell>
          <cell r="D3">
            <v>-1.486207116567961E-2</v>
          </cell>
          <cell r="E3">
            <v>-9.9572965703366911</v>
          </cell>
          <cell r="F3">
            <v>-6.1597007780870953E-3</v>
          </cell>
          <cell r="G3">
            <v>7.8738374643916465E-3</v>
          </cell>
          <cell r="H3">
            <v>-2.9029938848376953E-3</v>
          </cell>
        </row>
      </sheetData>
      <sheetData sheetId="5">
        <row r="3">
          <cell r="C3">
            <v>4.9314932807914059E-4</v>
          </cell>
          <cell r="D3">
            <v>-4.7305413038210696E-2</v>
          </cell>
          <cell r="E3">
            <v>-9.6830346626850936</v>
          </cell>
          <cell r="F3">
            <v>-2.4456081587221047E-2</v>
          </cell>
          <cell r="G3">
            <v>1.9071407950627842E-2</v>
          </cell>
          <cell r="H3">
            <v>1.3582462250561257E-3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CM"/>
      <sheetName val="FL"/>
      <sheetName val="FR"/>
      <sheetName val="RL"/>
      <sheetName val="RR"/>
    </sheetNames>
    <sheetDataSet>
      <sheetData sheetId="0"/>
      <sheetData sheetId="1">
        <row r="3">
          <cell r="C3">
            <v>-0.19943777144547981</v>
          </cell>
          <cell r="D3">
            <v>-9.9817421559673498</v>
          </cell>
          <cell r="E3">
            <v>0.34358862248002481</v>
          </cell>
          <cell r="F3">
            <v>2.8776655256132763E-2</v>
          </cell>
          <cell r="G3">
            <v>3.9875852430629908E-3</v>
          </cell>
          <cell r="H3">
            <v>-1.0912850099236595E-2</v>
          </cell>
        </row>
      </sheetData>
      <sheetData sheetId="2">
        <row r="3">
          <cell r="C3">
            <v>4.6825407820418059E-2</v>
          </cell>
          <cell r="D3">
            <v>-9.9840333952932632</v>
          </cell>
          <cell r="E3">
            <v>0.23961387165155887</v>
          </cell>
          <cell r="F3">
            <v>3.3826332668042067E-3</v>
          </cell>
          <cell r="G3">
            <v>-3.9555003969795333E-3</v>
          </cell>
          <cell r="H3">
            <v>3.1743353276081354E-3</v>
          </cell>
        </row>
      </sheetData>
      <sheetData sheetId="3">
        <row r="3">
          <cell r="C3">
            <v>-3.9208270198042683E-2</v>
          </cell>
          <cell r="D3">
            <v>-9.9604709928376618</v>
          </cell>
          <cell r="E3">
            <v>0.15775617094431235</v>
          </cell>
          <cell r="F3">
            <v>-4.6750354430036389E-2</v>
          </cell>
          <cell r="G3">
            <v>1.1334151726773585E-2</v>
          </cell>
          <cell r="H3">
            <v>3.5131278693047246E-3</v>
          </cell>
        </row>
      </sheetData>
      <sheetData sheetId="4">
        <row r="3">
          <cell r="C3">
            <v>-9.3159497175658926E-3</v>
          </cell>
          <cell r="D3">
            <v>-9.9246284928341435</v>
          </cell>
          <cell r="E3">
            <v>-4.4433187107377724E-2</v>
          </cell>
          <cell r="F3">
            <v>-6.1681024917020653E-3</v>
          </cell>
          <cell r="G3">
            <v>7.5972056329936038E-3</v>
          </cell>
          <cell r="H3">
            <v>-2.6227563195307694E-3</v>
          </cell>
        </row>
      </sheetData>
      <sheetData sheetId="5">
        <row r="3">
          <cell r="C3">
            <v>-0.1764500879431278</v>
          </cell>
          <cell r="D3">
            <v>-9.9695125332104997</v>
          </cell>
          <cell r="E3">
            <v>0.20682614169796049</v>
          </cell>
          <cell r="F3">
            <v>-2.4118308291345855E-2</v>
          </cell>
          <cell r="G3">
            <v>1.8543210533809362E-2</v>
          </cell>
          <cell r="H3">
            <v>-8.3733126755153201E-5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M"/>
      <sheetName val="FL"/>
      <sheetName val="FR"/>
      <sheetName val="RL"/>
      <sheetName val="RR"/>
    </sheetNames>
    <sheetDataSet>
      <sheetData sheetId="0"/>
      <sheetData sheetId="1">
        <row r="3">
          <cell r="C3">
            <v>-3.6833871694711504E-3</v>
          </cell>
          <cell r="D3">
            <v>9.7089517046321845</v>
          </cell>
          <cell r="E3">
            <v>0.37934510372578439</v>
          </cell>
          <cell r="F3">
            <v>2.8656401970453476E-2</v>
          </cell>
          <cell r="G3">
            <v>3.9847994335354192E-3</v>
          </cell>
          <cell r="H3">
            <v>-1.0981345607595838E-2</v>
          </cell>
        </row>
      </sheetData>
      <sheetData sheetId="2">
        <row r="3">
          <cell r="C3">
            <v>-0.17070632285135329</v>
          </cell>
          <cell r="D3">
            <v>9.6667321402933926</v>
          </cell>
          <cell r="E3">
            <v>0.14190043130210372</v>
          </cell>
          <cell r="F3">
            <v>4.3494152774980754E-3</v>
          </cell>
          <cell r="G3">
            <v>-3.91359693288939E-3</v>
          </cell>
          <cell r="H3">
            <v>2.8116337744348002E-3</v>
          </cell>
        </row>
      </sheetData>
      <sheetData sheetId="3">
        <row r="3">
          <cell r="C3">
            <v>-3.8250832090847502E-2</v>
          </cell>
          <cell r="D3">
            <v>9.7097362104817044</v>
          </cell>
          <cell r="E3">
            <v>0.11191799812030036</v>
          </cell>
          <cell r="F3">
            <v>-4.6226810252014819E-2</v>
          </cell>
          <cell r="G3">
            <v>1.1206307493739773E-2</v>
          </cell>
          <cell r="H3">
            <v>4.0152155696881863E-3</v>
          </cell>
        </row>
      </sheetData>
      <sheetData sheetId="4">
        <row r="3">
          <cell r="C3">
            <v>-0.11305466528870969</v>
          </cell>
          <cell r="D3">
            <v>9.6926206811890516</v>
          </cell>
          <cell r="E3">
            <v>-9.5303098058086372E-2</v>
          </cell>
          <cell r="F3">
            <v>-6.0058526957305963E-3</v>
          </cell>
          <cell r="G3">
            <v>7.5580915180950316E-3</v>
          </cell>
          <cell r="H3">
            <v>-2.0967284765841076E-3</v>
          </cell>
        </row>
      </sheetData>
      <sheetData sheetId="5">
        <row r="3">
          <cell r="C3">
            <v>9.3353401484040865E-2</v>
          </cell>
          <cell r="D3">
            <v>9.6871294046101983</v>
          </cell>
          <cell r="E3">
            <v>0.23044254995090993</v>
          </cell>
          <cell r="F3">
            <v>-2.3871407993783306E-2</v>
          </cell>
          <cell r="G3">
            <v>1.8461801132804927E-2</v>
          </cell>
          <cell r="H3">
            <v>2.9562469223208613E-4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M"/>
      <sheetName val="FL"/>
      <sheetName val="FR"/>
      <sheetName val="RL"/>
      <sheetName val="RR"/>
    </sheetNames>
    <sheetDataSet>
      <sheetData sheetId="0"/>
      <sheetData sheetId="1">
        <row r="3">
          <cell r="C3">
            <v>9.7202029494587201</v>
          </cell>
          <cell r="D3">
            <v>-0.59628005139580975</v>
          </cell>
          <cell r="E3">
            <v>0.36822615801588982</v>
          </cell>
          <cell r="F3">
            <v>2.8598780645386606E-2</v>
          </cell>
          <cell r="G3">
            <v>3.8475351595838019E-3</v>
          </cell>
          <cell r="H3">
            <v>-1.1441537856021802E-2</v>
          </cell>
        </row>
      </sheetData>
      <sheetData sheetId="2">
        <row r="3">
          <cell r="C3">
            <v>9.7612012265777004</v>
          </cell>
          <cell r="D3">
            <v>-0.40099265865457412</v>
          </cell>
          <cell r="E3">
            <v>0.18355546061197842</v>
          </cell>
          <cell r="F3">
            <v>3.3587097955096509E-3</v>
          </cell>
          <cell r="G3">
            <v>-4.5881420688819018E-3</v>
          </cell>
          <cell r="H3">
            <v>3.2118912236583741E-3</v>
          </cell>
        </row>
      </sheetData>
      <sheetData sheetId="3">
        <row r="3">
          <cell r="C3">
            <v>9.7817080369569567</v>
          </cell>
          <cell r="D3">
            <v>-0.48484131593375318</v>
          </cell>
          <cell r="E3">
            <v>0.11024397601383965</v>
          </cell>
          <cell r="F3">
            <v>-4.6878344484207468E-2</v>
          </cell>
          <cell r="G3">
            <v>1.0356900718830869E-2</v>
          </cell>
          <cell r="H3">
            <v>3.7855951615489657E-3</v>
          </cell>
        </row>
      </sheetData>
      <sheetData sheetId="4">
        <row r="3">
          <cell r="C3">
            <v>9.7678577412046099</v>
          </cell>
          <cell r="D3">
            <v>-0.43009151216202329</v>
          </cell>
          <cell r="E3">
            <v>-2.5380603791106203E-2</v>
          </cell>
          <cell r="F3">
            <v>-6.2714668608799063E-3</v>
          </cell>
          <cell r="G3">
            <v>7.2319808385303405E-3</v>
          </cell>
          <cell r="H3">
            <v>-2.234416899950751E-3</v>
          </cell>
        </row>
      </sheetData>
      <sheetData sheetId="5">
        <row r="3">
          <cell r="C3">
            <v>9.779208962770916</v>
          </cell>
          <cell r="D3">
            <v>-0.63035395094792668</v>
          </cell>
          <cell r="E3">
            <v>0.28903091085739835</v>
          </cell>
          <cell r="F3">
            <v>-2.4232378594274323E-2</v>
          </cell>
          <cell r="G3">
            <v>1.8403570592516086E-2</v>
          </cell>
          <cell r="H3">
            <v>-1.9719941418978206E-4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CM"/>
      <sheetName val="FL"/>
      <sheetName val="FR"/>
      <sheetName val="RL"/>
      <sheetName val="RR"/>
    </sheetNames>
    <sheetDataSet>
      <sheetData sheetId="0"/>
      <sheetData sheetId="1">
        <row r="3">
          <cell r="C3">
            <v>-9.9274406745592554</v>
          </cell>
          <cell r="D3">
            <v>-1.6661689104352669E-2</v>
          </cell>
          <cell r="E3">
            <v>0.33145163197911715</v>
          </cell>
          <cell r="F3">
            <v>2.9606373807887949E-2</v>
          </cell>
          <cell r="G3">
            <v>4.2050399768871882E-3</v>
          </cell>
          <cell r="H3">
            <v>-1.1135424648495705E-2</v>
          </cell>
        </row>
      </sheetData>
      <sheetData sheetId="2">
        <row r="3">
          <cell r="C3">
            <v>-9.8718561845306336</v>
          </cell>
          <cell r="D3">
            <v>-0.2392354044727184</v>
          </cell>
          <cell r="E3">
            <v>0.1793349128136261</v>
          </cell>
          <cell r="F3">
            <v>3.300650568240015E-3</v>
          </cell>
          <cell r="G3">
            <v>-4.693685273089135E-3</v>
          </cell>
          <cell r="H3">
            <v>3.2623766656636115E-3</v>
          </cell>
        </row>
      </sheetData>
      <sheetData sheetId="3">
        <row r="3">
          <cell r="C3">
            <v>-9.8704645840136624</v>
          </cell>
          <cell r="D3">
            <v>-0.10981473451540666</v>
          </cell>
          <cell r="E3">
            <v>0.10858813663762955</v>
          </cell>
          <cell r="F3">
            <v>-4.6539017373791805E-2</v>
          </cell>
          <cell r="G3">
            <v>1.1218783234485837E-2</v>
          </cell>
          <cell r="H3">
            <v>3.5033826117658639E-3</v>
          </cell>
        </row>
      </sheetData>
      <sheetData sheetId="4">
        <row r="3">
          <cell r="C3">
            <v>-9.8718561845306336</v>
          </cell>
          <cell r="D3">
            <v>-0.2392354044727184</v>
          </cell>
          <cell r="E3">
            <v>0.1793349128136261</v>
          </cell>
          <cell r="F3">
            <v>3.300650568240015E-3</v>
          </cell>
          <cell r="G3">
            <v>-4.693685273089135E-3</v>
          </cell>
          <cell r="H3">
            <v>3.2623766656636115E-3</v>
          </cell>
        </row>
      </sheetData>
      <sheetData sheetId="5">
        <row r="3">
          <cell r="C3">
            <v>-9.8637232800435708</v>
          </cell>
          <cell r="D3">
            <v>1.0795626482561526E-2</v>
          </cell>
          <cell r="E3">
            <v>0.16759921025702237</v>
          </cell>
          <cell r="F3">
            <v>-2.3846532353358815E-2</v>
          </cell>
          <cell r="G3">
            <v>1.8153505122316976E-2</v>
          </cell>
          <cell r="H3">
            <v>3.7763178484773841E-4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1056-5641-4E3B-8A3B-9D51FD3B040B}">
  <dimension ref="A1:AE39"/>
  <sheetViews>
    <sheetView tabSelected="1" zoomScale="85" zoomScaleNormal="85" workbookViewId="0">
      <selection activeCell="G37" sqref="G37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J2" t="s">
        <v>9</v>
      </c>
      <c r="N2" t="s">
        <v>10</v>
      </c>
      <c r="R2" t="s">
        <v>11</v>
      </c>
      <c r="V2" t="s">
        <v>12</v>
      </c>
      <c r="Z2" t="s">
        <v>13</v>
      </c>
      <c r="AD2" t="s">
        <v>14</v>
      </c>
    </row>
    <row r="3" spans="1:31" x14ac:dyDescent="0.25">
      <c r="B3" t="s">
        <v>15</v>
      </c>
      <c r="C3" t="s">
        <v>16</v>
      </c>
      <c r="D3" t="s">
        <v>17</v>
      </c>
      <c r="H3" t="s">
        <v>19</v>
      </c>
      <c r="I3" t="s">
        <v>6</v>
      </c>
      <c r="J3" t="s">
        <v>7</v>
      </c>
      <c r="K3" t="s">
        <v>8</v>
      </c>
      <c r="M3" t="s">
        <v>6</v>
      </c>
      <c r="N3" t="s">
        <v>7</v>
      </c>
      <c r="O3" t="s">
        <v>8</v>
      </c>
      <c r="Q3" t="s">
        <v>6</v>
      </c>
      <c r="R3" t="s">
        <v>7</v>
      </c>
      <c r="S3" t="s">
        <v>8</v>
      </c>
      <c r="U3" t="s">
        <v>6</v>
      </c>
      <c r="V3" t="s">
        <v>7</v>
      </c>
      <c r="W3" t="s">
        <v>8</v>
      </c>
      <c r="Y3" t="s">
        <v>6</v>
      </c>
      <c r="Z3" t="s">
        <v>7</v>
      </c>
      <c r="AA3" t="s">
        <v>8</v>
      </c>
      <c r="AC3" t="s">
        <v>6</v>
      </c>
      <c r="AD3" t="s">
        <v>7</v>
      </c>
      <c r="AE3" t="s">
        <v>8</v>
      </c>
    </row>
    <row r="4" spans="1:31" x14ac:dyDescent="0.25">
      <c r="A4" t="s">
        <v>1</v>
      </c>
      <c r="I4">
        <f>[1]CM!F$3</f>
        <v>2.9520565634090046E-2</v>
      </c>
      <c r="J4">
        <f>[1]CM!G$3</f>
        <v>4.3144336732382086E-3</v>
      </c>
      <c r="K4">
        <f>[1]CM!H$3</f>
        <v>-1.1181374748502863E-2</v>
      </c>
      <c r="M4">
        <f>[2]CM!F$3</f>
        <v>2.9307172872561446E-2</v>
      </c>
      <c r="N4">
        <f>[2]CM!G$3</f>
        <v>4.2791076805347595E-3</v>
      </c>
      <c r="O4">
        <f>[2]CM!H$3</f>
        <v>-1.1200172749332339E-2</v>
      </c>
      <c r="Q4">
        <f>[3]CM!F$3</f>
        <v>2.8776655256132763E-2</v>
      </c>
      <c r="R4">
        <f>[3]CM!G$3</f>
        <v>3.9875852430629908E-3</v>
      </c>
      <c r="S4">
        <f>[3]CM!H$3</f>
        <v>-1.0912850099236595E-2</v>
      </c>
      <c r="U4">
        <f>[4]CM!F$3</f>
        <v>2.8656401970453476E-2</v>
      </c>
      <c r="V4">
        <f>[4]CM!G$3</f>
        <v>3.9847994335354192E-3</v>
      </c>
      <c r="W4">
        <f>[4]CM!H$3</f>
        <v>-1.0981345607595838E-2</v>
      </c>
      <c r="Y4">
        <f>[5]CM!F$3</f>
        <v>2.8598780645386606E-2</v>
      </c>
      <c r="Z4">
        <f>[5]CM!G$3</f>
        <v>3.8475351595838019E-3</v>
      </c>
      <c r="AA4">
        <f>[5]CM!H$3</f>
        <v>-1.1441537856021802E-2</v>
      </c>
      <c r="AC4">
        <f>[6]CM!F$3</f>
        <v>2.9606373807887949E-2</v>
      </c>
      <c r="AD4">
        <f>[6]CM!G$3</f>
        <v>4.2050399768871882E-3</v>
      </c>
      <c r="AE4">
        <f>[6]CM!H$3</f>
        <v>-1.1135424648495705E-2</v>
      </c>
    </row>
    <row r="5" spans="1:31" x14ac:dyDescent="0.25">
      <c r="A5" t="s">
        <v>2</v>
      </c>
      <c r="I5">
        <f>[1]FL!F$3</f>
        <v>3.7264678849796206E-3</v>
      </c>
      <c r="J5">
        <f>[1]FL!G$3</f>
        <v>-4.202239784400502E-3</v>
      </c>
      <c r="K5">
        <f>[1]FL!H$3</f>
        <v>3.0033678338030685E-3</v>
      </c>
      <c r="M5">
        <f>[2]FL!F$3</f>
        <v>3.88412630683259E-3</v>
      </c>
      <c r="N5">
        <f>[2]FL!G$3</f>
        <v>-4.1554439532657484E-3</v>
      </c>
      <c r="O5">
        <f>[2]FL!H$3</f>
        <v>3.1118296527988406E-3</v>
      </c>
      <c r="Q5">
        <f>[3]FL!F$3</f>
        <v>3.3826332668042067E-3</v>
      </c>
      <c r="R5">
        <f>[3]FL!G$3</f>
        <v>-3.9555003969795333E-3</v>
      </c>
      <c r="S5">
        <f>[3]FL!H$3</f>
        <v>3.1743353276081354E-3</v>
      </c>
      <c r="U5">
        <f>[4]FL!F$3</f>
        <v>4.3494152774980754E-3</v>
      </c>
      <c r="V5">
        <f>[4]FL!G$3</f>
        <v>-3.91359693288939E-3</v>
      </c>
      <c r="W5">
        <f>[4]FL!H$3</f>
        <v>2.8116337744348002E-3</v>
      </c>
      <c r="Y5">
        <f>[5]FL!F$3</f>
        <v>3.3587097955096509E-3</v>
      </c>
      <c r="Z5">
        <f>[5]FL!G$3</f>
        <v>-4.5881420688819018E-3</v>
      </c>
      <c r="AA5">
        <f>[5]FL!H$3</f>
        <v>3.2118912236583741E-3</v>
      </c>
      <c r="AC5">
        <f>[6]FL!F$3</f>
        <v>3.300650568240015E-3</v>
      </c>
      <c r="AD5">
        <f>[6]FL!G$3</f>
        <v>-4.693685273089135E-3</v>
      </c>
      <c r="AE5">
        <f>[6]FL!H$3</f>
        <v>3.2623766656636115E-3</v>
      </c>
    </row>
    <row r="6" spans="1:31" x14ac:dyDescent="0.25">
      <c r="A6" t="s">
        <v>3</v>
      </c>
      <c r="I6">
        <f>[1]FR!F$3</f>
        <v>-4.6015581736374774E-2</v>
      </c>
      <c r="J6">
        <f>[1]FR!G$3</f>
        <v>1.186433572263805E-2</v>
      </c>
      <c r="K6">
        <f>[1]FR!H$3</f>
        <v>3.6839722854831026E-3</v>
      </c>
      <c r="M6">
        <f>[2]FR!F$3</f>
        <v>-4.6503291368603705E-2</v>
      </c>
      <c r="N6">
        <f>[2]FR!G$3</f>
        <v>1.1553910815268791E-2</v>
      </c>
      <c r="O6">
        <f>[2]FR!H$3</f>
        <v>4.0489404913321755E-3</v>
      </c>
      <c r="Q6">
        <f>[3]FR!F$3</f>
        <v>-4.6750354430036389E-2</v>
      </c>
      <c r="R6">
        <f>[3]FR!G$3</f>
        <v>1.1334151726773585E-2</v>
      </c>
      <c r="S6">
        <f>[3]FR!H$3</f>
        <v>3.5131278693047246E-3</v>
      </c>
      <c r="U6">
        <f>[4]FR!F$3</f>
        <v>-4.6226810252014819E-2</v>
      </c>
      <c r="V6">
        <f>[4]FR!G$3</f>
        <v>1.1206307493739773E-2</v>
      </c>
      <c r="W6">
        <f>[4]FR!H$3</f>
        <v>4.0152155696881863E-3</v>
      </c>
      <c r="Y6">
        <f>[5]FR!F$3</f>
        <v>-4.6878344484207468E-2</v>
      </c>
      <c r="Z6">
        <f>[5]FR!G$3</f>
        <v>1.0356900718830869E-2</v>
      </c>
      <c r="AA6">
        <f>[5]FR!H$3</f>
        <v>3.7855951615489657E-3</v>
      </c>
      <c r="AC6">
        <f>[6]FR!F$3</f>
        <v>-4.6539017373791805E-2</v>
      </c>
      <c r="AD6">
        <f>[6]FR!G$3</f>
        <v>1.1218783234485837E-2</v>
      </c>
      <c r="AE6">
        <f>[6]FR!H$3</f>
        <v>3.5033826117658639E-3</v>
      </c>
    </row>
    <row r="7" spans="1:31" x14ac:dyDescent="0.25">
      <c r="A7" t="s">
        <v>4</v>
      </c>
      <c r="I7">
        <f>[1]RL!F$3</f>
        <v>-6.9688536319871845E-3</v>
      </c>
      <c r="J7">
        <f>[1]RL!G$3</f>
        <v>8.074698755373368E-3</v>
      </c>
      <c r="K7">
        <f>[1]RL!H$3</f>
        <v>-2.2458166058486025E-3</v>
      </c>
      <c r="M7">
        <f>[2]RL!F$3</f>
        <v>-6.1597007780870953E-3</v>
      </c>
      <c r="N7">
        <f>[2]RL!G$3</f>
        <v>7.8738374643916465E-3</v>
      </c>
      <c r="O7">
        <f>[2]RL!H$3</f>
        <v>-2.9029938848376953E-3</v>
      </c>
      <c r="Q7">
        <f>[3]RL!F$3</f>
        <v>-6.1681024917020653E-3</v>
      </c>
      <c r="R7">
        <f>[3]RL!G$3</f>
        <v>7.5972056329936038E-3</v>
      </c>
      <c r="S7">
        <f>[3]RL!H$3</f>
        <v>-2.6227563195307694E-3</v>
      </c>
      <c r="U7">
        <f>[4]RL!F$3</f>
        <v>-6.0058526957305963E-3</v>
      </c>
      <c r="V7">
        <f>[4]RL!G$3</f>
        <v>7.5580915180950316E-3</v>
      </c>
      <c r="W7">
        <f>[4]RL!H$3</f>
        <v>-2.0967284765841076E-3</v>
      </c>
      <c r="Y7">
        <f>[5]RL!F$3</f>
        <v>-6.2714668608799063E-3</v>
      </c>
      <c r="Z7">
        <f>[5]RL!G$3</f>
        <v>7.2319808385303405E-3</v>
      </c>
      <c r="AA7">
        <f>[5]RL!H$3</f>
        <v>-2.234416899950751E-3</v>
      </c>
      <c r="AC7">
        <f>[6]RL!F$3</f>
        <v>3.300650568240015E-3</v>
      </c>
      <c r="AD7">
        <f>[6]RL!G$3</f>
        <v>-4.693685273089135E-3</v>
      </c>
      <c r="AE7">
        <f>[6]RL!H$3</f>
        <v>3.2623766656636115E-3</v>
      </c>
    </row>
    <row r="8" spans="1:31" x14ac:dyDescent="0.25">
      <c r="A8" t="s">
        <v>5</v>
      </c>
      <c r="I8">
        <f>[1]RR!F$3</f>
        <v>-2.4444570344577338E-2</v>
      </c>
      <c r="J8">
        <f>[1]RR!G$3</f>
        <v>1.8292735979821947E-2</v>
      </c>
      <c r="K8">
        <f>[1]RR!H$3</f>
        <v>8.1979613521414275E-4</v>
      </c>
      <c r="M8">
        <f>[2]RR!F$3</f>
        <v>-2.4456081587221047E-2</v>
      </c>
      <c r="N8">
        <f>[2]RR!G$3</f>
        <v>1.9071407950627842E-2</v>
      </c>
      <c r="O8">
        <f>[2]RR!H$3</f>
        <v>1.3582462250561257E-3</v>
      </c>
      <c r="Q8">
        <f>[3]RR!F$3</f>
        <v>-2.4118308291345855E-2</v>
      </c>
      <c r="R8">
        <f>[3]RR!G$3</f>
        <v>1.8543210533809362E-2</v>
      </c>
      <c r="S8">
        <f>[3]RR!H$3</f>
        <v>-8.3733126755153201E-5</v>
      </c>
      <c r="U8">
        <f>[4]RR!F$3</f>
        <v>-2.3871407993783306E-2</v>
      </c>
      <c r="V8">
        <f>[4]RR!G$3</f>
        <v>1.8461801132804927E-2</v>
      </c>
      <c r="W8">
        <f>[4]RR!H$3</f>
        <v>2.9562469223208613E-4</v>
      </c>
      <c r="Y8">
        <f>[5]RR!F$3</f>
        <v>-2.4232378594274323E-2</v>
      </c>
      <c r="Z8">
        <f>[5]RR!G$3</f>
        <v>1.8403570592516086E-2</v>
      </c>
      <c r="AA8">
        <f>[5]RR!H$3</f>
        <v>-1.9719941418978206E-4</v>
      </c>
      <c r="AC8">
        <f>[6]RR!F$3</f>
        <v>-2.3846532353358815E-2</v>
      </c>
      <c r="AD8">
        <f>[6]RR!G$3</f>
        <v>1.8153505122316976E-2</v>
      </c>
      <c r="AE8">
        <f>[6]RR!H$3</f>
        <v>3.7763178484773841E-4</v>
      </c>
    </row>
    <row r="11" spans="1:31" x14ac:dyDescent="0.25">
      <c r="B11" s="1" t="s">
        <v>15</v>
      </c>
      <c r="C11" s="1" t="s">
        <v>16</v>
      </c>
      <c r="D11" s="1" t="s">
        <v>17</v>
      </c>
      <c r="E11" s="1"/>
      <c r="F11" s="1"/>
      <c r="H11" t="s">
        <v>18</v>
      </c>
      <c r="I11" t="s">
        <v>6</v>
      </c>
      <c r="J11" t="s">
        <v>7</v>
      </c>
      <c r="K11" t="s">
        <v>8</v>
      </c>
      <c r="M11" t="s">
        <v>6</v>
      </c>
      <c r="N11" t="s">
        <v>7</v>
      </c>
      <c r="O11" t="s">
        <v>8</v>
      </c>
      <c r="Q11" t="s">
        <v>6</v>
      </c>
      <c r="R11" t="s">
        <v>7</v>
      </c>
      <c r="S11" t="s">
        <v>8</v>
      </c>
      <c r="U11" t="s">
        <v>6</v>
      </c>
      <c r="V11" t="s">
        <v>7</v>
      </c>
      <c r="W11" t="s">
        <v>8</v>
      </c>
      <c r="Y11" t="s">
        <v>6</v>
      </c>
      <c r="Z11" t="s">
        <v>7</v>
      </c>
      <c r="AA11" t="s">
        <v>8</v>
      </c>
      <c r="AC11" t="s">
        <v>6</v>
      </c>
      <c r="AD11" t="s">
        <v>7</v>
      </c>
      <c r="AE11" t="s">
        <v>8</v>
      </c>
    </row>
    <row r="12" spans="1:31" x14ac:dyDescent="0.25">
      <c r="A12" t="s">
        <v>1</v>
      </c>
      <c r="B12">
        <f>AVERAGE(I12,M12,Q12,U12,Y12,AC12)</f>
        <v>2.9077658364418713E-2</v>
      </c>
      <c r="C12">
        <f>AVERAGE(J12,N12,R12,V12,Z12,AD12)</f>
        <v>4.1030835278070624E-3</v>
      </c>
      <c r="D12">
        <f>AVERAGE(K12,O12,S12,W12,AA12,AE12)</f>
        <v>7.4303094020322889E-3</v>
      </c>
      <c r="I12">
        <v>2.9520565634090046E-2</v>
      </c>
      <c r="J12">
        <v>4.3144336732382086E-3</v>
      </c>
      <c r="K12">
        <v>1.1181374748502863E-2</v>
      </c>
      <c r="M12">
        <v>2.9307172872561446E-2</v>
      </c>
      <c r="N12">
        <v>4.2791076805347595E-3</v>
      </c>
      <c r="O12">
        <v>1.1200172749332339E-2</v>
      </c>
      <c r="Q12">
        <v>2.8776655256132763E-2</v>
      </c>
      <c r="R12">
        <v>3.9875852430629908E-3</v>
      </c>
      <c r="S12">
        <v>1.0912850099236595E-2</v>
      </c>
      <c r="U12">
        <v>2.8656401970453476E-2</v>
      </c>
      <c r="V12">
        <v>3.9847994335354192E-3</v>
      </c>
      <c r="W12">
        <v>1.0981345607595838E-2</v>
      </c>
      <c r="Y12">
        <v>2.8598780645386606E-2</v>
      </c>
      <c r="Z12">
        <v>3.8475351595838019E-3</v>
      </c>
      <c r="AA12">
        <v>1.1441537856021802E-2</v>
      </c>
      <c r="AC12">
        <v>2.9606373807887949E-2</v>
      </c>
      <c r="AD12">
        <v>4.2050399768871882E-3</v>
      </c>
      <c r="AE12">
        <v>-1.1135424648495705E-2</v>
      </c>
    </row>
    <row r="13" spans="1:31" x14ac:dyDescent="0.25">
      <c r="A13" t="s">
        <v>2</v>
      </c>
      <c r="B13">
        <f>AVERAGE(I13,M13,Q13,U13,Y13,AC13)</f>
        <v>3.6670005166440267E-3</v>
      </c>
      <c r="C13">
        <f>AVERAGE(J13,N13,R13,V13,Z13,AD13)</f>
        <v>2.6868729772213241E-3</v>
      </c>
      <c r="D13">
        <f>AVERAGE(K13,O13,S13,W13,AA13,AE13)</f>
        <v>3.095905746327805E-3</v>
      </c>
      <c r="I13">
        <v>3.7264678849796206E-3</v>
      </c>
      <c r="J13">
        <v>4.202239784400502E-3</v>
      </c>
      <c r="K13">
        <v>3.0033678338030685E-3</v>
      </c>
      <c r="M13">
        <v>3.88412630683259E-3</v>
      </c>
      <c r="N13">
        <v>4.1554439532657484E-3</v>
      </c>
      <c r="O13">
        <v>3.1118296527988406E-3</v>
      </c>
      <c r="Q13">
        <v>3.3826332668042067E-3</v>
      </c>
      <c r="R13">
        <v>3.9555003969795333E-3</v>
      </c>
      <c r="S13">
        <v>3.1743353276081354E-3</v>
      </c>
      <c r="U13">
        <v>4.3494152774980754E-3</v>
      </c>
      <c r="V13">
        <v>3.91359693288939E-3</v>
      </c>
      <c r="W13">
        <v>2.8116337744348002E-3</v>
      </c>
      <c r="Y13">
        <v>3.3587097955096509E-3</v>
      </c>
      <c r="Z13">
        <v>4.5881420688819018E-3</v>
      </c>
      <c r="AA13">
        <v>3.2118912236583741E-3</v>
      </c>
      <c r="AC13">
        <v>3.300650568240015E-3</v>
      </c>
      <c r="AD13">
        <v>-4.693685273089135E-3</v>
      </c>
      <c r="AE13">
        <v>3.2623766656636115E-3</v>
      </c>
    </row>
    <row r="14" spans="1:31" x14ac:dyDescent="0.25">
      <c r="A14" t="s">
        <v>3</v>
      </c>
      <c r="B14">
        <f>AVERAGE(I14,M14,Q14,U14,Y14,AC14)</f>
        <v>3.0972560816240891E-2</v>
      </c>
      <c r="C14">
        <f>AVERAGE(J14,N14,R14,V14,Z14,AD14)</f>
        <v>1.1255731618622819E-2</v>
      </c>
      <c r="D14">
        <f>AVERAGE(K14,O14,S14,W14,AA14,AE14)</f>
        <v>3.7583723315205032E-3</v>
      </c>
      <c r="I14">
        <v>4.6015581736374774E-2</v>
      </c>
      <c r="J14">
        <v>1.186433572263805E-2</v>
      </c>
      <c r="K14">
        <v>3.6839722854831026E-3</v>
      </c>
      <c r="M14">
        <v>4.6503291368603705E-2</v>
      </c>
      <c r="N14">
        <v>1.1553910815268791E-2</v>
      </c>
      <c r="O14">
        <v>4.0489404913321755E-3</v>
      </c>
      <c r="Q14">
        <v>4.6750354430036389E-2</v>
      </c>
      <c r="R14">
        <v>1.1334151726773585E-2</v>
      </c>
      <c r="S14">
        <v>3.5131278693047246E-3</v>
      </c>
      <c r="U14">
        <v>4.6226810252014819E-2</v>
      </c>
      <c r="V14">
        <v>1.1206307493739773E-2</v>
      </c>
      <c r="W14">
        <v>4.0152155696881863E-3</v>
      </c>
      <c r="Y14">
        <v>4.6878344484207468E-2</v>
      </c>
      <c r="Z14">
        <v>1.0356900718830869E-2</v>
      </c>
      <c r="AA14">
        <v>3.7855951615489657E-3</v>
      </c>
      <c r="AC14">
        <v>-4.6539017373791805E-2</v>
      </c>
      <c r="AD14">
        <v>1.1218783234485837E-2</v>
      </c>
      <c r="AE14">
        <v>3.5033826117658639E-3</v>
      </c>
    </row>
    <row r="15" spans="1:31" x14ac:dyDescent="0.25">
      <c r="A15" t="s">
        <v>4</v>
      </c>
      <c r="B15">
        <f>AVERAGE(I15,M15,Q15,U15,Y15,AC15)</f>
        <v>5.8124378377711443E-3</v>
      </c>
      <c r="C15">
        <f>AVERAGE(J15,N15,R15,V15,Z15,AD15)</f>
        <v>5.6070214893824757E-3</v>
      </c>
      <c r="D15">
        <f>AVERAGE(K15,O15,S15,W15,AA15,AE15)</f>
        <v>2.5608481420692562E-3</v>
      </c>
      <c r="I15">
        <v>6.9688536319871845E-3</v>
      </c>
      <c r="J15">
        <v>8.074698755373368E-3</v>
      </c>
      <c r="K15">
        <v>2.2458166058486025E-3</v>
      </c>
      <c r="M15">
        <v>6.1597007780870953E-3</v>
      </c>
      <c r="N15">
        <v>7.8738374643916465E-3</v>
      </c>
      <c r="O15">
        <v>2.9029938848376953E-3</v>
      </c>
      <c r="Q15">
        <v>6.1681024917020653E-3</v>
      </c>
      <c r="R15">
        <v>7.5972056329936038E-3</v>
      </c>
      <c r="S15">
        <v>2.6227563195307694E-3</v>
      </c>
      <c r="U15">
        <v>6.0058526957305963E-3</v>
      </c>
      <c r="V15">
        <v>7.5580915180950316E-3</v>
      </c>
      <c r="W15">
        <v>2.0967284765841076E-3</v>
      </c>
      <c r="Y15">
        <v>6.2714668608799063E-3</v>
      </c>
      <c r="Z15">
        <v>7.2319808385303405E-3</v>
      </c>
      <c r="AA15">
        <v>2.234416899950751E-3</v>
      </c>
      <c r="AC15">
        <v>3.300650568240015E-3</v>
      </c>
      <c r="AD15">
        <v>-4.693685273089135E-3</v>
      </c>
      <c r="AE15">
        <v>3.2623766656636115E-3</v>
      </c>
    </row>
    <row r="16" spans="1:31" x14ac:dyDescent="0.25">
      <c r="A16" t="s">
        <v>5</v>
      </c>
      <c r="B16">
        <f>AVERAGE(I16,M16,Q16,U16,Y16,AC16)</f>
        <v>1.6212702409640508E-2</v>
      </c>
      <c r="C16">
        <f>AVERAGE(J16,N16,R16,V16,Z16,AD16)</f>
        <v>1.8487705218649526E-2</v>
      </c>
      <c r="D16">
        <f>AVERAGE(K16,O16,S16,W16,AA16,AE16)</f>
        <v>5.2203856304917137E-4</v>
      </c>
      <c r="I16">
        <v>2.4444570344577338E-2</v>
      </c>
      <c r="J16">
        <v>1.8292735979821947E-2</v>
      </c>
      <c r="K16">
        <v>8.1979613521414275E-4</v>
      </c>
      <c r="M16">
        <v>2.4456081587221047E-2</v>
      </c>
      <c r="N16">
        <v>1.9071407950627842E-2</v>
      </c>
      <c r="O16">
        <v>1.3582462250561257E-3</v>
      </c>
      <c r="Q16">
        <v>2.4118308291345855E-2</v>
      </c>
      <c r="R16">
        <v>1.8543210533809362E-2</v>
      </c>
      <c r="S16">
        <v>8.3733126755153201E-5</v>
      </c>
      <c r="U16">
        <v>2.3871407993783306E-2</v>
      </c>
      <c r="V16">
        <v>1.8461801132804927E-2</v>
      </c>
      <c r="W16">
        <v>2.9562469223208613E-4</v>
      </c>
      <c r="Y16">
        <v>2.4232378594274323E-2</v>
      </c>
      <c r="Z16">
        <v>1.8403570592516086E-2</v>
      </c>
      <c r="AA16">
        <v>1.9719941418978206E-4</v>
      </c>
      <c r="AC16">
        <v>-2.3846532353358815E-2</v>
      </c>
      <c r="AD16">
        <v>1.8153505122316976E-2</v>
      </c>
      <c r="AE16">
        <v>3.7763178484773841E-4</v>
      </c>
    </row>
    <row r="17" spans="1:31" x14ac:dyDescent="0.25">
      <c r="B17" s="1"/>
      <c r="C17" s="1"/>
      <c r="D17" s="1"/>
      <c r="E17" s="1"/>
      <c r="F17" s="1"/>
    </row>
    <row r="18" spans="1:31" x14ac:dyDescent="0.25">
      <c r="B18" s="1"/>
      <c r="C18" s="1"/>
      <c r="D18" s="1"/>
      <c r="E18" s="1"/>
      <c r="F18" s="1"/>
      <c r="H18" t="s">
        <v>31</v>
      </c>
      <c r="I18">
        <f>I12-$B12</f>
        <v>4.429072696713332E-4</v>
      </c>
      <c r="J18">
        <f t="shared" ref="J18:AE18" si="0">J12-$B12</f>
        <v>-2.4763224691180506E-2</v>
      </c>
      <c r="K18">
        <f t="shared" si="0"/>
        <v>-1.7896283615915852E-2</v>
      </c>
      <c r="M18">
        <f t="shared" si="0"/>
        <v>2.2951450814273286E-4</v>
      </c>
      <c r="N18">
        <f t="shared" si="0"/>
        <v>-2.4798550683883952E-2</v>
      </c>
      <c r="O18">
        <f t="shared" si="0"/>
        <v>-1.7877485615086376E-2</v>
      </c>
      <c r="Q18">
        <f t="shared" si="0"/>
        <v>-3.0100310828595073E-4</v>
      </c>
      <c r="R18">
        <f t="shared" si="0"/>
        <v>-2.5090073121355722E-2</v>
      </c>
      <c r="S18">
        <f t="shared" si="0"/>
        <v>-1.8164808265182117E-2</v>
      </c>
      <c r="U18">
        <f t="shared" si="0"/>
        <v>-4.2125639396523723E-4</v>
      </c>
      <c r="V18">
        <f t="shared" si="0"/>
        <v>-2.5092858930883293E-2</v>
      </c>
      <c r="W18">
        <f t="shared" si="0"/>
        <v>-1.8096312756822875E-2</v>
      </c>
      <c r="Y18">
        <f t="shared" si="0"/>
        <v>-4.7887771903210724E-4</v>
      </c>
      <c r="Z18">
        <f t="shared" si="0"/>
        <v>-2.5230123204834913E-2</v>
      </c>
      <c r="AA18">
        <f t="shared" si="0"/>
        <v>-1.7636120508396913E-2</v>
      </c>
      <c r="AC18">
        <f t="shared" si="0"/>
        <v>5.2871544346923607E-4</v>
      </c>
      <c r="AD18">
        <f t="shared" si="0"/>
        <v>-2.4872618387531527E-2</v>
      </c>
      <c r="AE18">
        <f t="shared" si="0"/>
        <v>-4.0213083012914416E-2</v>
      </c>
    </row>
    <row r="19" spans="1:31" x14ac:dyDescent="0.25">
      <c r="B19" s="1"/>
      <c r="C19" s="1"/>
      <c r="D19" s="1"/>
      <c r="E19" s="1"/>
      <c r="F19" s="1"/>
      <c r="I19">
        <f>I13-$B13</f>
        <v>5.946736833559391E-5</v>
      </c>
      <c r="J19">
        <f t="shared" ref="J19:AE19" si="1">J13-$B13</f>
        <v>5.3523926775647527E-4</v>
      </c>
      <c r="K19">
        <f t="shared" si="1"/>
        <v>-6.6363268284095819E-4</v>
      </c>
      <c r="M19">
        <f t="shared" si="1"/>
        <v>2.1712579018856332E-4</v>
      </c>
      <c r="N19">
        <f t="shared" si="1"/>
        <v>4.8844343662172171E-4</v>
      </c>
      <c r="O19">
        <f t="shared" si="1"/>
        <v>-5.5517086384518615E-4</v>
      </c>
      <c r="Q19">
        <f t="shared" si="1"/>
        <v>-2.8436724983982005E-4</v>
      </c>
      <c r="R19">
        <f t="shared" si="1"/>
        <v>2.8849988033550654E-4</v>
      </c>
      <c r="S19">
        <f t="shared" si="1"/>
        <v>-4.9266518903589131E-4</v>
      </c>
      <c r="U19">
        <f t="shared" si="1"/>
        <v>6.8241476085404871E-4</v>
      </c>
      <c r="V19">
        <f t="shared" si="1"/>
        <v>2.4659641624536323E-4</v>
      </c>
      <c r="W19">
        <f t="shared" si="1"/>
        <v>-8.5536674220922657E-4</v>
      </c>
      <c r="Y19">
        <f t="shared" si="1"/>
        <v>-3.0829072113437586E-4</v>
      </c>
      <c r="Z19">
        <f t="shared" si="1"/>
        <v>9.2114155223787511E-4</v>
      </c>
      <c r="AA19">
        <f t="shared" si="1"/>
        <v>-4.5510929298565265E-4</v>
      </c>
      <c r="AC19">
        <f t="shared" si="1"/>
        <v>-3.6634994840401176E-4</v>
      </c>
      <c r="AD19">
        <f t="shared" si="1"/>
        <v>-8.3606857897331622E-3</v>
      </c>
      <c r="AE19">
        <f t="shared" si="1"/>
        <v>-4.0462385098041526E-4</v>
      </c>
    </row>
    <row r="20" spans="1:31" x14ac:dyDescent="0.25">
      <c r="B20" s="1"/>
      <c r="C20" s="1"/>
      <c r="D20" s="1"/>
      <c r="E20" s="1"/>
      <c r="F20" s="1"/>
    </row>
    <row r="22" spans="1:31" x14ac:dyDescent="0.25">
      <c r="H22" t="s">
        <v>19</v>
      </c>
      <c r="I22" t="s">
        <v>20</v>
      </c>
      <c r="J22" t="s">
        <v>21</v>
      </c>
      <c r="K22" t="s">
        <v>22</v>
      </c>
      <c r="M22" t="s">
        <v>20</v>
      </c>
      <c r="N22" t="s">
        <v>21</v>
      </c>
      <c r="O22" t="s">
        <v>22</v>
      </c>
      <c r="Q22" t="s">
        <v>20</v>
      </c>
      <c r="R22" t="s">
        <v>21</v>
      </c>
      <c r="S22" t="s">
        <v>22</v>
      </c>
      <c r="U22" t="s">
        <v>20</v>
      </c>
      <c r="V22" t="s">
        <v>21</v>
      </c>
      <c r="W22" t="s">
        <v>22</v>
      </c>
      <c r="Y22" t="s">
        <v>20</v>
      </c>
      <c r="Z22" t="s">
        <v>21</v>
      </c>
      <c r="AA22" t="s">
        <v>22</v>
      </c>
      <c r="AC22" t="s">
        <v>20</v>
      </c>
      <c r="AD22" t="s">
        <v>21</v>
      </c>
      <c r="AE22" t="s">
        <v>22</v>
      </c>
    </row>
    <row r="23" spans="1:31" x14ac:dyDescent="0.25">
      <c r="A23" t="s">
        <v>1</v>
      </c>
      <c r="I23">
        <f>[1]CM!C$3</f>
        <v>-0.20885632535720181</v>
      </c>
      <c r="J23">
        <f>[1]CM!D$3</f>
        <v>3.2943492455318073E-2</v>
      </c>
      <c r="K23">
        <f>[1]CM!E$3</f>
        <v>10.226166189926637</v>
      </c>
      <c r="M23">
        <f>[2]CM!C$3</f>
        <v>2.9840178631303664E-2</v>
      </c>
      <c r="N23">
        <f>[2]CM!D$3</f>
        <v>-0.10394804064665437</v>
      </c>
      <c r="O23">
        <f>[2]CM!E$3</f>
        <v>-9.4976957787252143</v>
      </c>
      <c r="Q23">
        <f>[3]CM!C$3</f>
        <v>-0.19943777144547981</v>
      </c>
      <c r="R23">
        <f>[3]CM!D$3</f>
        <v>-9.9817421559673498</v>
      </c>
      <c r="S23">
        <f>[3]CM!E$3</f>
        <v>0.34358862248002481</v>
      </c>
      <c r="U23">
        <f>[4]CM!C$3</f>
        <v>-3.6833871694711504E-3</v>
      </c>
      <c r="V23">
        <f>[4]CM!D$3</f>
        <v>9.7089517046321845</v>
      </c>
      <c r="W23">
        <f>[4]CM!E$3</f>
        <v>0.37934510372578439</v>
      </c>
      <c r="Y23">
        <f>[5]CM!C$3</f>
        <v>9.7202029494587201</v>
      </c>
      <c r="Z23">
        <f>[5]CM!D$3</f>
        <v>-0.59628005139580975</v>
      </c>
      <c r="AA23">
        <f>[5]CM!E$3</f>
        <v>0.36822615801588982</v>
      </c>
      <c r="AC23">
        <f>[6]CM!C$3</f>
        <v>-9.9274406745592554</v>
      </c>
      <c r="AD23">
        <f>[6]CM!D$3</f>
        <v>-1.6661689104352669E-2</v>
      </c>
      <c r="AE23">
        <f>[6]CM!E$3</f>
        <v>0.33145163197911715</v>
      </c>
    </row>
    <row r="24" spans="1:31" x14ac:dyDescent="0.25">
      <c r="A24" t="s">
        <v>2</v>
      </c>
      <c r="I24" s="2">
        <f>[1]FL!C$3</f>
        <v>-0.1458179154734387</v>
      </c>
      <c r="J24" s="2">
        <f>[1]FL!D$3</f>
        <v>3.7573519602129547E-2</v>
      </c>
      <c r="K24" s="2">
        <f>[1]FL!E$3</f>
        <v>10.058118573076911</v>
      </c>
      <c r="L24" s="2"/>
      <c r="M24" s="2">
        <f>[2]FL!C$3</f>
        <v>2.6869121211882559E-2</v>
      </c>
      <c r="N24" s="2">
        <f>[2]FL!D$3</f>
        <v>-0.16339152819045005</v>
      </c>
      <c r="O24" s="2">
        <f>[2]FL!E$3</f>
        <v>-9.7103407254682104</v>
      </c>
      <c r="P24" s="2"/>
      <c r="Q24" s="2">
        <f>[3]FL!C$3</f>
        <v>4.6825407820418059E-2</v>
      </c>
      <c r="R24" s="2">
        <f>[3]FL!D$3</f>
        <v>-9.9840333952932632</v>
      </c>
      <c r="S24" s="2">
        <f>[3]FL!E$3</f>
        <v>0.23961387165155887</v>
      </c>
      <c r="T24" s="2"/>
      <c r="U24" s="2">
        <f>[4]FL!C$3</f>
        <v>-0.17070632285135329</v>
      </c>
      <c r="V24" s="2">
        <f>[4]FL!D$3</f>
        <v>9.6667321402933926</v>
      </c>
      <c r="W24" s="2">
        <f>[4]FL!E$3</f>
        <v>0.14190043130210372</v>
      </c>
      <c r="X24" s="2"/>
      <c r="Y24" s="2">
        <f>[5]FL!C$3</f>
        <v>9.7612012265777004</v>
      </c>
      <c r="Z24" s="2">
        <f>[5]FL!D$3</f>
        <v>-0.40099265865457412</v>
      </c>
      <c r="AA24" s="2">
        <f>[5]FL!E$3</f>
        <v>0.18355546061197842</v>
      </c>
      <c r="AB24" s="2"/>
      <c r="AC24" s="2">
        <f>[6]FL!C$3</f>
        <v>-9.8718561845306336</v>
      </c>
      <c r="AD24" s="2">
        <f>[6]FL!D$3</f>
        <v>-0.2392354044727184</v>
      </c>
      <c r="AE24" s="2">
        <f>[6]FL!E$3</f>
        <v>0.1793349128136261</v>
      </c>
    </row>
    <row r="25" spans="1:31" x14ac:dyDescent="0.25">
      <c r="A25" t="s">
        <v>3</v>
      </c>
      <c r="I25">
        <f>[1]FR!C$3</f>
        <v>-6.9055579638198764E-2</v>
      </c>
      <c r="J25">
        <f>[1]FR!D$3</f>
        <v>1.3936936819142319E-2</v>
      </c>
      <c r="K25">
        <f>[1]FR!E$3</f>
        <v>10.024788373480872</v>
      </c>
      <c r="M25">
        <f>[2]FR!C$3</f>
        <v>2.4430104922838944E-3</v>
      </c>
      <c r="N25">
        <f>[2]FR!D$3</f>
        <v>-7.5662944409363039E-2</v>
      </c>
      <c r="O25">
        <f>[2]FR!E$3</f>
        <v>-9.7872369292427024</v>
      </c>
      <c r="Q25">
        <f>[3]FR!C$3</f>
        <v>-3.9208270198042683E-2</v>
      </c>
      <c r="R25">
        <f>[3]FR!D$3</f>
        <v>-9.9604709928376618</v>
      </c>
      <c r="S25">
        <f>[3]FR!E$3</f>
        <v>0.15775617094431235</v>
      </c>
      <c r="U25">
        <f>[4]FR!C$3</f>
        <v>-3.8250832090847502E-2</v>
      </c>
      <c r="V25">
        <f>[4]FR!D$3</f>
        <v>9.7097362104817044</v>
      </c>
      <c r="W25">
        <f>[4]FR!E$3</f>
        <v>0.11191799812030036</v>
      </c>
      <c r="Y25">
        <f>[5]FR!C$3</f>
        <v>9.7817080369569567</v>
      </c>
      <c r="Z25">
        <f>[5]FR!D$3</f>
        <v>-0.48484131593375318</v>
      </c>
      <c r="AA25">
        <f>[5]FR!E$3</f>
        <v>0.11024397601383965</v>
      </c>
      <c r="AC25">
        <f>[6]FR!C$3</f>
        <v>-9.8704645840136624</v>
      </c>
      <c r="AD25">
        <f>[6]FR!D$3</f>
        <v>-0.10981473451540666</v>
      </c>
      <c r="AE25">
        <f>[6]FR!E$3</f>
        <v>0.10858813663762955</v>
      </c>
    </row>
    <row r="26" spans="1:31" x14ac:dyDescent="0.25">
      <c r="A26" t="s">
        <v>4</v>
      </c>
      <c r="I26">
        <f>[1]RL!C$3</f>
        <v>-9.0482801881195077E-2</v>
      </c>
      <c r="J26">
        <f>[1]RL!D$3</f>
        <v>-1.9824812672550502E-2</v>
      </c>
      <c r="K26">
        <f>[1]RL!E$3</f>
        <v>9.7950600044365359</v>
      </c>
      <c r="M26">
        <f>[2]RL!C$3</f>
        <v>-2.8933361908089993E-2</v>
      </c>
      <c r="N26">
        <f>[2]RL!D$3</f>
        <v>-1.486207116567961E-2</v>
      </c>
      <c r="O26">
        <f>[2]RL!E$3</f>
        <v>-9.9572965703366911</v>
      </c>
      <c r="Q26">
        <f>[3]RL!C$3</f>
        <v>-9.3159497175658926E-3</v>
      </c>
      <c r="R26">
        <f>[3]RL!D$3</f>
        <v>-9.9246284928341435</v>
      </c>
      <c r="S26">
        <f>[3]RL!E$3</f>
        <v>-4.4433187107377724E-2</v>
      </c>
      <c r="U26">
        <f>[4]RL!C$3</f>
        <v>-0.11305466528870969</v>
      </c>
      <c r="V26">
        <f>[4]RL!D$3</f>
        <v>9.6926206811890516</v>
      </c>
      <c r="W26">
        <f>[4]RL!E$3</f>
        <v>-9.5303098058086372E-2</v>
      </c>
      <c r="Y26">
        <f>[5]RL!C$3</f>
        <v>9.7678577412046099</v>
      </c>
      <c r="Z26">
        <f>[5]RL!D$3</f>
        <v>-0.43009151216202329</v>
      </c>
      <c r="AA26">
        <f>[5]RL!E$3</f>
        <v>-2.5380603791106203E-2</v>
      </c>
      <c r="AC26">
        <f>[6]RL!C$3</f>
        <v>-9.8718561845306336</v>
      </c>
      <c r="AD26">
        <f>[6]RL!D$3</f>
        <v>-0.2392354044727184</v>
      </c>
      <c r="AE26">
        <f>[6]RL!E$3</f>
        <v>0.1793349128136261</v>
      </c>
    </row>
    <row r="27" spans="1:31" x14ac:dyDescent="0.25">
      <c r="A27" t="s">
        <v>5</v>
      </c>
      <c r="I27">
        <f>[1]RR!C$3</f>
        <v>-9.1657461833645634E-2</v>
      </c>
      <c r="J27">
        <f>[1]RR!D$3</f>
        <v>-5.5443718488213785E-2</v>
      </c>
      <c r="K27">
        <f>[1]RR!E$3</f>
        <v>10.086505571831529</v>
      </c>
      <c r="M27">
        <f>[2]RR!C$3</f>
        <v>4.9314932807914059E-4</v>
      </c>
      <c r="N27">
        <f>[2]RR!D$3</f>
        <v>-4.7305413038210696E-2</v>
      </c>
      <c r="O27">
        <f>[2]RR!E$3</f>
        <v>-9.6830346626850936</v>
      </c>
      <c r="Q27">
        <f>[3]RR!C$3</f>
        <v>-0.1764500879431278</v>
      </c>
      <c r="R27">
        <f>[3]RR!D$3</f>
        <v>-9.9695125332104997</v>
      </c>
      <c r="S27">
        <f>[3]RR!E$3</f>
        <v>0.20682614169796049</v>
      </c>
      <c r="U27">
        <f>[4]RR!C$3</f>
        <v>9.3353401484040865E-2</v>
      </c>
      <c r="V27">
        <f>[4]RR!D$3</f>
        <v>9.6871294046101983</v>
      </c>
      <c r="W27">
        <f>[4]RR!E$3</f>
        <v>0.23044254995090993</v>
      </c>
      <c r="Y27">
        <f>[5]RR!C$3</f>
        <v>9.779208962770916</v>
      </c>
      <c r="Z27">
        <f>[5]RR!D$3</f>
        <v>-0.63035395094792668</v>
      </c>
      <c r="AA27">
        <f>[5]RR!E$3</f>
        <v>0.28903091085739835</v>
      </c>
      <c r="AC27">
        <f>[6]RR!C$3</f>
        <v>-9.8637232800435708</v>
      </c>
      <c r="AD27">
        <f>[6]RR!D$3</f>
        <v>1.0795626482561526E-2</v>
      </c>
      <c r="AE27">
        <f>[6]RR!E$3</f>
        <v>0.16759921025702237</v>
      </c>
    </row>
    <row r="29" spans="1:31" x14ac:dyDescent="0.25">
      <c r="J29" t="s">
        <v>30</v>
      </c>
      <c r="N29">
        <v>-1</v>
      </c>
      <c r="R29" t="s">
        <v>33</v>
      </c>
      <c r="T29" t="s">
        <v>34</v>
      </c>
      <c r="V29" t="s">
        <v>32</v>
      </c>
    </row>
    <row r="30" spans="1:31" x14ac:dyDescent="0.25">
      <c r="B30" t="s">
        <v>24</v>
      </c>
      <c r="C30" t="s">
        <v>25</v>
      </c>
      <c r="D30" t="s">
        <v>26</v>
      </c>
      <c r="E30" t="s">
        <v>27</v>
      </c>
      <c r="F30" t="s">
        <v>28</v>
      </c>
      <c r="G30" t="s">
        <v>29</v>
      </c>
      <c r="H30" s="1" t="s">
        <v>23</v>
      </c>
      <c r="I30" t="s">
        <v>20</v>
      </c>
      <c r="J30" t="s">
        <v>21</v>
      </c>
      <c r="K30" t="s">
        <v>22</v>
      </c>
      <c r="M30" t="s">
        <v>20</v>
      </c>
      <c r="N30" t="s">
        <v>21</v>
      </c>
      <c r="O30" t="s">
        <v>22</v>
      </c>
      <c r="Q30" t="s">
        <v>20</v>
      </c>
      <c r="R30" t="s">
        <v>21</v>
      </c>
      <c r="S30" t="s">
        <v>22</v>
      </c>
      <c r="U30" t="s">
        <v>20</v>
      </c>
      <c r="V30" t="s">
        <v>21</v>
      </c>
      <c r="W30" t="s">
        <v>22</v>
      </c>
      <c r="Y30" t="s">
        <v>20</v>
      </c>
      <c r="Z30" t="s">
        <v>21</v>
      </c>
      <c r="AA30" t="s">
        <v>22</v>
      </c>
      <c r="AC30" t="s">
        <v>20</v>
      </c>
      <c r="AD30" t="s">
        <v>21</v>
      </c>
      <c r="AE30" t="s">
        <v>22</v>
      </c>
    </row>
    <row r="31" spans="1:31" x14ac:dyDescent="0.25">
      <c r="A31" t="s">
        <v>1</v>
      </c>
      <c r="B31">
        <v>0.11940000000000001</v>
      </c>
      <c r="C31">
        <v>0.27089999999999997</v>
      </c>
      <c r="D31">
        <v>6.8400000000000002E-2</v>
      </c>
      <c r="E31">
        <v>-0.22239999999999999</v>
      </c>
      <c r="F31">
        <v>1.0063</v>
      </c>
      <c r="G31">
        <v>0.14530000000000001</v>
      </c>
      <c r="I31">
        <v>-0.20885632535720181</v>
      </c>
      <c r="J31">
        <v>3.2943492455318073E-2</v>
      </c>
      <c r="K31">
        <f>K23/9.8</f>
        <v>1.0434863459108812</v>
      </c>
      <c r="M31">
        <v>2.9840178631303664E-2</v>
      </c>
      <c r="N31">
        <v>-0.10394804064665437</v>
      </c>
      <c r="O31">
        <f>O23/9.8</f>
        <v>-0.9691526304821646</v>
      </c>
      <c r="Q31">
        <v>-0.19943777144547981</v>
      </c>
      <c r="R31">
        <f>R23/9.8</f>
        <v>-1.018545117955852</v>
      </c>
      <c r="S31">
        <v>0.34358862248002481</v>
      </c>
      <c r="T31">
        <f>AVERAGE(S31,W31)</f>
        <v>0.3614668631029046</v>
      </c>
      <c r="U31">
        <v>-3.6833871694711504E-3</v>
      </c>
      <c r="V31">
        <f>V23/9.8</f>
        <v>0.99070935761552892</v>
      </c>
      <c r="W31">
        <v>0.37934510372578439</v>
      </c>
      <c r="Y31">
        <f>Y23/9.8</f>
        <v>0.99185744382231833</v>
      </c>
      <c r="Z31">
        <v>-0.59628005139580975</v>
      </c>
      <c r="AA31">
        <v>0.36822615801588982</v>
      </c>
      <c r="AC31">
        <f>AC23/9.8</f>
        <v>-1.0130041504652301</v>
      </c>
      <c r="AD31">
        <v>-1.6661689104352669E-2</v>
      </c>
      <c r="AE31">
        <v>0.33145163197911715</v>
      </c>
    </row>
    <row r="32" spans="1:31" x14ac:dyDescent="0.25">
      <c r="A32" t="s">
        <v>2</v>
      </c>
      <c r="B32">
        <v>-8.6300000000000002E-2</v>
      </c>
      <c r="C32">
        <v>-2.4E-2</v>
      </c>
      <c r="D32">
        <v>0.10050000000000001</v>
      </c>
      <c r="E32">
        <v>-0.17560000000000001</v>
      </c>
      <c r="F32">
        <v>9.8841999999999999</v>
      </c>
      <c r="G32">
        <v>0.17710000000000001</v>
      </c>
      <c r="I32" s="2">
        <v>-0.1458179154734387</v>
      </c>
      <c r="J32" s="2">
        <v>3.7573519602129547E-2</v>
      </c>
      <c r="K32">
        <f t="shared" ref="K32:K35" si="2">K24/9.8</f>
        <v>1.026338629905807</v>
      </c>
      <c r="L32" s="2"/>
      <c r="M32" s="2">
        <v>2.6869121211882559E-2</v>
      </c>
      <c r="N32" s="2">
        <v>-0.16339152819045005</v>
      </c>
      <c r="O32">
        <f t="shared" ref="O32:O35" si="3">O24/9.8</f>
        <v>-0.99085109443553154</v>
      </c>
      <c r="P32" s="2"/>
      <c r="Q32" s="2">
        <v>4.6825407820418059E-2</v>
      </c>
      <c r="R32">
        <f t="shared" ref="R32:R35" si="4">R24/9.8</f>
        <v>-1.0187789178870676</v>
      </c>
      <c r="S32" s="2">
        <v>0.23961387165155887</v>
      </c>
      <c r="T32">
        <f t="shared" ref="T32:T35" si="5">AVERAGE(S32,W32)</f>
        <v>0.19075715147683131</v>
      </c>
      <c r="U32" s="2">
        <v>-0.17070632285135329</v>
      </c>
      <c r="V32">
        <f t="shared" ref="V32:V35" si="6">V24/9.8</f>
        <v>0.98640123880544817</v>
      </c>
      <c r="W32" s="2">
        <v>0.14190043130210372</v>
      </c>
      <c r="X32" s="2"/>
      <c r="Y32">
        <f t="shared" ref="Y32:Y35" si="7">Y24/9.8</f>
        <v>0.99604094148752043</v>
      </c>
      <c r="Z32" s="2">
        <v>-0.40099265865457412</v>
      </c>
      <c r="AA32" s="2">
        <v>0.18355546061197842</v>
      </c>
      <c r="AB32" s="2"/>
      <c r="AC32">
        <f t="shared" ref="AC32:AC35" si="8">AC24/9.8</f>
        <v>-1.0073322637276156</v>
      </c>
      <c r="AD32" s="2">
        <v>-0.2392354044727184</v>
      </c>
      <c r="AE32" s="2">
        <v>0.1793349128136261</v>
      </c>
    </row>
    <row r="33" spans="1:31" x14ac:dyDescent="0.25">
      <c r="A33" t="s">
        <v>3</v>
      </c>
      <c r="I33">
        <v>-6.9055579638198764E-2</v>
      </c>
      <c r="J33">
        <v>1.3936936819142319E-2</v>
      </c>
      <c r="K33">
        <f t="shared" si="2"/>
        <v>1.0229375891307011</v>
      </c>
      <c r="M33">
        <v>2.4430104922838944E-3</v>
      </c>
      <c r="N33">
        <v>-7.5662944409363039E-2</v>
      </c>
      <c r="O33">
        <f t="shared" si="3"/>
        <v>-0.998697645841092</v>
      </c>
      <c r="Q33">
        <v>-3.9208270198042683E-2</v>
      </c>
      <c r="R33">
        <f t="shared" si="4"/>
        <v>-1.0163745911058837</v>
      </c>
      <c r="S33">
        <v>0.15775617094431235</v>
      </c>
      <c r="T33">
        <f t="shared" si="5"/>
        <v>0.13483708453230636</v>
      </c>
      <c r="U33">
        <v>-3.8250832090847502E-2</v>
      </c>
      <c r="V33">
        <f t="shared" si="6"/>
        <v>0.99078940923282688</v>
      </c>
      <c r="W33">
        <v>0.11191799812030036</v>
      </c>
      <c r="Y33">
        <f t="shared" si="7"/>
        <v>0.99813347315887302</v>
      </c>
      <c r="Z33">
        <v>-0.48484131593375318</v>
      </c>
      <c r="AA33">
        <v>0.11024397601383965</v>
      </c>
      <c r="AC33">
        <f t="shared" si="8"/>
        <v>-1.0071902636748635</v>
      </c>
      <c r="AD33">
        <v>-0.10981473451540666</v>
      </c>
      <c r="AE33">
        <v>0.10858813663762955</v>
      </c>
    </row>
    <row r="34" spans="1:31" x14ac:dyDescent="0.25">
      <c r="A34" t="s">
        <v>4</v>
      </c>
      <c r="I34">
        <v>-9.0482801881195077E-2</v>
      </c>
      <c r="J34">
        <v>-1.9824812672550502E-2</v>
      </c>
      <c r="K34">
        <f t="shared" si="2"/>
        <v>0.99949591882005462</v>
      </c>
      <c r="M34">
        <v>-2.8933361908089993E-2</v>
      </c>
      <c r="N34">
        <v>-1.486207116567961E-2</v>
      </c>
      <c r="O34">
        <f t="shared" si="3"/>
        <v>-1.0160506704425194</v>
      </c>
      <c r="Q34">
        <v>-9.3159497175658926E-3</v>
      </c>
      <c r="R34">
        <f t="shared" si="4"/>
        <v>-1.012717193146341</v>
      </c>
      <c r="S34">
        <v>-4.4433187107377724E-2</v>
      </c>
      <c r="T34">
        <f t="shared" si="5"/>
        <v>-6.9868142582732051E-2</v>
      </c>
      <c r="U34">
        <v>-0.11305466528870969</v>
      </c>
      <c r="V34">
        <f t="shared" si="6"/>
        <v>0.98904292665194393</v>
      </c>
      <c r="W34">
        <v>-9.5303098058086372E-2</v>
      </c>
      <c r="Y34">
        <f t="shared" si="7"/>
        <v>0.99672017767393972</v>
      </c>
      <c r="Z34">
        <v>-0.43009151216202329</v>
      </c>
      <c r="AA34">
        <v>-2.5380603791106203E-2</v>
      </c>
      <c r="AC34">
        <f t="shared" si="8"/>
        <v>-1.0073322637276156</v>
      </c>
      <c r="AD34">
        <v>-0.2392354044727184</v>
      </c>
      <c r="AE34">
        <v>0.1793349128136261</v>
      </c>
    </row>
    <row r="35" spans="1:31" x14ac:dyDescent="0.25">
      <c r="A35" t="s">
        <v>5</v>
      </c>
      <c r="I35">
        <v>-9.1657461833645634E-2</v>
      </c>
      <c r="J35">
        <v>-5.5443718488213785E-2</v>
      </c>
      <c r="K35">
        <f t="shared" si="2"/>
        <v>1.0292352624317886</v>
      </c>
      <c r="M35">
        <v>4.9314932807914059E-4</v>
      </c>
      <c r="N35">
        <v>-4.7305413038210696E-2</v>
      </c>
      <c r="O35">
        <f t="shared" si="3"/>
        <v>-0.98806476149847888</v>
      </c>
      <c r="Q35">
        <v>-0.1764500879431278</v>
      </c>
      <c r="R35">
        <f t="shared" si="4"/>
        <v>-1.0172971972663774</v>
      </c>
      <c r="S35">
        <v>0.20682614169796049</v>
      </c>
      <c r="T35">
        <f t="shared" si="5"/>
        <v>0.21863434582443519</v>
      </c>
      <c r="U35">
        <v>9.3353401484040865E-2</v>
      </c>
      <c r="V35">
        <f t="shared" si="6"/>
        <v>0.98848259230716307</v>
      </c>
      <c r="W35">
        <v>0.23044254995090993</v>
      </c>
      <c r="Y35">
        <f t="shared" si="7"/>
        <v>0.99787846558886895</v>
      </c>
      <c r="Z35">
        <v>-0.63035395094792668</v>
      </c>
      <c r="AA35">
        <v>0.28903091085739835</v>
      </c>
      <c r="AC35">
        <f t="shared" si="8"/>
        <v>-1.00650237551465</v>
      </c>
      <c r="AD35">
        <v>1.0795626482561526E-2</v>
      </c>
      <c r="AE35">
        <v>0.16759921025702237</v>
      </c>
    </row>
    <row r="37" spans="1:31" x14ac:dyDescent="0.25">
      <c r="B37">
        <v>0.11940000000000001</v>
      </c>
      <c r="C37">
        <v>0.27089999999999997</v>
      </c>
      <c r="D37">
        <f>D31</f>
        <v>6.8400000000000002E-2</v>
      </c>
      <c r="E37">
        <f>-E31</f>
        <v>0.22239999999999999</v>
      </c>
      <c r="F37">
        <f t="shared" ref="F37:G37" si="9">F31</f>
        <v>1.0063</v>
      </c>
      <c r="G37">
        <f t="shared" si="9"/>
        <v>0.14530000000000001</v>
      </c>
      <c r="H37" t="s">
        <v>31</v>
      </c>
      <c r="I37">
        <f>I23</f>
        <v>-0.20885632535720181</v>
      </c>
      <c r="J37">
        <f t="shared" ref="J37:K37" si="10">J23</f>
        <v>3.2943492455318073E-2</v>
      </c>
      <c r="K37">
        <f t="shared" si="10"/>
        <v>10.226166189926637</v>
      </c>
      <c r="M37">
        <f t="shared" ref="M37:O37" si="11">M23</f>
        <v>2.9840178631303664E-2</v>
      </c>
      <c r="N37">
        <f t="shared" si="11"/>
        <v>-0.10394804064665437</v>
      </c>
      <c r="O37">
        <f t="shared" si="11"/>
        <v>-9.4976957787252143</v>
      </c>
      <c r="Q37">
        <f t="shared" ref="Q37:S37" si="12">Q23</f>
        <v>-0.19943777144547981</v>
      </c>
      <c r="R37">
        <f t="shared" si="12"/>
        <v>-9.9817421559673498</v>
      </c>
      <c r="S37">
        <f t="shared" si="12"/>
        <v>0.34358862248002481</v>
      </c>
      <c r="U37">
        <f t="shared" ref="U37:W37" si="13">U23</f>
        <v>-3.6833871694711504E-3</v>
      </c>
      <c r="V37">
        <f t="shared" si="13"/>
        <v>9.7089517046321845</v>
      </c>
      <c r="W37">
        <f t="shared" si="13"/>
        <v>0.37934510372578439</v>
      </c>
      <c r="Y37">
        <f t="shared" ref="Y37:AA37" si="14">Y23</f>
        <v>9.7202029494587201</v>
      </c>
      <c r="Z37">
        <f t="shared" si="14"/>
        <v>-0.59628005139580975</v>
      </c>
      <c r="AA37">
        <f t="shared" si="14"/>
        <v>0.36822615801588982</v>
      </c>
      <c r="AC37">
        <f t="shared" ref="AC37:AE37" si="15">AC23</f>
        <v>-9.9274406745592554</v>
      </c>
      <c r="AD37">
        <f t="shared" si="15"/>
        <v>-1.6661689104352669E-2</v>
      </c>
      <c r="AE37">
        <f t="shared" si="15"/>
        <v>0.33145163197911715</v>
      </c>
    </row>
    <row r="39" spans="1:31" x14ac:dyDescent="0.25">
      <c r="I39">
        <f>I37*$B$37+$C$27</f>
        <v>-2.4937445247649896E-2</v>
      </c>
      <c r="J39">
        <f>J37*$D$37+$E$27</f>
        <v>2.2533348839437564E-3</v>
      </c>
      <c r="K39">
        <f>K37*F$37+G$27</f>
        <v>10.290591036923175</v>
      </c>
      <c r="M39">
        <f>M37*$B$37+$C$27</f>
        <v>3.5629173285776578E-3</v>
      </c>
      <c r="N39">
        <f>N37*$D$37+$E$27</f>
        <v>-7.1100459802311599E-3</v>
      </c>
      <c r="O39">
        <f>O37*J$37+K$27</f>
        <v>9.7736183026021877</v>
      </c>
      <c r="Q39">
        <f>Q37*$B$37+$C$27</f>
        <v>-2.3812869910590291E-2</v>
      </c>
      <c r="R39">
        <f>R37*$D$37+$E$27</f>
        <v>-0.68275116346816678</v>
      </c>
      <c r="S39">
        <f>S37*N$37+O$27</f>
        <v>-9.7187500267803753</v>
      </c>
      <c r="U39">
        <f>U37*$B$37+$C$27</f>
        <v>-4.3979642803485539E-4</v>
      </c>
      <c r="V39">
        <f>V37*$D$37+$E$27</f>
        <v>0.66409229659684144</v>
      </c>
      <c r="W39">
        <f>W37*R$37+S$27</f>
        <v>-3.5796988718215088</v>
      </c>
      <c r="Y39">
        <f>Y37*$B$37+$C$27</f>
        <v>1.1605922321653712</v>
      </c>
      <c r="Z39">
        <f>Z37*$D$37+$E$27</f>
        <v>-4.0785555515473387E-2</v>
      </c>
      <c r="AA39">
        <f>AA37*V$37+W$27</f>
        <v>3.8055325345094433</v>
      </c>
      <c r="AC39">
        <f>AC37*$B$37+$C$27</f>
        <v>-1.1853364165423752</v>
      </c>
      <c r="AD39">
        <f>AD37*$D$37+$E$27</f>
        <v>-1.1396595347377225E-3</v>
      </c>
      <c r="AE39">
        <f>AE37*Z$37+AA$27</f>
        <v>9.1392914705665351E-2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Davidson</dc:creator>
  <cp:lastModifiedBy>Brett Davidson</cp:lastModifiedBy>
  <cp:lastPrinted>2023-09-02T07:09:53Z</cp:lastPrinted>
  <dcterms:created xsi:type="dcterms:W3CDTF">2023-09-02T06:43:14Z</dcterms:created>
  <dcterms:modified xsi:type="dcterms:W3CDTF">2023-09-02T21:01:32Z</dcterms:modified>
</cp:coreProperties>
</file>