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L\Practicas\Practica_20-10-2024\dataset\"/>
    </mc:Choice>
  </mc:AlternateContent>
  <xr:revisionPtr revIDLastSave="0" documentId="13_ncr:1_{9342D7E6-86B4-43DB-97E2-2DE45999AD75}" xr6:coauthVersionLast="47" xr6:coauthVersionMax="47" xr10:uidLastSave="{00000000-0000-0000-0000-000000000000}"/>
  <bookViews>
    <workbookView xWindow="-120" yWindow="-120" windowWidth="20730" windowHeight="11160" activeTab="5" xr2:uid="{D276086C-82C0-4610-9C5C-1F7F563BC4D9}"/>
  </bookViews>
  <sheets>
    <sheet name="Portada" sheetId="5" r:id="rId1"/>
    <sheet name="E" sheetId="1" r:id="rId2"/>
    <sheet name="Centroides" sheetId="3" r:id="rId3"/>
    <sheet name="P" sheetId="2" r:id="rId4"/>
    <sheet name="Distancias" sheetId="4" r:id="rId5"/>
    <sheet name="Comparativ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E13" i="4" s="1"/>
  <c r="D14" i="4"/>
  <c r="D15" i="4"/>
  <c r="D16" i="4"/>
  <c r="E16" i="4"/>
  <c r="E11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E5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E9" i="4"/>
  <c r="B2" i="4"/>
  <c r="E3" i="4"/>
  <c r="E4" i="4"/>
  <c r="E7" i="4"/>
  <c r="E8" i="4"/>
  <c r="E12" i="4"/>
  <c r="E15" i="4"/>
  <c r="D9" i="3"/>
  <c r="I9" i="3" s="1"/>
  <c r="E9" i="3"/>
  <c r="J9" i="3" s="1"/>
  <c r="F9" i="3"/>
  <c r="K9" i="3" s="1"/>
  <c r="G9" i="3"/>
  <c r="L9" i="3" s="1"/>
  <c r="C9" i="3"/>
  <c r="H9" i="3" s="1"/>
  <c r="B9" i="3"/>
  <c r="H8" i="3"/>
  <c r="G8" i="3"/>
  <c r="F8" i="3"/>
  <c r="E8" i="3"/>
  <c r="J8" i="3" s="1"/>
  <c r="D8" i="3"/>
  <c r="I8" i="3" s="1"/>
  <c r="C8" i="3"/>
  <c r="B8" i="3"/>
  <c r="H7" i="3"/>
  <c r="G7" i="3"/>
  <c r="F7" i="3"/>
  <c r="K7" i="3" s="1"/>
  <c r="E7" i="3"/>
  <c r="J7" i="3" s="1"/>
  <c r="D7" i="3"/>
  <c r="I7" i="3" s="1"/>
  <c r="C7" i="3"/>
  <c r="B7" i="3"/>
  <c r="L7" i="3" s="1"/>
  <c r="E14" i="4" l="1"/>
  <c r="E10" i="4"/>
  <c r="E6" i="4"/>
  <c r="E2" i="4"/>
  <c r="K8" i="3"/>
  <c r="L8" i="3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<sst xmlns="http://schemas.openxmlformats.org/spreadsheetml/2006/main" count="43" uniqueCount="36">
  <si>
    <t>class</t>
  </si>
  <si>
    <t>f1</t>
  </si>
  <si>
    <t>f2</t>
  </si>
  <si>
    <t>f3</t>
  </si>
  <si>
    <t>f4</t>
  </si>
  <si>
    <t>f5</t>
  </si>
  <si>
    <t>Clase</t>
  </si>
  <si>
    <t>Número de elementos (N_E (\omega_k)</t>
  </si>
  <si>
    <t>x_1</t>
  </si>
  <si>
    <t>x_2</t>
  </si>
  <si>
    <t>x_3</t>
  </si>
  <si>
    <t>x_4</t>
  </si>
  <si>
    <t>x_5</t>
  </si>
  <si>
    <t>\sum x_1</t>
  </si>
  <si>
    <t>\sum x_2</t>
  </si>
  <si>
    <t>\sum x_3</t>
  </si>
  <si>
    <t>\sum x_4</t>
  </si>
  <si>
    <t>\sum x_5</t>
  </si>
  <si>
    <t>Elemento</t>
  </si>
  <si>
    <t>Centroide (m_k)</t>
  </si>
  <si>
    <t>particle id</t>
  </si>
  <si>
    <t>d(x, m_1)</t>
  </si>
  <si>
    <t>d(x, m_2)</t>
  </si>
  <si>
    <t>d(x, m_3)</t>
  </si>
  <si>
    <t>Esperado</t>
  </si>
  <si>
    <t>Si p = 2</t>
  </si>
  <si>
    <t>Mínimo</t>
  </si>
  <si>
    <t>Centroide calculado</t>
  </si>
  <si>
    <t>Actividad Clasificador de la Distancia Minima</t>
  </si>
  <si>
    <t>Integrantes</t>
  </si>
  <si>
    <t>Hernández Jiménez Erick Yael</t>
  </si>
  <si>
    <t>Patiño Flores Samuel</t>
  </si>
  <si>
    <t>Robert Garayzar Arturo</t>
  </si>
  <si>
    <t>Profesor</t>
  </si>
  <si>
    <t>García Floriano Andrés</t>
  </si>
  <si>
    <t>Aprendizaje Máquina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</si>
</sst>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E3C"/>
        <bgColor indexed="64"/>
      </patternFill>
    </fill>
    <fill>
      <patternFill patternType="solid">
        <fgColor rgb="FFDC3939"/>
        <bgColor indexed="64"/>
      </patternFill>
    </fill>
    <fill>
      <patternFill patternType="solid">
        <fgColor rgb="FFFF7474"/>
        <bgColor indexed="64"/>
      </patternFill>
    </fill>
    <fill>
      <patternFill patternType="solid">
        <fgColor rgb="FFAAE571"/>
        <bgColor indexed="64"/>
      </patternFill>
    </fill>
    <fill>
      <patternFill patternType="solid">
        <fgColor rgb="FF29B95C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A2A2A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EFA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 style="medium">
        <color indexed="64"/>
      </right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9" xfId="0" applyBorder="1"/>
    <xf numFmtId="0" fontId="0" fillId="0" borderId="10" xfId="0" applyBorder="1"/>
    <xf numFmtId="0" fontId="0" fillId="0" borderId="19" xfId="0" applyBorder="1"/>
    <xf numFmtId="0" fontId="0" fillId="0" borderId="22" xfId="0" applyBorder="1"/>
    <xf numFmtId="0" fontId="0" fillId="0" borderId="4" xfId="0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3" borderId="26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4" fillId="3" borderId="28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4" fillId="3" borderId="30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4" fillId="3" borderId="5" xfId="0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11" borderId="9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2" borderId="22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12" borderId="10" xfId="0" applyFill="1" applyBorder="1"/>
    <xf numFmtId="0" fontId="0" fillId="12" borderId="23" xfId="0" applyFill="1" applyBorder="1"/>
    <xf numFmtId="0" fontId="0" fillId="12" borderId="20" xfId="0" applyFill="1" applyBorder="1"/>
    <xf numFmtId="0" fontId="0" fillId="12" borderId="11" xfId="0" applyFill="1" applyBorder="1"/>
    <xf numFmtId="0" fontId="0" fillId="12" borderId="12" xfId="0" applyFill="1" applyBorder="1"/>
    <xf numFmtId="0" fontId="0" fillId="12" borderId="13" xfId="0" applyFill="1" applyBorder="1"/>
    <xf numFmtId="0" fontId="0" fillId="0" borderId="36" xfId="0" applyBorder="1"/>
    <xf numFmtId="0" fontId="0" fillId="0" borderId="37" xfId="0" applyBorder="1"/>
    <xf numFmtId="0" fontId="1" fillId="14" borderId="33" xfId="1" applyFill="1" applyBorder="1"/>
    <xf numFmtId="0" fontId="2" fillId="15" borderId="34" xfId="2" applyFill="1" applyBorder="1"/>
    <xf numFmtId="0" fontId="3" fillId="13" borderId="35" xfId="3" applyFill="1" applyBorder="1"/>
    <xf numFmtId="0" fontId="0" fillId="0" borderId="0" xfId="0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0" borderId="18" xfId="0" applyFill="1" applyBorder="1" applyAlignment="1">
      <alignment horizontal="center" vertical="center" wrapText="1"/>
    </xf>
    <xf numFmtId="0" fontId="0" fillId="10" borderId="19" xfId="0" applyFill="1" applyBorder="1" applyAlignment="1">
      <alignment horizontal="center" vertical="center" wrapText="1"/>
    </xf>
    <xf numFmtId="0" fontId="0" fillId="10" borderId="21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</cellXfs>
  <cellStyles count="4">
    <cellStyle name="Encabezado 1" xfId="1" builtinId="16"/>
    <cellStyle name="Normal" xfId="0" builtinId="0"/>
    <cellStyle name="Título 2" xfId="2" builtinId="17"/>
    <cellStyle name="Título 3" xfId="3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06/relationships/rdRichValue" Target="richData/rdrichvalue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22/10/relationships/richValueRel" Target="richData/richValueRel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</rv>
  <rv s="0">
    <v>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DE7A8C-AF72-435A-A95E-D4DC1DFD07D2}" name="Tabla1" displayName="Tabla1" ref="A1:F62" totalsRowShown="0">
  <autoFilter ref="A1:F62" xr:uid="{25DE7A8C-AF72-435A-A95E-D4DC1DFD07D2}"/>
  <tableColumns count="6">
    <tableColumn id="1" xr3:uid="{646643B2-1DA3-422C-B5A0-F5BBFD39D149}" name="class"/>
    <tableColumn id="2" xr3:uid="{FD377024-123D-4B87-B209-75CD09F7994C}" name="f1"/>
    <tableColumn id="3" xr3:uid="{F3C64FB4-B15F-4B8E-B9DA-C6B6E2ED76B0}" name="f2"/>
    <tableColumn id="4" xr3:uid="{BD774D8B-9C02-4608-9903-4AE0CCF3FC6A}" name="f3"/>
    <tableColumn id="5" xr3:uid="{6628AEEC-E811-42B8-83AB-F2EBD35A342B}" name="f4"/>
    <tableColumn id="6" xr3:uid="{9ADAF846-064C-4A73-ABF8-690EC4A6F7B9}" name="f5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14479C-5D3B-4409-99B1-2C24513F4167}" name="Tabla2" displayName="Tabla2" ref="A1:G16" totalsRowShown="0">
  <autoFilter ref="A1:G16" xr:uid="{8F14479C-5D3B-4409-99B1-2C24513F4167}"/>
  <tableColumns count="7">
    <tableColumn id="1" xr3:uid="{64D0D01A-69EF-4AF3-9C1C-06863252405F}" name="particle id"/>
    <tableColumn id="2" xr3:uid="{E318E1A5-071D-4C25-9710-620E490D482B}" name="class"/>
    <tableColumn id="3" xr3:uid="{379927A8-7F7C-48AB-BDF2-20D4EC6C4714}" name="f1"/>
    <tableColumn id="4" xr3:uid="{B1034B14-5C48-488B-8300-CFE588D75212}" name="f2"/>
    <tableColumn id="5" xr3:uid="{20FEBDEB-0430-47D4-9E3C-2113710AA4C2}" name="f3"/>
    <tableColumn id="6" xr3:uid="{9BA5C3FE-3D9C-459B-BDAC-10BBED97DF90}" name="f4"/>
    <tableColumn id="7" xr3:uid="{14173626-1005-4725-B831-1F4C991CCD54}" name="f5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1D91E-7EA8-463E-AEE1-ED3BD0672B69}">
  <dimension ref="B1:B9"/>
  <sheetViews>
    <sheetView showGridLines="0" workbookViewId="0">
      <selection activeCell="E10" sqref="E10"/>
    </sheetView>
  </sheetViews>
  <sheetFormatPr baseColWidth="10" defaultRowHeight="15" x14ac:dyDescent="0.25"/>
  <cols>
    <col min="2" max="2" width="56.140625" bestFit="1" customWidth="1"/>
  </cols>
  <sheetData>
    <row r="1" spans="2:2" ht="15.75" thickBot="1" x14ac:dyDescent="0.3"/>
    <row r="2" spans="2:2" ht="20.25" thickBot="1" x14ac:dyDescent="0.35">
      <c r="B2" s="60" t="s">
        <v>28</v>
      </c>
    </row>
    <row r="3" spans="2:2" ht="18.75" thickTop="1" thickBot="1" x14ac:dyDescent="0.35">
      <c r="B3" s="61" t="s">
        <v>35</v>
      </c>
    </row>
    <row r="4" spans="2:2" ht="16.5" thickTop="1" thickBot="1" x14ac:dyDescent="0.3">
      <c r="B4" s="62" t="s">
        <v>29</v>
      </c>
    </row>
    <row r="5" spans="2:2" x14ac:dyDescent="0.25">
      <c r="B5" s="58" t="s">
        <v>30</v>
      </c>
    </row>
    <row r="6" spans="2:2" x14ac:dyDescent="0.25">
      <c r="B6" s="6" t="s">
        <v>31</v>
      </c>
    </row>
    <row r="7" spans="2:2" x14ac:dyDescent="0.25">
      <c r="B7" s="6" t="s">
        <v>32</v>
      </c>
    </row>
    <row r="8" spans="2:2" ht="15.75" thickBot="1" x14ac:dyDescent="0.3">
      <c r="B8" s="62" t="s">
        <v>33</v>
      </c>
    </row>
    <row r="9" spans="2:2" ht="15.75" thickBot="1" x14ac:dyDescent="0.3">
      <c r="B9" s="59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15FE5-A731-419F-AF3F-3424CD302DAA}">
  <dimension ref="A1:F62"/>
  <sheetViews>
    <sheetView workbookViewId="0">
      <selection activeCell="H44" sqref="H44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107</v>
      </c>
      <c r="C2">
        <v>10.1</v>
      </c>
      <c r="D2">
        <v>2.2000000000000002</v>
      </c>
      <c r="E2">
        <v>0.9</v>
      </c>
      <c r="F2">
        <v>2.7</v>
      </c>
    </row>
    <row r="3" spans="1:6" x14ac:dyDescent="0.25">
      <c r="A3">
        <v>1</v>
      </c>
      <c r="B3">
        <v>113</v>
      </c>
      <c r="C3">
        <v>9.9</v>
      </c>
      <c r="D3">
        <v>3.1</v>
      </c>
      <c r="E3">
        <v>2</v>
      </c>
      <c r="F3">
        <v>5.9</v>
      </c>
    </row>
    <row r="4" spans="1:6" x14ac:dyDescent="0.25">
      <c r="A4">
        <v>1</v>
      </c>
      <c r="B4">
        <v>127</v>
      </c>
      <c r="C4">
        <v>12.9</v>
      </c>
      <c r="D4">
        <v>2.4</v>
      </c>
      <c r="E4">
        <v>1.4</v>
      </c>
      <c r="F4">
        <v>0.6</v>
      </c>
    </row>
    <row r="5" spans="1:6" x14ac:dyDescent="0.25">
      <c r="A5">
        <v>1</v>
      </c>
      <c r="B5">
        <v>109</v>
      </c>
      <c r="C5">
        <v>5.3</v>
      </c>
      <c r="D5">
        <v>1.6</v>
      </c>
      <c r="E5">
        <v>1.4</v>
      </c>
      <c r="F5">
        <v>1.5</v>
      </c>
    </row>
    <row r="6" spans="1:6" x14ac:dyDescent="0.25">
      <c r="A6">
        <v>1</v>
      </c>
      <c r="B6">
        <v>105</v>
      </c>
      <c r="C6">
        <v>7.3</v>
      </c>
      <c r="D6">
        <v>1.5</v>
      </c>
      <c r="E6">
        <v>1.5</v>
      </c>
      <c r="F6">
        <v>-0.1</v>
      </c>
    </row>
    <row r="7" spans="1:6" x14ac:dyDescent="0.25">
      <c r="A7">
        <v>1</v>
      </c>
      <c r="B7">
        <v>105</v>
      </c>
      <c r="C7">
        <v>6.1</v>
      </c>
      <c r="D7">
        <v>2.1</v>
      </c>
      <c r="E7">
        <v>1.4</v>
      </c>
      <c r="F7">
        <v>7</v>
      </c>
    </row>
    <row r="8" spans="1:6" x14ac:dyDescent="0.25">
      <c r="A8">
        <v>1</v>
      </c>
      <c r="B8">
        <v>110</v>
      </c>
      <c r="C8">
        <v>10.4</v>
      </c>
      <c r="D8">
        <v>1.6</v>
      </c>
      <c r="E8">
        <v>1.6</v>
      </c>
      <c r="F8">
        <v>2.7</v>
      </c>
    </row>
    <row r="9" spans="1:6" x14ac:dyDescent="0.25">
      <c r="A9">
        <v>1</v>
      </c>
      <c r="B9">
        <v>114</v>
      </c>
      <c r="C9">
        <v>9.9</v>
      </c>
      <c r="D9">
        <v>2.4</v>
      </c>
      <c r="E9">
        <v>1.5</v>
      </c>
      <c r="F9">
        <v>5.7</v>
      </c>
    </row>
    <row r="10" spans="1:6" x14ac:dyDescent="0.25">
      <c r="A10">
        <v>1</v>
      </c>
      <c r="B10">
        <v>106</v>
      </c>
      <c r="C10">
        <v>9.4</v>
      </c>
      <c r="D10">
        <v>2.2000000000000002</v>
      </c>
      <c r="E10">
        <v>1.5</v>
      </c>
      <c r="F10">
        <v>0</v>
      </c>
    </row>
    <row r="11" spans="1:6" x14ac:dyDescent="0.25">
      <c r="A11">
        <v>1</v>
      </c>
      <c r="B11">
        <v>107</v>
      </c>
      <c r="C11">
        <v>13</v>
      </c>
      <c r="D11">
        <v>1.1000000000000001</v>
      </c>
      <c r="E11">
        <v>0.9</v>
      </c>
      <c r="F11">
        <v>3.1</v>
      </c>
    </row>
    <row r="12" spans="1:6" x14ac:dyDescent="0.25">
      <c r="A12">
        <v>1</v>
      </c>
      <c r="B12">
        <v>106</v>
      </c>
      <c r="C12">
        <v>4.2</v>
      </c>
      <c r="D12">
        <v>1.2</v>
      </c>
      <c r="E12">
        <v>1.6</v>
      </c>
      <c r="F12">
        <v>1.4</v>
      </c>
    </row>
    <row r="13" spans="1:6" x14ac:dyDescent="0.25">
      <c r="A13">
        <v>1</v>
      </c>
      <c r="B13">
        <v>110</v>
      </c>
      <c r="C13">
        <v>11.3</v>
      </c>
      <c r="D13">
        <v>2.2999999999999998</v>
      </c>
      <c r="E13">
        <v>0.9</v>
      </c>
      <c r="F13">
        <v>3.3</v>
      </c>
    </row>
    <row r="14" spans="1:6" x14ac:dyDescent="0.25">
      <c r="A14">
        <v>1</v>
      </c>
      <c r="B14">
        <v>116</v>
      </c>
      <c r="C14">
        <v>9.1999999999999993</v>
      </c>
      <c r="D14">
        <v>2.7</v>
      </c>
      <c r="E14">
        <v>1</v>
      </c>
      <c r="F14">
        <v>4.2</v>
      </c>
    </row>
    <row r="15" spans="1:6" x14ac:dyDescent="0.25">
      <c r="A15">
        <v>1</v>
      </c>
      <c r="B15">
        <v>112</v>
      </c>
      <c r="C15">
        <v>8.1</v>
      </c>
      <c r="D15">
        <v>1.9</v>
      </c>
      <c r="E15">
        <v>3.7</v>
      </c>
      <c r="F15">
        <v>2</v>
      </c>
    </row>
    <row r="16" spans="1:6" x14ac:dyDescent="0.25">
      <c r="A16">
        <v>1</v>
      </c>
      <c r="B16">
        <v>122</v>
      </c>
      <c r="C16">
        <v>9.6999999999999993</v>
      </c>
      <c r="D16">
        <v>1.6</v>
      </c>
      <c r="E16">
        <v>0.9</v>
      </c>
      <c r="F16">
        <v>2.2000000000000002</v>
      </c>
    </row>
    <row r="17" spans="1:6" x14ac:dyDescent="0.25">
      <c r="A17">
        <v>1</v>
      </c>
      <c r="B17">
        <v>109</v>
      </c>
      <c r="C17">
        <v>8.4</v>
      </c>
      <c r="D17">
        <v>2.1</v>
      </c>
      <c r="E17">
        <v>1.1000000000000001</v>
      </c>
      <c r="F17">
        <v>3.6</v>
      </c>
    </row>
    <row r="18" spans="1:6" x14ac:dyDescent="0.25">
      <c r="A18">
        <v>1</v>
      </c>
      <c r="B18">
        <v>111</v>
      </c>
      <c r="C18">
        <v>8.4</v>
      </c>
      <c r="D18">
        <v>1.5</v>
      </c>
      <c r="E18">
        <v>0.8</v>
      </c>
      <c r="F18">
        <v>1.2</v>
      </c>
    </row>
    <row r="19" spans="1:6" x14ac:dyDescent="0.25">
      <c r="A19">
        <v>1</v>
      </c>
      <c r="B19">
        <v>114</v>
      </c>
      <c r="C19">
        <v>6.7</v>
      </c>
      <c r="D19">
        <v>1.5</v>
      </c>
      <c r="E19">
        <v>1</v>
      </c>
      <c r="F19">
        <v>3.5</v>
      </c>
    </row>
    <row r="20" spans="1:6" x14ac:dyDescent="0.25">
      <c r="A20">
        <v>1</v>
      </c>
      <c r="B20">
        <v>119</v>
      </c>
      <c r="C20">
        <v>10.6</v>
      </c>
      <c r="D20">
        <v>2.1</v>
      </c>
      <c r="E20">
        <v>1.3</v>
      </c>
      <c r="F20">
        <v>1.1000000000000001</v>
      </c>
    </row>
    <row r="21" spans="1:6" x14ac:dyDescent="0.25">
      <c r="A21">
        <v>1</v>
      </c>
      <c r="B21">
        <v>115</v>
      </c>
      <c r="C21">
        <v>7.1</v>
      </c>
      <c r="D21">
        <v>1.3</v>
      </c>
      <c r="E21">
        <v>1.3</v>
      </c>
      <c r="F21">
        <v>2</v>
      </c>
    </row>
    <row r="22" spans="1:6" x14ac:dyDescent="0.25">
      <c r="A22">
        <v>2</v>
      </c>
      <c r="B22">
        <v>139</v>
      </c>
      <c r="C22">
        <v>16.399999999999999</v>
      </c>
      <c r="D22">
        <v>3.8</v>
      </c>
      <c r="E22">
        <v>1.1000000000000001</v>
      </c>
      <c r="F22">
        <v>-0.2</v>
      </c>
    </row>
    <row r="23" spans="1:6" x14ac:dyDescent="0.25">
      <c r="A23">
        <v>2</v>
      </c>
      <c r="B23">
        <v>111</v>
      </c>
      <c r="C23">
        <v>16</v>
      </c>
      <c r="D23">
        <v>2.1</v>
      </c>
      <c r="E23">
        <v>0.9</v>
      </c>
      <c r="F23">
        <v>-0.1</v>
      </c>
    </row>
    <row r="24" spans="1:6" x14ac:dyDescent="0.25">
      <c r="A24">
        <v>2</v>
      </c>
      <c r="B24">
        <v>113</v>
      </c>
      <c r="C24">
        <v>17.2</v>
      </c>
      <c r="D24">
        <v>1.8</v>
      </c>
      <c r="E24">
        <v>1</v>
      </c>
      <c r="F24">
        <v>0</v>
      </c>
    </row>
    <row r="25" spans="1:6" x14ac:dyDescent="0.25">
      <c r="A25">
        <v>2</v>
      </c>
      <c r="B25">
        <v>65</v>
      </c>
      <c r="C25">
        <v>25.3</v>
      </c>
      <c r="D25">
        <v>5.8</v>
      </c>
      <c r="E25">
        <v>1.3</v>
      </c>
      <c r="F25">
        <v>0.2</v>
      </c>
    </row>
    <row r="26" spans="1:6" x14ac:dyDescent="0.25">
      <c r="A26">
        <v>2</v>
      </c>
      <c r="B26">
        <v>88</v>
      </c>
      <c r="C26">
        <v>24.1</v>
      </c>
      <c r="D26">
        <v>5.5</v>
      </c>
      <c r="E26">
        <v>0.8</v>
      </c>
      <c r="F26">
        <v>0.1</v>
      </c>
    </row>
    <row r="27" spans="1:6" x14ac:dyDescent="0.25">
      <c r="A27">
        <v>2</v>
      </c>
      <c r="B27">
        <v>65</v>
      </c>
      <c r="C27">
        <v>18.2</v>
      </c>
      <c r="D27">
        <v>10</v>
      </c>
      <c r="E27">
        <v>1.3</v>
      </c>
      <c r="F27">
        <v>0.1</v>
      </c>
    </row>
    <row r="28" spans="1:6" x14ac:dyDescent="0.25">
      <c r="A28">
        <v>2</v>
      </c>
      <c r="B28">
        <v>134</v>
      </c>
      <c r="C28">
        <v>16.399999999999999</v>
      </c>
      <c r="D28">
        <v>4.8</v>
      </c>
      <c r="E28">
        <v>0.6</v>
      </c>
      <c r="F28">
        <v>0.1</v>
      </c>
    </row>
    <row r="29" spans="1:6" x14ac:dyDescent="0.25">
      <c r="A29">
        <v>2</v>
      </c>
      <c r="B29">
        <v>110</v>
      </c>
      <c r="C29">
        <v>20.3</v>
      </c>
      <c r="D29">
        <v>3.7</v>
      </c>
      <c r="E29">
        <v>0.6</v>
      </c>
      <c r="F29">
        <v>0.2</v>
      </c>
    </row>
    <row r="30" spans="1:6" x14ac:dyDescent="0.25">
      <c r="A30">
        <v>2</v>
      </c>
      <c r="B30">
        <v>67</v>
      </c>
      <c r="C30">
        <v>23.3</v>
      </c>
      <c r="D30">
        <v>7.4</v>
      </c>
      <c r="E30">
        <v>1.8</v>
      </c>
      <c r="F30">
        <v>-0.6</v>
      </c>
    </row>
    <row r="31" spans="1:6" x14ac:dyDescent="0.25">
      <c r="A31">
        <v>2</v>
      </c>
      <c r="B31">
        <v>95</v>
      </c>
      <c r="C31">
        <v>11.1</v>
      </c>
      <c r="D31">
        <v>2.7</v>
      </c>
      <c r="E31">
        <v>1.6</v>
      </c>
      <c r="F31">
        <v>-0.3</v>
      </c>
    </row>
    <row r="32" spans="1:6" x14ac:dyDescent="0.25">
      <c r="A32">
        <v>2</v>
      </c>
      <c r="B32">
        <v>89</v>
      </c>
      <c r="C32">
        <v>14.3</v>
      </c>
      <c r="D32">
        <v>4.0999999999999996</v>
      </c>
      <c r="E32">
        <v>0.5</v>
      </c>
      <c r="F32">
        <v>0.2</v>
      </c>
    </row>
    <row r="33" spans="1:6" x14ac:dyDescent="0.25">
      <c r="A33">
        <v>2</v>
      </c>
      <c r="B33">
        <v>89</v>
      </c>
      <c r="C33">
        <v>23.8</v>
      </c>
      <c r="D33">
        <v>5.4</v>
      </c>
      <c r="E33">
        <v>0.5</v>
      </c>
      <c r="F33">
        <v>0.1</v>
      </c>
    </row>
    <row r="34" spans="1:6" x14ac:dyDescent="0.25">
      <c r="A34">
        <v>2</v>
      </c>
      <c r="B34">
        <v>88</v>
      </c>
      <c r="C34">
        <v>12.9</v>
      </c>
      <c r="D34">
        <v>2.7</v>
      </c>
      <c r="E34">
        <v>0.1</v>
      </c>
      <c r="F34">
        <v>0.2</v>
      </c>
    </row>
    <row r="35" spans="1:6" x14ac:dyDescent="0.25">
      <c r="A35">
        <v>2</v>
      </c>
      <c r="B35">
        <v>105</v>
      </c>
      <c r="C35">
        <v>17.399999999999999</v>
      </c>
      <c r="D35">
        <v>1.6</v>
      </c>
      <c r="E35">
        <v>0.3</v>
      </c>
      <c r="F35">
        <v>0.4</v>
      </c>
    </row>
    <row r="36" spans="1:6" x14ac:dyDescent="0.25">
      <c r="A36">
        <v>2</v>
      </c>
      <c r="B36">
        <v>89</v>
      </c>
      <c r="C36">
        <v>20.100000000000001</v>
      </c>
      <c r="D36">
        <v>7.3</v>
      </c>
      <c r="E36">
        <v>1.1000000000000001</v>
      </c>
      <c r="F36">
        <v>-0.2</v>
      </c>
    </row>
    <row r="37" spans="1:6" x14ac:dyDescent="0.25">
      <c r="A37">
        <v>2</v>
      </c>
      <c r="B37">
        <v>99</v>
      </c>
      <c r="C37">
        <v>13</v>
      </c>
      <c r="D37">
        <v>3.6</v>
      </c>
      <c r="E37">
        <v>0.7</v>
      </c>
      <c r="F37">
        <v>-0.1</v>
      </c>
    </row>
    <row r="38" spans="1:6" x14ac:dyDescent="0.25">
      <c r="A38">
        <v>2</v>
      </c>
      <c r="B38">
        <v>80</v>
      </c>
      <c r="C38">
        <v>23</v>
      </c>
      <c r="D38">
        <v>10</v>
      </c>
      <c r="E38">
        <v>0.9</v>
      </c>
      <c r="F38">
        <v>-0.1</v>
      </c>
    </row>
    <row r="39" spans="1:6" x14ac:dyDescent="0.25">
      <c r="A39">
        <v>2</v>
      </c>
      <c r="B39">
        <v>89</v>
      </c>
      <c r="C39">
        <v>21.8</v>
      </c>
      <c r="D39">
        <v>7.1</v>
      </c>
      <c r="E39">
        <v>0.7</v>
      </c>
      <c r="F39">
        <v>-0.1</v>
      </c>
    </row>
    <row r="40" spans="1:6" x14ac:dyDescent="0.25">
      <c r="A40">
        <v>2</v>
      </c>
      <c r="B40">
        <v>99</v>
      </c>
      <c r="C40">
        <v>13</v>
      </c>
      <c r="D40">
        <v>3.1</v>
      </c>
      <c r="E40">
        <v>0.5</v>
      </c>
      <c r="F40">
        <v>-0.1</v>
      </c>
    </row>
    <row r="41" spans="1:6" x14ac:dyDescent="0.25">
      <c r="A41">
        <v>2</v>
      </c>
      <c r="B41">
        <v>68</v>
      </c>
      <c r="C41">
        <v>14.7</v>
      </c>
      <c r="D41">
        <v>7.8</v>
      </c>
      <c r="E41">
        <v>0.6</v>
      </c>
      <c r="F41">
        <v>-0.2</v>
      </c>
    </row>
    <row r="42" spans="1:6" x14ac:dyDescent="0.25">
      <c r="A42">
        <v>2</v>
      </c>
      <c r="B42">
        <v>97</v>
      </c>
      <c r="C42">
        <v>14.2</v>
      </c>
      <c r="D42">
        <v>3.6</v>
      </c>
      <c r="E42">
        <v>1.5</v>
      </c>
      <c r="F42">
        <v>0.3</v>
      </c>
    </row>
    <row r="43" spans="1:6" x14ac:dyDescent="0.25">
      <c r="A43">
        <v>3</v>
      </c>
      <c r="B43">
        <v>125</v>
      </c>
      <c r="C43">
        <v>2.2999999999999998</v>
      </c>
      <c r="D43">
        <v>0.9</v>
      </c>
      <c r="E43">
        <v>16.5</v>
      </c>
      <c r="F43">
        <v>9.5</v>
      </c>
    </row>
    <row r="44" spans="1:6" x14ac:dyDescent="0.25">
      <c r="A44">
        <v>3</v>
      </c>
      <c r="B44">
        <v>120</v>
      </c>
      <c r="C44">
        <v>6.8</v>
      </c>
      <c r="D44">
        <v>2.1</v>
      </c>
      <c r="E44">
        <v>10.4</v>
      </c>
      <c r="F44">
        <v>38.6</v>
      </c>
    </row>
    <row r="45" spans="1:6" x14ac:dyDescent="0.25">
      <c r="A45">
        <v>3</v>
      </c>
      <c r="B45">
        <v>108</v>
      </c>
      <c r="C45">
        <v>3.5</v>
      </c>
      <c r="D45">
        <v>0.6</v>
      </c>
      <c r="E45">
        <v>1.7</v>
      </c>
      <c r="F45">
        <v>1.4</v>
      </c>
    </row>
    <row r="46" spans="1:6" x14ac:dyDescent="0.25">
      <c r="A46">
        <v>3</v>
      </c>
      <c r="B46">
        <v>120</v>
      </c>
      <c r="C46">
        <v>3</v>
      </c>
      <c r="D46">
        <v>2.5</v>
      </c>
      <c r="E46">
        <v>1.2</v>
      </c>
      <c r="F46">
        <v>4.5</v>
      </c>
    </row>
    <row r="47" spans="1:6" x14ac:dyDescent="0.25">
      <c r="A47">
        <v>3</v>
      </c>
      <c r="B47">
        <v>119</v>
      </c>
      <c r="C47">
        <v>3.8</v>
      </c>
      <c r="D47">
        <v>1.1000000000000001</v>
      </c>
      <c r="E47">
        <v>23</v>
      </c>
      <c r="F47">
        <v>5.7</v>
      </c>
    </row>
    <row r="48" spans="1:6" x14ac:dyDescent="0.25">
      <c r="A48">
        <v>3</v>
      </c>
      <c r="B48">
        <v>141</v>
      </c>
      <c r="C48">
        <v>5.6</v>
      </c>
      <c r="D48">
        <v>1.8</v>
      </c>
      <c r="E48">
        <v>9.1999999999999993</v>
      </c>
      <c r="F48">
        <v>14.4</v>
      </c>
    </row>
    <row r="49" spans="1:6" x14ac:dyDescent="0.25">
      <c r="A49">
        <v>3</v>
      </c>
      <c r="B49">
        <v>129</v>
      </c>
      <c r="C49">
        <v>1.5</v>
      </c>
      <c r="D49">
        <v>0.6</v>
      </c>
      <c r="E49">
        <v>12.5</v>
      </c>
      <c r="F49">
        <v>2.9</v>
      </c>
    </row>
    <row r="50" spans="1:6" x14ac:dyDescent="0.25">
      <c r="A50">
        <v>3</v>
      </c>
      <c r="B50">
        <v>118</v>
      </c>
      <c r="C50">
        <v>3.6</v>
      </c>
      <c r="D50">
        <v>1.5</v>
      </c>
      <c r="E50">
        <v>11.6</v>
      </c>
      <c r="F50">
        <v>48.8</v>
      </c>
    </row>
    <row r="51" spans="1:6" x14ac:dyDescent="0.25">
      <c r="A51">
        <v>3</v>
      </c>
      <c r="B51">
        <v>120</v>
      </c>
      <c r="C51">
        <v>1.9</v>
      </c>
      <c r="D51">
        <v>0.7</v>
      </c>
      <c r="E51">
        <v>18.5</v>
      </c>
      <c r="F51">
        <v>24</v>
      </c>
    </row>
    <row r="52" spans="1:6" x14ac:dyDescent="0.25">
      <c r="A52">
        <v>3</v>
      </c>
      <c r="B52">
        <v>119</v>
      </c>
      <c r="C52">
        <v>0.8</v>
      </c>
      <c r="D52">
        <v>0.7</v>
      </c>
      <c r="E52">
        <v>56.4</v>
      </c>
      <c r="F52">
        <v>21.6</v>
      </c>
    </row>
    <row r="53" spans="1:6" x14ac:dyDescent="0.25">
      <c r="A53">
        <v>3</v>
      </c>
      <c r="B53">
        <v>123</v>
      </c>
      <c r="C53">
        <v>5.6</v>
      </c>
      <c r="D53">
        <v>1.1000000000000001</v>
      </c>
      <c r="E53">
        <v>13.7</v>
      </c>
      <c r="F53">
        <v>56.3</v>
      </c>
    </row>
    <row r="54" spans="1:6" x14ac:dyDescent="0.25">
      <c r="A54">
        <v>3</v>
      </c>
      <c r="B54">
        <v>115</v>
      </c>
      <c r="C54">
        <v>6.3</v>
      </c>
      <c r="D54">
        <v>1.2</v>
      </c>
      <c r="E54">
        <v>4.7</v>
      </c>
      <c r="F54">
        <v>14.4</v>
      </c>
    </row>
    <row r="55" spans="1:6" x14ac:dyDescent="0.25">
      <c r="A55">
        <v>3</v>
      </c>
      <c r="B55">
        <v>126</v>
      </c>
      <c r="C55">
        <v>0.5</v>
      </c>
      <c r="D55">
        <v>0.2</v>
      </c>
      <c r="E55">
        <v>12.2</v>
      </c>
      <c r="F55">
        <v>8.8000000000000007</v>
      </c>
    </row>
    <row r="56" spans="1:6" x14ac:dyDescent="0.25">
      <c r="A56">
        <v>3</v>
      </c>
      <c r="B56">
        <v>121</v>
      </c>
      <c r="C56">
        <v>4.7</v>
      </c>
      <c r="D56">
        <v>1.8</v>
      </c>
      <c r="E56">
        <v>11.2</v>
      </c>
      <c r="F56">
        <v>53</v>
      </c>
    </row>
    <row r="57" spans="1:6" x14ac:dyDescent="0.25">
      <c r="A57">
        <v>3</v>
      </c>
      <c r="B57">
        <v>131</v>
      </c>
      <c r="C57">
        <v>2.7</v>
      </c>
      <c r="D57">
        <v>0.8</v>
      </c>
      <c r="E57">
        <v>9.9</v>
      </c>
      <c r="F57">
        <v>4.7</v>
      </c>
    </row>
    <row r="58" spans="1:6" x14ac:dyDescent="0.25">
      <c r="A58">
        <v>3</v>
      </c>
      <c r="B58">
        <v>134</v>
      </c>
      <c r="C58">
        <v>2</v>
      </c>
      <c r="D58">
        <v>0.5</v>
      </c>
      <c r="E58">
        <v>12.2</v>
      </c>
      <c r="F58">
        <v>2.2000000000000002</v>
      </c>
    </row>
    <row r="59" spans="1:6" x14ac:dyDescent="0.25">
      <c r="A59">
        <v>3</v>
      </c>
      <c r="B59">
        <v>141</v>
      </c>
      <c r="C59">
        <v>2.5</v>
      </c>
      <c r="D59">
        <v>1.3</v>
      </c>
      <c r="E59">
        <v>8.5</v>
      </c>
      <c r="F59">
        <v>7.5</v>
      </c>
    </row>
    <row r="60" spans="1:6" x14ac:dyDescent="0.25">
      <c r="A60">
        <v>3</v>
      </c>
      <c r="B60">
        <v>113</v>
      </c>
      <c r="C60">
        <v>5.0999999999999996</v>
      </c>
      <c r="D60">
        <v>0.7</v>
      </c>
      <c r="E60">
        <v>5.8</v>
      </c>
      <c r="F60">
        <v>19.600000000000001</v>
      </c>
    </row>
    <row r="61" spans="1:6" x14ac:dyDescent="0.25">
      <c r="A61">
        <v>3</v>
      </c>
      <c r="B61">
        <v>136</v>
      </c>
      <c r="C61">
        <v>1.4</v>
      </c>
      <c r="D61">
        <v>0.3</v>
      </c>
      <c r="E61">
        <v>32.6</v>
      </c>
      <c r="F61">
        <v>8.4</v>
      </c>
    </row>
    <row r="62" spans="1:6" x14ac:dyDescent="0.25">
      <c r="A62">
        <v>3</v>
      </c>
      <c r="B62">
        <v>120</v>
      </c>
      <c r="C62">
        <v>3.4</v>
      </c>
      <c r="D62">
        <v>1.8</v>
      </c>
      <c r="E62">
        <v>7.5</v>
      </c>
      <c r="F62">
        <v>21.5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4CFB8-70A4-46DC-9C48-C171E7A7FBC6}">
  <dimension ref="A2:L9"/>
  <sheetViews>
    <sheetView showGridLines="0" zoomScale="115" zoomScaleNormal="115" workbookViewId="0">
      <selection activeCell="E11" sqref="E11"/>
    </sheetView>
  </sheetViews>
  <sheetFormatPr baseColWidth="10" defaultRowHeight="15" x14ac:dyDescent="0.25"/>
  <cols>
    <col min="1" max="1" width="6" bestFit="1" customWidth="1"/>
    <col min="2" max="2" width="11" bestFit="1" customWidth="1"/>
    <col min="3" max="7" width="8.7109375" bestFit="1" customWidth="1"/>
    <col min="8" max="8" width="9.5703125" bestFit="1" customWidth="1"/>
  </cols>
  <sheetData>
    <row r="2" spans="1:12" x14ac:dyDescent="0.25">
      <c r="B2" s="63" t="e" vm="1">
        <v>#VALUE!</v>
      </c>
      <c r="C2" s="63"/>
    </row>
    <row r="3" spans="1:12" x14ac:dyDescent="0.25">
      <c r="B3" s="63"/>
      <c r="C3" s="63"/>
    </row>
    <row r="4" spans="1:12" ht="15.75" thickBot="1" x14ac:dyDescent="0.3">
      <c r="B4" s="1"/>
      <c r="C4" s="1"/>
    </row>
    <row r="5" spans="1:12" x14ac:dyDescent="0.25">
      <c r="A5" s="69" t="s">
        <v>6</v>
      </c>
      <c r="B5" s="67" t="s">
        <v>7</v>
      </c>
      <c r="C5" s="64" t="s">
        <v>18</v>
      </c>
      <c r="D5" s="65"/>
      <c r="E5" s="65"/>
      <c r="F5" s="65"/>
      <c r="G5" s="66"/>
      <c r="H5" s="64" t="s">
        <v>19</v>
      </c>
      <c r="I5" s="65"/>
      <c r="J5" s="65"/>
      <c r="K5" s="65"/>
      <c r="L5" s="66"/>
    </row>
    <row r="6" spans="1:12" ht="60" customHeight="1" x14ac:dyDescent="0.25">
      <c r="A6" s="70"/>
      <c r="B6" s="68"/>
      <c r="C6" s="45" t="s">
        <v>13</v>
      </c>
      <c r="D6" s="46" t="s">
        <v>14</v>
      </c>
      <c r="E6" s="46" t="s">
        <v>15</v>
      </c>
      <c r="F6" s="46" t="s">
        <v>16</v>
      </c>
      <c r="G6" s="47" t="s">
        <v>17</v>
      </c>
      <c r="H6" s="45" t="s">
        <v>8</v>
      </c>
      <c r="I6" s="46" t="s">
        <v>9</v>
      </c>
      <c r="J6" s="46" t="s">
        <v>10</v>
      </c>
      <c r="K6" s="46" t="s">
        <v>11</v>
      </c>
      <c r="L6" s="47" t="s">
        <v>12</v>
      </c>
    </row>
    <row r="7" spans="1:12" x14ac:dyDescent="0.25">
      <c r="A7" s="48">
        <v>1</v>
      </c>
      <c r="B7" s="49">
        <f>COUNT(E!B2:B21)</f>
        <v>20</v>
      </c>
      <c r="C7" s="50">
        <f>SUM(E!B2:B21)</f>
        <v>2237</v>
      </c>
      <c r="D7" s="51">
        <f>SUM(E!C2:C21)</f>
        <v>177.99999999999997</v>
      </c>
      <c r="E7" s="51">
        <f>SUM(E!D2:D21)</f>
        <v>38.4</v>
      </c>
      <c r="F7" s="51">
        <f>SUM(E!E2:E21)</f>
        <v>27.7</v>
      </c>
      <c r="G7" s="52">
        <f>SUM(E!F2:F21)</f>
        <v>53.600000000000009</v>
      </c>
      <c r="H7" s="50">
        <f>C7/$B$7</f>
        <v>111.85</v>
      </c>
      <c r="I7" s="51">
        <f t="shared" ref="I7:L7" si="0">D7/$B$7</f>
        <v>8.8999999999999986</v>
      </c>
      <c r="J7" s="51">
        <f t="shared" si="0"/>
        <v>1.92</v>
      </c>
      <c r="K7" s="51">
        <f t="shared" si="0"/>
        <v>1.385</v>
      </c>
      <c r="L7" s="52">
        <f t="shared" si="0"/>
        <v>2.6800000000000006</v>
      </c>
    </row>
    <row r="8" spans="1:12" x14ac:dyDescent="0.25">
      <c r="A8" s="6">
        <v>2</v>
      </c>
      <c r="B8" s="5">
        <f>COUNT(E!A22:A42)</f>
        <v>21</v>
      </c>
      <c r="C8" s="3">
        <f>SUM(E!B22:B42)</f>
        <v>1979</v>
      </c>
      <c r="D8" s="2">
        <f>SUM(E!C22:C42)</f>
        <v>376.50000000000006</v>
      </c>
      <c r="E8" s="2">
        <f>SUM(E!D22:D42)</f>
        <v>103.89999999999998</v>
      </c>
      <c r="F8" s="2">
        <f>SUM(E!E22:E42)</f>
        <v>18.399999999999999</v>
      </c>
      <c r="G8" s="4">
        <f>SUM(E!F22:F42)</f>
        <v>-9.9999999999999922E-2</v>
      </c>
      <c r="H8" s="3">
        <f>C8/$B$7</f>
        <v>98.95</v>
      </c>
      <c r="I8" s="2">
        <f t="shared" ref="I8" si="1">D8/$B$7</f>
        <v>18.825000000000003</v>
      </c>
      <c r="J8" s="2">
        <f t="shared" ref="J8" si="2">E8/$B$7</f>
        <v>5.1949999999999985</v>
      </c>
      <c r="K8" s="2">
        <f t="shared" ref="K8" si="3">F8/$B$7</f>
        <v>0.91999999999999993</v>
      </c>
      <c r="L8" s="4">
        <f t="shared" ref="L8" si="4">G8/$B$7</f>
        <v>-4.9999999999999958E-3</v>
      </c>
    </row>
    <row r="9" spans="1:12" ht="15.75" thickBot="1" x14ac:dyDescent="0.3">
      <c r="A9" s="53">
        <v>3</v>
      </c>
      <c r="B9" s="54">
        <f>COUNT(E!A43:A62)</f>
        <v>20</v>
      </c>
      <c r="C9" s="55">
        <f>SUM(E!B43:B62)</f>
        <v>2479</v>
      </c>
      <c r="D9" s="56">
        <f>SUM(E!C43:C62)</f>
        <v>67</v>
      </c>
      <c r="E9" s="56">
        <f>SUM(E!D43:D62)</f>
        <v>22.2</v>
      </c>
      <c r="F9" s="56">
        <f>SUM(E!E43:E62)</f>
        <v>279.29999999999995</v>
      </c>
      <c r="G9" s="57">
        <f>SUM(E!F43:F62)</f>
        <v>367.79999999999995</v>
      </c>
      <c r="H9" s="55">
        <f>C9/$B$7</f>
        <v>123.95</v>
      </c>
      <c r="I9" s="56">
        <f t="shared" ref="I9" si="5">D9/$B$7</f>
        <v>3.35</v>
      </c>
      <c r="J9" s="56">
        <f t="shared" ref="J9" si="6">E9/$B$7</f>
        <v>1.1099999999999999</v>
      </c>
      <c r="K9" s="56">
        <f t="shared" ref="K9" si="7">F9/$B$7</f>
        <v>13.964999999999998</v>
      </c>
      <c r="L9" s="57">
        <f t="shared" ref="L9" si="8">G9/$B$7</f>
        <v>18.389999999999997</v>
      </c>
    </row>
  </sheetData>
  <mergeCells count="5">
    <mergeCell ref="B2:C3"/>
    <mergeCell ref="C5:G5"/>
    <mergeCell ref="H5:L5"/>
    <mergeCell ref="B5:B6"/>
    <mergeCell ref="A5:A6"/>
  </mergeCells>
  <pageMargins left="0.7" right="0.7" top="0.75" bottom="0.75" header="0.3" footer="0.3"/>
  <ignoredErrors>
    <ignoredError sqref="B7:B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B611C-5851-48BE-B000-3FA62E3E6A2E}">
  <dimension ref="A1:G16"/>
  <sheetViews>
    <sheetView workbookViewId="0">
      <selection activeCell="I15" sqref="I15"/>
    </sheetView>
  </sheetViews>
  <sheetFormatPr baseColWidth="10" defaultRowHeight="15" x14ac:dyDescent="0.25"/>
  <cols>
    <col min="1" max="1" width="12" customWidth="1"/>
  </cols>
  <sheetData>
    <row r="1" spans="1:7" x14ac:dyDescent="0.25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>
        <v>3</v>
      </c>
      <c r="C2">
        <v>118</v>
      </c>
      <c r="D2">
        <v>6.5</v>
      </c>
      <c r="E2">
        <v>1.3</v>
      </c>
      <c r="F2">
        <v>1.7</v>
      </c>
      <c r="G2">
        <v>11.5</v>
      </c>
    </row>
    <row r="3" spans="1:7" x14ac:dyDescent="0.25">
      <c r="A3">
        <v>2</v>
      </c>
      <c r="B3">
        <v>3</v>
      </c>
      <c r="C3">
        <v>139</v>
      </c>
      <c r="D3">
        <v>4.2</v>
      </c>
      <c r="E3">
        <v>0.7</v>
      </c>
      <c r="F3">
        <v>4.3</v>
      </c>
      <c r="G3">
        <v>6.3</v>
      </c>
    </row>
    <row r="4" spans="1:7" x14ac:dyDescent="0.25">
      <c r="A4">
        <v>3</v>
      </c>
      <c r="B4">
        <v>3</v>
      </c>
      <c r="C4">
        <v>103</v>
      </c>
      <c r="D4">
        <v>5.0999999999999996</v>
      </c>
      <c r="E4">
        <v>1.4</v>
      </c>
      <c r="F4">
        <v>1.2</v>
      </c>
      <c r="G4">
        <v>5</v>
      </c>
    </row>
    <row r="5" spans="1:7" x14ac:dyDescent="0.25">
      <c r="A5">
        <v>4</v>
      </c>
      <c r="B5">
        <v>3</v>
      </c>
      <c r="C5">
        <v>97</v>
      </c>
      <c r="D5">
        <v>4.7</v>
      </c>
      <c r="E5">
        <v>1.1000000000000001</v>
      </c>
      <c r="F5">
        <v>2.1</v>
      </c>
      <c r="G5">
        <v>12.6</v>
      </c>
    </row>
    <row r="6" spans="1:7" x14ac:dyDescent="0.25">
      <c r="A6">
        <v>5</v>
      </c>
      <c r="B6">
        <v>3</v>
      </c>
      <c r="C6">
        <v>102</v>
      </c>
      <c r="D6">
        <v>5.3</v>
      </c>
      <c r="E6">
        <v>1.4</v>
      </c>
      <c r="F6">
        <v>1.3</v>
      </c>
      <c r="G6">
        <v>6.7</v>
      </c>
    </row>
    <row r="7" spans="1:7" x14ac:dyDescent="0.25">
      <c r="A7">
        <v>6</v>
      </c>
      <c r="B7">
        <v>2</v>
      </c>
      <c r="C7">
        <v>88</v>
      </c>
      <c r="D7">
        <v>16.5</v>
      </c>
      <c r="E7">
        <v>4.9000000000000004</v>
      </c>
      <c r="F7">
        <v>0.8</v>
      </c>
      <c r="G7">
        <v>0.1</v>
      </c>
    </row>
    <row r="8" spans="1:7" x14ac:dyDescent="0.25">
      <c r="A8">
        <v>7</v>
      </c>
      <c r="B8">
        <v>2</v>
      </c>
      <c r="C8">
        <v>97</v>
      </c>
      <c r="D8">
        <v>15.1</v>
      </c>
      <c r="E8">
        <v>1.8</v>
      </c>
      <c r="F8">
        <v>1.2</v>
      </c>
      <c r="G8">
        <v>-0.2</v>
      </c>
    </row>
    <row r="9" spans="1:7" x14ac:dyDescent="0.25">
      <c r="A9">
        <v>8</v>
      </c>
      <c r="B9">
        <v>2</v>
      </c>
      <c r="C9">
        <v>106</v>
      </c>
      <c r="D9">
        <v>13.4</v>
      </c>
      <c r="E9">
        <v>3</v>
      </c>
      <c r="F9">
        <v>1.1000000000000001</v>
      </c>
      <c r="G9">
        <v>0</v>
      </c>
    </row>
    <row r="10" spans="1:7" x14ac:dyDescent="0.25">
      <c r="A10">
        <v>9</v>
      </c>
      <c r="B10">
        <v>2</v>
      </c>
      <c r="C10">
        <v>79</v>
      </c>
      <c r="D10">
        <v>19</v>
      </c>
      <c r="E10">
        <v>5.5</v>
      </c>
      <c r="F10">
        <v>0.9</v>
      </c>
      <c r="G10">
        <v>0.3</v>
      </c>
    </row>
    <row r="11" spans="1:7" x14ac:dyDescent="0.25">
      <c r="A11">
        <v>10</v>
      </c>
      <c r="B11">
        <v>2</v>
      </c>
      <c r="C11">
        <v>92</v>
      </c>
      <c r="D11">
        <v>11.1</v>
      </c>
      <c r="E11">
        <v>2</v>
      </c>
      <c r="F11">
        <v>0.7</v>
      </c>
      <c r="G11">
        <v>-0.2</v>
      </c>
    </row>
    <row r="12" spans="1:7" x14ac:dyDescent="0.25">
      <c r="A12">
        <v>11</v>
      </c>
      <c r="B12">
        <v>1</v>
      </c>
      <c r="C12">
        <v>126</v>
      </c>
      <c r="D12">
        <v>10.4</v>
      </c>
      <c r="E12">
        <v>1.7</v>
      </c>
      <c r="F12">
        <v>1.2</v>
      </c>
      <c r="G12">
        <v>3.5</v>
      </c>
    </row>
    <row r="13" spans="1:7" x14ac:dyDescent="0.25">
      <c r="A13">
        <v>12</v>
      </c>
      <c r="B13">
        <v>1</v>
      </c>
      <c r="C13">
        <v>114</v>
      </c>
      <c r="D13">
        <v>7.5</v>
      </c>
      <c r="E13">
        <v>1.1000000000000001</v>
      </c>
      <c r="F13">
        <v>1.6</v>
      </c>
      <c r="G13">
        <v>4.4000000000000004</v>
      </c>
    </row>
    <row r="14" spans="1:7" x14ac:dyDescent="0.25">
      <c r="A14">
        <v>13</v>
      </c>
      <c r="B14">
        <v>1</v>
      </c>
      <c r="C14">
        <v>111</v>
      </c>
      <c r="D14">
        <v>11.9</v>
      </c>
      <c r="E14">
        <v>2.2999999999999998</v>
      </c>
      <c r="F14">
        <v>0.9</v>
      </c>
      <c r="G14">
        <v>3.8</v>
      </c>
    </row>
    <row r="15" spans="1:7" x14ac:dyDescent="0.25">
      <c r="A15">
        <v>14</v>
      </c>
      <c r="B15">
        <v>1</v>
      </c>
      <c r="C15">
        <v>104</v>
      </c>
      <c r="D15">
        <v>6.1</v>
      </c>
      <c r="E15">
        <v>1.8</v>
      </c>
      <c r="F15">
        <v>0.5</v>
      </c>
      <c r="G15">
        <v>0.8</v>
      </c>
    </row>
    <row r="16" spans="1:7" x14ac:dyDescent="0.25">
      <c r="A16">
        <v>15</v>
      </c>
      <c r="B16">
        <v>1</v>
      </c>
      <c r="C16">
        <v>102</v>
      </c>
      <c r="D16">
        <v>6.6</v>
      </c>
      <c r="E16">
        <v>1.2</v>
      </c>
      <c r="F16">
        <v>1.4</v>
      </c>
      <c r="G16">
        <v>1.3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1BAA3-51AE-4140-8C06-E8BE3293BCCF}">
  <dimension ref="A1:L16"/>
  <sheetViews>
    <sheetView showGridLines="0" workbookViewId="0">
      <selection activeCell="F2" sqref="F2:G16"/>
    </sheetView>
  </sheetViews>
  <sheetFormatPr baseColWidth="10" defaultRowHeight="15" x14ac:dyDescent="0.25"/>
  <cols>
    <col min="1" max="1" width="11.42578125" style="1"/>
    <col min="2" max="5" width="12" bestFit="1" customWidth="1"/>
    <col min="6" max="6" width="18.85546875" bestFit="1" customWidth="1"/>
    <col min="7" max="7" width="9.28515625" style="1" bestFit="1" customWidth="1"/>
  </cols>
  <sheetData>
    <row r="1" spans="1:12" ht="15.75" thickBot="1" x14ac:dyDescent="0.3">
      <c r="A1" s="24" t="s">
        <v>20</v>
      </c>
      <c r="B1" s="21" t="s">
        <v>21</v>
      </c>
      <c r="C1" s="11" t="s">
        <v>22</v>
      </c>
      <c r="D1" s="15" t="s">
        <v>23</v>
      </c>
      <c r="E1" s="24" t="s">
        <v>26</v>
      </c>
      <c r="F1" s="21" t="s">
        <v>27</v>
      </c>
      <c r="G1" s="12" t="s">
        <v>24</v>
      </c>
    </row>
    <row r="2" spans="1:12" x14ac:dyDescent="0.25">
      <c r="A2" s="25">
        <v>1</v>
      </c>
      <c r="B2" s="29">
        <f>POWER(SUM(POWER(P!C2-Centroides!$H$7, 2), POWER(P!D2-Centroides!$I$7, 2), POWER(P!E2-Centroides!$J$7, 2), POWER(P!F2-Centroides!$K$7, 2), POWER(P!G2-Centroides!$L$7, 2)), 1/2)</f>
        <v>11.038954887125866</v>
      </c>
      <c r="C2" s="8">
        <f>POWER(SUM(POWER(P!C2-Centroides!$H$8, 2), POWER(P!D2-Centroides!$I$8, 2), POWER(P!E2-Centroides!$J$8, 2), POWER(P!F2-Centroides!$K$8, 2), POWER(P!G2-Centroides!$L$8, 2)), 1/2)</f>
        <v>25.747865445508292</v>
      </c>
      <c r="D2" s="16">
        <f>POWER(SUM(POWER(P!C2-Centroides!$H$9, 2), POWER(P!D2-Centroides!$I$9, 2), POWER(P!E2-Centroides!$J$9, 2), POWER(P!F2-Centroides!$K$9, 2), POWER(P!G2-Centroides!$L$9, 2)), 1/2)</f>
        <v>15.596904340284965</v>
      </c>
      <c r="E2" s="25">
        <f>MIN(B2:D2)</f>
        <v>11.038954887125866</v>
      </c>
      <c r="F2" s="33">
        <v>1</v>
      </c>
      <c r="G2" s="34">
        <v>3</v>
      </c>
    </row>
    <row r="3" spans="1:12" x14ac:dyDescent="0.25">
      <c r="A3" s="26">
        <v>2</v>
      </c>
      <c r="B3" s="22">
        <f>POWER(SUM(POWER(P!C3-Centroides!$H$7, 2), POWER(P!D3-Centroides!$I$7, 2), POWER(P!E3-Centroides!$J$7, 2), POWER(P!F3-Centroides!$K$7, 2), POWER(P!G3-Centroides!$L$7, 2)), 1/2)</f>
        <v>27.969671521131602</v>
      </c>
      <c r="C3" s="7">
        <f>POWER(SUM(POWER(P!C3-Centroides!$H$8, 2), POWER(P!D3-Centroides!$I$8, 2), POWER(P!E3-Centroides!$J$8, 2), POWER(P!F3-Centroides!$K$8, 2), POWER(P!G3-Centroides!$L$8, 2)), 1/2)</f>
        <v>43.465797760998242</v>
      </c>
      <c r="D3" s="17">
        <f>POWER(SUM(POWER(P!C3-Centroides!$H$9, 2), POWER(P!D3-Centroides!$I$9, 2), POWER(P!E3-Centroides!$J$9, 2), POWER(P!F3-Centroides!$K$9, 2), POWER(P!G3-Centroides!$L$9, 2)), 1/2)</f>
        <v>21.60956790405583</v>
      </c>
      <c r="E3" s="26">
        <f t="shared" ref="E3:E16" si="0">MIN(B3:D3)</f>
        <v>21.60956790405583</v>
      </c>
      <c r="F3" s="39">
        <v>3</v>
      </c>
      <c r="G3" s="40">
        <v>3</v>
      </c>
      <c r="I3" s="63" t="e" vm="2">
        <v>#VALUE!</v>
      </c>
      <c r="J3" s="63"/>
      <c r="K3" s="63"/>
      <c r="L3" s="63"/>
    </row>
    <row r="4" spans="1:12" x14ac:dyDescent="0.25">
      <c r="A4" s="27">
        <v>3</v>
      </c>
      <c r="B4" s="30">
        <f>POWER(SUM(POWER(P!C4-Centroides!$H$7, 2), POWER(P!D4-Centroides!$I$7, 2), POWER(P!E4-Centroides!$J$7, 2), POWER(P!F4-Centroides!$K$7, 2), POWER(P!G4-Centroides!$L$7, 2)), 1/2)</f>
        <v>9.9221734010245921</v>
      </c>
      <c r="C4" s="9">
        <f>POWER(SUM(POWER(P!C4-Centroides!$H$8, 2), POWER(P!D4-Centroides!$I$8, 2), POWER(P!E4-Centroides!$J$8, 2), POWER(P!F4-Centroides!$K$8, 2), POWER(P!G4-Centroides!$L$8, 2)), 1/2)</f>
        <v>15.630373476024175</v>
      </c>
      <c r="D4" s="18">
        <f>POWER(SUM(POWER(P!C4-Centroides!$H$9, 2), POWER(P!D4-Centroides!$I$9, 2), POWER(P!E4-Centroides!$J$9, 2), POWER(P!F4-Centroides!$K$9, 2), POWER(P!G4-Centroides!$L$9, 2)), 1/2)</f>
        <v>28.005114265076656</v>
      </c>
      <c r="E4" s="27">
        <f t="shared" si="0"/>
        <v>9.9221734010245921</v>
      </c>
      <c r="F4" s="35">
        <v>1</v>
      </c>
      <c r="G4" s="36">
        <v>3</v>
      </c>
      <c r="I4" s="63"/>
      <c r="J4" s="63"/>
      <c r="K4" s="63"/>
      <c r="L4" s="63"/>
    </row>
    <row r="5" spans="1:12" x14ac:dyDescent="0.25">
      <c r="A5" s="26">
        <v>4</v>
      </c>
      <c r="B5" s="31">
        <f>POWER(SUM(POWER(P!C5-Centroides!$H$7, 2), POWER(P!D5-Centroides!$I$7, 2), POWER(P!E5-Centroides!$J$7, 2), POWER(P!F5-Centroides!$K$7, 2), POWER(P!G5-Centroides!$L$7, 2)), 1/2)</f>
        <v>18.378044645717882</v>
      </c>
      <c r="C5" s="7">
        <f>POWER(SUM(POWER(P!C5-Centroides!$H$8, 2), POWER(P!D5-Centroides!$I$8, 2), POWER(P!E5-Centroides!$J$8, 2), POWER(P!F5-Centroides!$K$8, 2), POWER(P!G5-Centroides!$L$8, 2)), 1/2)</f>
        <v>19.502963236390521</v>
      </c>
      <c r="D5" s="19">
        <f>POWER(SUM(POWER(P!C5-Centroides!$H$9, 2), POWER(P!D5-Centroides!$I$9, 2), POWER(P!E5-Centroides!$J$9, 2), POWER(P!F5-Centroides!$K$9, 2), POWER(P!G5-Centroides!$L$9, 2)), 1/2)</f>
        <v>30.040429840466665</v>
      </c>
      <c r="E5" s="26">
        <f t="shared" si="0"/>
        <v>18.378044645717882</v>
      </c>
      <c r="F5" s="37">
        <v>1</v>
      </c>
      <c r="G5" s="38">
        <v>3</v>
      </c>
      <c r="I5" s="63"/>
      <c r="J5" s="63"/>
      <c r="K5" s="63"/>
      <c r="L5" s="63"/>
    </row>
    <row r="6" spans="1:12" x14ac:dyDescent="0.25">
      <c r="A6" s="27">
        <v>5</v>
      </c>
      <c r="B6" s="30">
        <f>POWER(SUM(POWER(P!C6-Centroides!$H$7, 2), POWER(P!D6-Centroides!$I$7, 2), POWER(P!E6-Centroides!$J$7, 2), POWER(P!F6-Centroides!$K$7, 2), POWER(P!G6-Centroides!$L$7, 2)), 1/2)</f>
        <v>11.243688229402302</v>
      </c>
      <c r="C6" s="9">
        <f>POWER(SUM(POWER(P!C6-Centroides!$H$8, 2), POWER(P!D6-Centroides!$I$8, 2), POWER(P!E6-Centroides!$J$8, 2), POWER(P!F6-Centroides!$K$8, 2), POWER(P!G6-Centroides!$L$8, 2)), 1/2)</f>
        <v>15.86605102096927</v>
      </c>
      <c r="D6" s="18">
        <f>POWER(SUM(POWER(P!C6-Centroides!$H$9, 2), POWER(P!D6-Centroides!$I$9, 2), POWER(P!E6-Centroides!$J$9, 2), POWER(P!F6-Centroides!$K$9, 2), POWER(P!G6-Centroides!$L$9, 2)), 1/2)</f>
        <v>27.977623648194285</v>
      </c>
      <c r="E6" s="27">
        <f t="shared" si="0"/>
        <v>11.243688229402302</v>
      </c>
      <c r="F6" s="35">
        <v>1</v>
      </c>
      <c r="G6" s="36">
        <v>3</v>
      </c>
    </row>
    <row r="7" spans="1:12" x14ac:dyDescent="0.25">
      <c r="A7" s="26">
        <v>6</v>
      </c>
      <c r="B7" s="22">
        <f>POWER(SUM(POWER(P!C7-Centroides!$H$7, 2), POWER(P!D7-Centroides!$I$7, 2), POWER(P!E7-Centroides!$J$7, 2), POWER(P!F7-Centroides!$K$7, 2), POWER(P!G7-Centroides!$L$7, 2)), 1/2)</f>
        <v>25.346824751830351</v>
      </c>
      <c r="C7" s="13">
        <f>POWER(SUM(POWER(P!C7-Centroides!$H$8, 2), POWER(P!D7-Centroides!$I$8, 2), POWER(P!E7-Centroides!$J$8, 2), POWER(P!F7-Centroides!$K$8, 2), POWER(P!G7-Centroides!$L$8, 2)), 1/2)</f>
        <v>11.199132778925343</v>
      </c>
      <c r="D7" s="19">
        <f>POWER(SUM(POWER(P!C7-Centroides!$H$9, 2), POWER(P!D7-Centroides!$I$9, 2), POWER(P!E7-Centroides!$J$9, 2), POWER(P!F7-Centroides!$K$9, 2), POWER(P!G7-Centroides!$L$9, 2)), 1/2)</f>
        <v>44.581727478867393</v>
      </c>
      <c r="E7" s="26">
        <f t="shared" si="0"/>
        <v>11.199132778925343</v>
      </c>
      <c r="F7" s="39">
        <v>2</v>
      </c>
      <c r="G7" s="40">
        <v>2</v>
      </c>
      <c r="I7" t="s">
        <v>25</v>
      </c>
    </row>
    <row r="8" spans="1:12" x14ac:dyDescent="0.25">
      <c r="A8" s="27">
        <v>7</v>
      </c>
      <c r="B8" s="23">
        <f>POWER(SUM(POWER(P!C8-Centroides!$H$7, 2), POWER(P!D8-Centroides!$I$7, 2), POWER(P!E8-Centroides!$J$7, 2), POWER(P!F8-Centroides!$K$7, 2), POWER(P!G8-Centroides!$L$7, 2)), 1/2)</f>
        <v>16.349480878608954</v>
      </c>
      <c r="C8" s="14">
        <f>POWER(SUM(POWER(P!C8-Centroides!$H$8, 2), POWER(P!D8-Centroides!$I$8, 2), POWER(P!E8-Centroides!$J$8, 2), POWER(P!F8-Centroides!$K$8, 2), POWER(P!G8-Centroides!$L$8, 2)), 1/2)</f>
        <v>5.4148476432860075</v>
      </c>
      <c r="D8" s="18">
        <f>POWER(SUM(POWER(P!C8-Centroides!$H$9, 2), POWER(P!D8-Centroides!$I$9, 2), POWER(P!E8-Centroides!$J$9, 2), POWER(P!F8-Centroides!$K$9, 2), POWER(P!G8-Centroides!$L$9, 2)), 1/2)</f>
        <v>37.059066704384229</v>
      </c>
      <c r="E8" s="27">
        <f t="shared" si="0"/>
        <v>5.4148476432860075</v>
      </c>
      <c r="F8" s="41">
        <v>2</v>
      </c>
      <c r="G8" s="42">
        <v>2</v>
      </c>
    </row>
    <row r="9" spans="1:12" x14ac:dyDescent="0.25">
      <c r="A9" s="26">
        <v>8</v>
      </c>
      <c r="B9" s="31">
        <f>POWER(SUM(POWER(P!C9-Centroides!$H$7, 2), POWER(P!D9-Centroides!$I$7, 2), POWER(P!E9-Centroides!$J$7, 2), POWER(P!F9-Centroides!$K$7, 2), POWER(P!G9-Centroides!$L$7, 2)), 1/2)</f>
        <v>7.9311112083994857</v>
      </c>
      <c r="C9" s="7">
        <f>POWER(SUM(POWER(P!C9-Centroides!$H$8, 2), POWER(P!D9-Centroides!$I$8, 2), POWER(P!E9-Centroides!$J$8, 2), POWER(P!F9-Centroides!$K$8, 2), POWER(P!G9-Centroides!$L$8, 2)), 1/2)</f>
        <v>9.1642552888928162</v>
      </c>
      <c r="D9" s="19">
        <f>POWER(SUM(POWER(P!C9-Centroides!$H$9, 2), POWER(P!D9-Centroides!$I$9, 2), POWER(P!E9-Centroides!$J$9, 2), POWER(P!F9-Centroides!$K$9, 2), POWER(P!G9-Centroides!$L$9, 2)), 1/2)</f>
        <v>30.503728050846505</v>
      </c>
      <c r="E9" s="26">
        <f t="shared" si="0"/>
        <v>7.9311112083994857</v>
      </c>
      <c r="F9" s="37">
        <v>1</v>
      </c>
      <c r="G9" s="38">
        <v>2</v>
      </c>
    </row>
    <row r="10" spans="1:12" x14ac:dyDescent="0.25">
      <c r="A10" s="27">
        <v>9</v>
      </c>
      <c r="B10" s="23">
        <f>POWER(SUM(POWER(P!C10-Centroides!$H$7, 2), POWER(P!D10-Centroides!$I$7, 2), POWER(P!E10-Centroides!$J$7, 2), POWER(P!F10-Centroides!$K$7, 2), POWER(P!G10-Centroides!$L$7, 2)), 1/2)</f>
        <v>34.638829729077159</v>
      </c>
      <c r="C10" s="14">
        <f>POWER(SUM(POWER(P!C10-Centroides!$H$8, 2), POWER(P!D10-Centroides!$I$8, 2), POWER(P!E10-Centroides!$J$8, 2), POWER(P!F10-Centroides!$K$8, 2), POWER(P!G10-Centroides!$L$8, 2)), 1/2)</f>
        <v>19.955439734568621</v>
      </c>
      <c r="D10" s="18">
        <f>POWER(SUM(POWER(P!C10-Centroides!$H$9, 2), POWER(P!D10-Centroides!$I$9, 2), POWER(P!E10-Centroides!$J$9, 2), POWER(P!F10-Centroides!$K$9, 2), POWER(P!G10-Centroides!$L$9, 2)), 1/2)</f>
        <v>52.750729141880115</v>
      </c>
      <c r="E10" s="27">
        <f t="shared" si="0"/>
        <v>19.955439734568621</v>
      </c>
      <c r="F10" s="41">
        <v>2</v>
      </c>
      <c r="G10" s="42">
        <v>2</v>
      </c>
    </row>
    <row r="11" spans="1:12" x14ac:dyDescent="0.25">
      <c r="A11" s="26">
        <v>10</v>
      </c>
      <c r="B11" s="22">
        <f>POWER(SUM(POWER(P!C11-Centroides!$H$7, 2), POWER(P!D11-Centroides!$I$7, 2), POWER(P!E11-Centroides!$J$7, 2), POWER(P!F11-Centroides!$K$7, 2), POWER(P!G11-Centroides!$L$7, 2)), 1/2)</f>
        <v>20.189911465878193</v>
      </c>
      <c r="C11" s="13">
        <f>POWER(SUM(POWER(P!C11-Centroides!$H$8, 2), POWER(P!D11-Centroides!$I$8, 2), POWER(P!E11-Centroides!$J$8, 2), POWER(P!F11-Centroides!$K$8, 2), POWER(P!G11-Centroides!$L$8, 2)), 1/2)</f>
        <v>10.8753195355355</v>
      </c>
      <c r="D11" s="19">
        <f>POWER(SUM(POWER(P!C11-Centroides!$H$9, 2), POWER(P!D11-Centroides!$I$9, 2), POWER(P!E11-Centroides!$J$9, 2), POWER(P!F11-Centroides!$K$9, 2), POWER(P!G11-Centroides!$L$9, 2)), 1/2)</f>
        <v>40.040047764706777</v>
      </c>
      <c r="E11" s="26">
        <f t="shared" si="0"/>
        <v>10.8753195355355</v>
      </c>
      <c r="F11" s="39">
        <v>2</v>
      </c>
      <c r="G11" s="40">
        <v>2</v>
      </c>
    </row>
    <row r="12" spans="1:12" x14ac:dyDescent="0.25">
      <c r="A12" s="27">
        <v>11</v>
      </c>
      <c r="B12" s="30">
        <f>POWER(SUM(POWER(P!C12-Centroides!$H$7, 2), POWER(P!D12-Centroides!$I$7, 2), POWER(P!E12-Centroides!$J$7, 2), POWER(P!F12-Centroides!$K$7, 2), POWER(P!G12-Centroides!$L$7, 2)), 1/2)</f>
        <v>14.255789174928204</v>
      </c>
      <c r="C12" s="9">
        <f>POWER(SUM(POWER(P!C12-Centroides!$H$8, 2), POWER(P!D12-Centroides!$I$8, 2), POWER(P!E12-Centroides!$J$8, 2), POWER(P!F12-Centroides!$K$8, 2), POWER(P!G12-Centroides!$L$8, 2)), 1/2)</f>
        <v>28.762155256517197</v>
      </c>
      <c r="D12" s="18">
        <f>POWER(SUM(POWER(P!C12-Centroides!$H$9, 2), POWER(P!D12-Centroides!$I$9, 2), POWER(P!E12-Centroides!$J$9, 2), POWER(P!F12-Centroides!$K$9, 2), POWER(P!G12-Centroides!$L$9, 2)), 1/2)</f>
        <v>20.950189139957658</v>
      </c>
      <c r="E12" s="27">
        <f t="shared" si="0"/>
        <v>14.255789174928204</v>
      </c>
      <c r="F12" s="41">
        <v>1</v>
      </c>
      <c r="G12" s="42">
        <v>1</v>
      </c>
    </row>
    <row r="13" spans="1:12" x14ac:dyDescent="0.25">
      <c r="A13" s="26">
        <v>12</v>
      </c>
      <c r="B13" s="31">
        <f>POWER(SUM(POWER(P!C13-Centroides!$H$7, 2), POWER(P!D13-Centroides!$I$7, 2), POWER(P!E13-Centroides!$J$7, 2), POWER(P!F13-Centroides!$K$7, 2), POWER(P!G13-Centroides!$L$7, 2)), 1/2)</f>
        <v>3.2030493283744508</v>
      </c>
      <c r="C13" s="7">
        <f>POWER(SUM(POWER(P!C13-Centroides!$H$8, 2), POWER(P!D13-Centroides!$I$8, 2), POWER(P!E13-Centroides!$J$8, 2), POWER(P!F13-Centroides!$K$8, 2), POWER(P!G13-Centroides!$L$8, 2)), 1/2)</f>
        <v>19.783669401807135</v>
      </c>
      <c r="D13" s="19">
        <f>POWER(SUM(POWER(P!C13-Centroides!$H$9, 2), POWER(P!D13-Centroides!$I$9, 2), POWER(P!E13-Centroides!$J$9, 2), POWER(P!F13-Centroides!$K$9, 2), POWER(P!G13-Centroides!$L$9, 2)), 1/2)</f>
        <v>21.560111896741166</v>
      </c>
      <c r="E13" s="26">
        <f t="shared" si="0"/>
        <v>3.2030493283744508</v>
      </c>
      <c r="F13" s="39">
        <v>1</v>
      </c>
      <c r="G13" s="40">
        <v>1</v>
      </c>
    </row>
    <row r="14" spans="1:12" x14ac:dyDescent="0.25">
      <c r="A14" s="27">
        <v>13</v>
      </c>
      <c r="B14" s="30">
        <f>POWER(SUM(POWER(P!C14-Centroides!$H$7, 2), POWER(P!D14-Centroides!$I$7, 2), POWER(P!E14-Centroides!$J$7, 2), POWER(P!F14-Centroides!$K$7, 2), POWER(P!G14-Centroides!$L$7, 2)), 1/2)</f>
        <v>3.3699443615585105</v>
      </c>
      <c r="C14" s="9">
        <f>POWER(SUM(POWER(P!C14-Centroides!$H$8, 2), POWER(P!D14-Centroides!$I$8, 2), POWER(P!E14-Centroides!$J$8, 2), POWER(P!F14-Centroides!$K$8, 2), POWER(P!G14-Centroides!$L$8, 2)), 1/2)</f>
        <v>14.697536358179216</v>
      </c>
      <c r="D14" s="18">
        <f>POWER(SUM(POWER(P!C14-Centroides!$H$9, 2), POWER(P!D14-Centroides!$I$9, 2), POWER(P!E14-Centroides!$J$9, 2), POWER(P!F14-Centroides!$K$9, 2), POWER(P!G14-Centroides!$L$9, 2)), 1/2)</f>
        <v>25.015663593037061</v>
      </c>
      <c r="E14" s="27">
        <f t="shared" si="0"/>
        <v>3.3699443615585105</v>
      </c>
      <c r="F14" s="41">
        <v>1</v>
      </c>
      <c r="G14" s="42">
        <v>1</v>
      </c>
    </row>
    <row r="15" spans="1:12" x14ac:dyDescent="0.25">
      <c r="A15" s="26">
        <v>14</v>
      </c>
      <c r="B15" s="31">
        <f>POWER(SUM(POWER(P!C15-Centroides!$H$7, 2), POWER(P!D15-Centroides!$I$7, 2), POWER(P!E15-Centroides!$J$7, 2), POWER(P!F15-Centroides!$K$7, 2), POWER(P!G15-Centroides!$L$7, 2)), 1/2)</f>
        <v>8.5903739732330582</v>
      </c>
      <c r="C15" s="7">
        <f>POWER(SUM(POWER(P!C15-Centroides!$H$8, 2), POWER(P!D15-Centroides!$I$8, 2), POWER(P!E15-Centroides!$J$8, 2), POWER(P!F15-Centroides!$K$8, 2), POWER(P!G15-Centroides!$L$8, 2)), 1/2)</f>
        <v>14.13430489978195</v>
      </c>
      <c r="D15" s="19">
        <f>POWER(SUM(POWER(P!C15-Centroides!$H$9, 2), POWER(P!D15-Centroides!$I$9, 2), POWER(P!E15-Centroides!$J$9, 2), POWER(P!F15-Centroides!$K$9, 2), POWER(P!G15-Centroides!$L$9, 2)), 1/2)</f>
        <v>29.945874924603554</v>
      </c>
      <c r="E15" s="26">
        <f t="shared" si="0"/>
        <v>8.5903739732330582</v>
      </c>
      <c r="F15" s="39">
        <v>1</v>
      </c>
      <c r="G15" s="40">
        <v>1</v>
      </c>
    </row>
    <row r="16" spans="1:12" ht="15.75" thickBot="1" x14ac:dyDescent="0.3">
      <c r="A16" s="28">
        <v>15</v>
      </c>
      <c r="B16" s="32">
        <f>POWER(SUM(POWER(P!C16-Centroides!$H$7, 2), POWER(P!D16-Centroides!$I$7, 2), POWER(P!E16-Centroides!$J$7, 2), POWER(P!F16-Centroides!$K$7, 2), POWER(P!G16-Centroides!$L$7, 2)), 1/2)</f>
        <v>10.234037570773321</v>
      </c>
      <c r="C16" s="10">
        <f>POWER(SUM(POWER(P!C16-Centroides!$H$8, 2), POWER(P!D16-Centroides!$I$8, 2), POWER(P!E16-Centroides!$J$8, 2), POWER(P!F16-Centroides!$K$8, 2), POWER(P!G16-Centroides!$L$8, 2)), 1/2)</f>
        <v>13.290845533674675</v>
      </c>
      <c r="D16" s="20">
        <f>POWER(SUM(POWER(P!C16-Centroides!$H$9, 2), POWER(P!D16-Centroides!$I$9, 2), POWER(P!E16-Centroides!$J$9, 2), POWER(P!F16-Centroides!$K$9, 2), POWER(P!G16-Centroides!$L$9, 2)), 1/2)</f>
        <v>30.697238067943506</v>
      </c>
      <c r="E16" s="28">
        <f t="shared" si="0"/>
        <v>10.234037570773321</v>
      </c>
      <c r="F16" s="43">
        <v>1</v>
      </c>
      <c r="G16" s="44">
        <v>1</v>
      </c>
    </row>
  </sheetData>
  <mergeCells count="1">
    <mergeCell ref="I3:L5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235CA-E732-445A-9F82-25A0323C951F}">
  <dimension ref="A1:B15"/>
  <sheetViews>
    <sheetView tabSelected="1" workbookViewId="0">
      <selection activeCell="D12" sqref="D12"/>
    </sheetView>
  </sheetViews>
  <sheetFormatPr baseColWidth="10" defaultRowHeight="15" x14ac:dyDescent="0.25"/>
  <sheetData>
    <row r="1" spans="1:2" x14ac:dyDescent="0.25">
      <c r="A1">
        <v>1</v>
      </c>
      <c r="B1">
        <v>3</v>
      </c>
    </row>
    <row r="2" spans="1:2" x14ac:dyDescent="0.25">
      <c r="A2">
        <v>3</v>
      </c>
      <c r="B2">
        <v>3</v>
      </c>
    </row>
    <row r="3" spans="1:2" x14ac:dyDescent="0.25">
      <c r="A3">
        <v>1</v>
      </c>
      <c r="B3">
        <v>3</v>
      </c>
    </row>
    <row r="4" spans="1:2" x14ac:dyDescent="0.25">
      <c r="A4">
        <v>1</v>
      </c>
      <c r="B4">
        <v>3</v>
      </c>
    </row>
    <row r="5" spans="1:2" x14ac:dyDescent="0.25">
      <c r="A5">
        <v>1</v>
      </c>
      <c r="B5">
        <v>3</v>
      </c>
    </row>
    <row r="6" spans="1:2" x14ac:dyDescent="0.25">
      <c r="A6">
        <v>2</v>
      </c>
      <c r="B6">
        <v>2</v>
      </c>
    </row>
    <row r="7" spans="1:2" x14ac:dyDescent="0.25">
      <c r="A7">
        <v>2</v>
      </c>
      <c r="B7">
        <v>2</v>
      </c>
    </row>
    <row r="8" spans="1:2" x14ac:dyDescent="0.25">
      <c r="A8">
        <v>1</v>
      </c>
      <c r="B8">
        <v>2</v>
      </c>
    </row>
    <row r="9" spans="1:2" x14ac:dyDescent="0.25">
      <c r="A9">
        <v>2</v>
      </c>
      <c r="B9">
        <v>2</v>
      </c>
    </row>
    <row r="10" spans="1:2" x14ac:dyDescent="0.25">
      <c r="A10">
        <v>2</v>
      </c>
      <c r="B10">
        <v>2</v>
      </c>
    </row>
    <row r="11" spans="1:2" x14ac:dyDescent="0.25">
      <c r="A11">
        <v>1</v>
      </c>
      <c r="B11">
        <v>1</v>
      </c>
    </row>
    <row r="12" spans="1:2" x14ac:dyDescent="0.25">
      <c r="A12">
        <v>1</v>
      </c>
      <c r="B12">
        <v>1</v>
      </c>
    </row>
    <row r="13" spans="1:2" x14ac:dyDescent="0.25">
      <c r="A13">
        <v>1</v>
      </c>
      <c r="B13">
        <v>1</v>
      </c>
    </row>
    <row r="14" spans="1:2" x14ac:dyDescent="0.25">
      <c r="A14">
        <v>1</v>
      </c>
      <c r="B14">
        <v>1</v>
      </c>
    </row>
    <row r="15" spans="1:2" x14ac:dyDescent="0.25">
      <c r="A15">
        <v>1</v>
      </c>
      <c r="B15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2AC405110C7954982B542DFCEBED56E" ma:contentTypeVersion="5" ma:contentTypeDescription="Crear nuevo documento." ma:contentTypeScope="" ma:versionID="4691b09ea5ede530cd96e5ce1ab2ad05">
  <xsd:schema xmlns:xsd="http://www.w3.org/2001/XMLSchema" xmlns:xs="http://www.w3.org/2001/XMLSchema" xmlns:p="http://schemas.microsoft.com/office/2006/metadata/properties" xmlns:ns2="0ed1f3b1-6fb0-4793-8f9a-21130e530fcb" targetNamespace="http://schemas.microsoft.com/office/2006/metadata/properties" ma:root="true" ma:fieldsID="119a129e329fca59dd262b40b230b640" ns2:_="">
    <xsd:import namespace="0ed1f3b1-6fb0-4793-8f9a-21130e530fcb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d1f3b1-6fb0-4793-8f9a-21130e530fc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FFE929-D9AA-4A49-8444-A657521493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d1f3b1-6fb0-4793-8f9a-21130e530f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D40053D-31E3-4A90-88F1-E42BFFA385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Portada</vt:lpstr>
      <vt:lpstr>E</vt:lpstr>
      <vt:lpstr>Centroides</vt:lpstr>
      <vt:lpstr>P</vt:lpstr>
      <vt:lpstr>Distancias</vt:lpstr>
      <vt:lpstr>Comparativa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Garcia Floriano</dc:creator>
  <cp:lastModifiedBy>Erick Yael Hernández Jiménez</cp:lastModifiedBy>
  <dcterms:created xsi:type="dcterms:W3CDTF">2024-10-17T16:21:35Z</dcterms:created>
  <dcterms:modified xsi:type="dcterms:W3CDTF">2024-10-21T02:13:16Z</dcterms:modified>
</cp:coreProperties>
</file>