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vio.ferreira\Desktop\THE WAVE\"/>
    </mc:Choice>
  </mc:AlternateContent>
  <xr:revisionPtr revIDLastSave="0" documentId="13_ncr:1_{A24D568B-ADF5-430E-BF80-CBCC8E2F936B}" xr6:coauthVersionLast="47" xr6:coauthVersionMax="47" xr10:uidLastSave="{00000000-0000-0000-0000-000000000000}"/>
  <bookViews>
    <workbookView xWindow="19090" yWindow="-110" windowWidth="19420" windowHeight="10420" xr2:uid="{4F5C264A-A9BD-4F06-8488-E7511E776FB3}"/>
  </bookViews>
  <sheets>
    <sheet name="Potencial_Ganho" sheetId="1" r:id="rId1"/>
    <sheet name="CUSTO" sheetId="4" state="hidden" r:id="rId2"/>
    <sheet name="Custo_Equip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4" l="1"/>
  <c r="C25" i="4"/>
  <c r="F25" i="4"/>
  <c r="D4" i="3"/>
  <c r="D5" i="3"/>
  <c r="D6" i="3"/>
  <c r="D7" i="3"/>
  <c r="D3" i="3"/>
  <c r="B10" i="1"/>
  <c r="H15" i="1" s="1"/>
  <c r="B9" i="1"/>
  <c r="F9" i="4"/>
  <c r="F13" i="4"/>
  <c r="F17" i="4"/>
  <c r="D8" i="3" l="1"/>
  <c r="C5" i="4" s="1"/>
  <c r="I15" i="1"/>
  <c r="F5" i="4" l="1"/>
  <c r="C21" i="4"/>
  <c r="F21" i="4" s="1"/>
</calcChain>
</file>

<file path=xl/sharedStrings.xml><?xml version="1.0" encoding="utf-8"?>
<sst xmlns="http://schemas.openxmlformats.org/spreadsheetml/2006/main" count="52" uniqueCount="36">
  <si>
    <t>Empresas de médio e grande porte (acima de 100 funcionarios)</t>
  </si>
  <si>
    <t>Microempresas e de pequeno porte (abaixo de 100 funcionarios)</t>
  </si>
  <si>
    <t>Marketing e Propaganda</t>
  </si>
  <si>
    <t>CRIAÇÃO DO APLICATIVO</t>
  </si>
  <si>
    <t>FASE - 01</t>
  </si>
  <si>
    <t>Desenvolvimento e Teste</t>
  </si>
  <si>
    <t>Equipe</t>
  </si>
  <si>
    <t>Tempo (Meses)</t>
  </si>
  <si>
    <t>Subtotal</t>
  </si>
  <si>
    <t>Armazenamento</t>
  </si>
  <si>
    <t>Custo Mensal</t>
  </si>
  <si>
    <t>IOS</t>
  </si>
  <si>
    <t>ANDROID</t>
  </si>
  <si>
    <t>Liberação do produto (Taxa anual)</t>
  </si>
  <si>
    <t>Equipe (Pessoas)</t>
  </si>
  <si>
    <t>Custo Mensal (R$ Equipe)</t>
  </si>
  <si>
    <t>Valor Campanha (Mês)</t>
  </si>
  <si>
    <t>Periodo da Campanha (Meses)</t>
  </si>
  <si>
    <t>FASE - 02</t>
  </si>
  <si>
    <t>Margem de Segurança</t>
  </si>
  <si>
    <t>PUBLICO ALVO</t>
  </si>
  <si>
    <t>Estimativa de empresa</t>
  </si>
  <si>
    <t>35% que aderem a novos processos</t>
  </si>
  <si>
    <t>Valor (Mês)</t>
  </si>
  <si>
    <t>Meta - 1%</t>
  </si>
  <si>
    <t>Dev Backend</t>
  </si>
  <si>
    <t>Dev Mobile</t>
  </si>
  <si>
    <t>DevOps com conhecimentos em Cloud (para gerenciar e planejar a infraestrutura do app)</t>
  </si>
  <si>
    <t>Product Owner</t>
  </si>
  <si>
    <t>Scrum Master</t>
  </si>
  <si>
    <t>FASE - 03</t>
  </si>
  <si>
    <t>Operação e Vendas</t>
  </si>
  <si>
    <t>Despesas ADM</t>
  </si>
  <si>
    <t>Plano Anual</t>
  </si>
  <si>
    <t>Valor Mensal por funcionario</t>
  </si>
  <si>
    <t>POTENCIAL DE GANHO - META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</si>
</sst>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#,##0_ ;[Red]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 applyAlignment="1">
      <alignment vertical="center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44" fontId="0" fillId="2" borderId="1" xfId="1" applyFont="1" applyFill="1" applyBorder="1" applyAlignment="1">
      <alignment horizontal="center" vertical="center" wrapText="1"/>
    </xf>
    <xf numFmtId="44" fontId="0" fillId="2" borderId="1" xfId="0" applyNumberFormat="1" applyFill="1" applyBorder="1" applyAlignment="1">
      <alignment horizontal="center" vertical="center" wrapText="1"/>
    </xf>
    <xf numFmtId="9" fontId="0" fillId="2" borderId="1" xfId="1" applyNumberFormat="1" applyFont="1" applyFill="1" applyBorder="1" applyAlignment="1">
      <alignment horizontal="center" vertical="center" wrapText="1"/>
    </xf>
    <xf numFmtId="44" fontId="0" fillId="2" borderId="0" xfId="1" applyFont="1" applyFill="1" applyAlignment="1">
      <alignment vertical="center"/>
    </xf>
    <xf numFmtId="0" fontId="0" fillId="2" borderId="0" xfId="0" applyFill="1" applyAlignment="1">
      <alignment vertical="center" wrapText="1"/>
    </xf>
    <xf numFmtId="44" fontId="0" fillId="2" borderId="0" xfId="0" applyNumberFormat="1" applyFill="1" applyAlignment="1">
      <alignment horizontal="center" vertical="center"/>
    </xf>
    <xf numFmtId="44" fontId="0" fillId="2" borderId="0" xfId="0" applyNumberForma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B8370-50EB-4CC9-90D9-299440E00C58}">
  <dimension ref="A2:K23"/>
  <sheetViews>
    <sheetView tabSelected="1" workbookViewId="0">
      <selection activeCell="A2" sqref="A2"/>
    </sheetView>
  </sheetViews>
  <sheetFormatPr defaultRowHeight="14.5" x14ac:dyDescent="0.35"/>
  <cols>
    <col min="1" max="1" width="20.6328125" style="1" customWidth="1"/>
    <col min="2" max="3" width="8.7265625" style="1"/>
    <col min="4" max="4" width="11.7265625" style="1" bestFit="1" customWidth="1"/>
    <col min="5" max="5" width="16.26953125" style="1" bestFit="1" customWidth="1"/>
    <col min="6" max="6" width="11.6328125" style="1" bestFit="1" customWidth="1"/>
    <col min="7" max="7" width="12.6328125" style="1" bestFit="1" customWidth="1"/>
    <col min="8" max="9" width="16.26953125" style="3" bestFit="1" customWidth="1"/>
    <col min="10" max="10" width="15.26953125" style="1" bestFit="1" customWidth="1"/>
    <col min="11" max="16384" width="8.7265625" style="1"/>
  </cols>
  <sheetData>
    <row r="2" spans="1:10" x14ac:dyDescent="0.35">
      <c r="A2" s="1" t="s">
        <v>1</v>
      </c>
      <c r="I2" s="5"/>
    </row>
    <row r="3" spans="1:10" x14ac:dyDescent="0.35">
      <c r="A3" s="2">
        <v>21020285</v>
      </c>
      <c r="H3" s="4"/>
      <c r="I3" s="4"/>
    </row>
    <row r="6" spans="1:10" ht="15.5" x14ac:dyDescent="0.35">
      <c r="A6" s="15" t="s">
        <v>20</v>
      </c>
      <c r="B6" s="15"/>
      <c r="C6" s="15"/>
      <c r="D6" s="15"/>
      <c r="E6" s="15"/>
    </row>
    <row r="7" spans="1:10" ht="29" x14ac:dyDescent="0.35">
      <c r="A7" s="1" t="s">
        <v>0</v>
      </c>
      <c r="H7" s="3" t="s">
        <v>33</v>
      </c>
      <c r="I7" s="5" t="s">
        <v>34</v>
      </c>
    </row>
    <row r="8" spans="1:10" x14ac:dyDescent="0.35">
      <c r="A8" s="12" t="s">
        <v>21</v>
      </c>
      <c r="B8" s="2">
        <v>300952</v>
      </c>
      <c r="H8" s="4">
        <v>959.99</v>
      </c>
      <c r="I8" s="4">
        <v>3</v>
      </c>
    </row>
    <row r="9" spans="1:10" ht="29" x14ac:dyDescent="0.35">
      <c r="A9" s="12" t="s">
        <v>22</v>
      </c>
      <c r="B9" s="2">
        <f>(B8*35)/100</f>
        <v>105333.2</v>
      </c>
    </row>
    <row r="10" spans="1:10" x14ac:dyDescent="0.35">
      <c r="A10" s="1" t="s">
        <v>24</v>
      </c>
      <c r="B10" s="2">
        <f>(B8*1)/100</f>
        <v>3009.52</v>
      </c>
    </row>
    <row r="13" spans="1:10" x14ac:dyDescent="0.35">
      <c r="H13" s="16" t="s">
        <v>35</v>
      </c>
      <c r="I13" s="16"/>
    </row>
    <row r="14" spans="1:10" ht="29" x14ac:dyDescent="0.35">
      <c r="C14" s="3"/>
      <c r="D14" s="3"/>
      <c r="H14" s="5" t="s">
        <v>33</v>
      </c>
      <c r="I14" s="5" t="s">
        <v>34</v>
      </c>
    </row>
    <row r="15" spans="1:10" x14ac:dyDescent="0.35">
      <c r="C15" s="3"/>
      <c r="D15" s="3"/>
      <c r="H15" s="13">
        <f>H8*B10</f>
        <v>2889109.1047999999</v>
      </c>
      <c r="I15" s="13">
        <f>(B10*100)*I8</f>
        <v>902856</v>
      </c>
      <c r="J15" s="14"/>
    </row>
    <row r="16" spans="1:10" x14ac:dyDescent="0.35">
      <c r="C16" s="3"/>
      <c r="D16" s="3"/>
    </row>
    <row r="17" spans="3:11" x14ac:dyDescent="0.35">
      <c r="C17" s="3"/>
      <c r="D17" s="3"/>
    </row>
    <row r="18" spans="3:11" x14ac:dyDescent="0.35">
      <c r="C18" s="3"/>
      <c r="D18" s="3"/>
      <c r="E18" s="14"/>
      <c r="H18" s="13"/>
    </row>
    <row r="19" spans="3:11" x14ac:dyDescent="0.35">
      <c r="C19" s="3"/>
      <c r="D19" s="3"/>
      <c r="E19" s="14"/>
      <c r="F19" s="14"/>
      <c r="H19" s="13"/>
    </row>
    <row r="20" spans="3:11" x14ac:dyDescent="0.35">
      <c r="C20" s="3"/>
      <c r="D20" s="3"/>
      <c r="E20" s="14"/>
      <c r="F20" s="3"/>
      <c r="G20" s="13"/>
      <c r="H20" s="1"/>
      <c r="J20" s="3"/>
      <c r="K20" s="3"/>
    </row>
    <row r="21" spans="3:11" x14ac:dyDescent="0.35">
      <c r="C21" s="3"/>
      <c r="D21" s="3"/>
      <c r="H21" s="13"/>
      <c r="I21" s="13"/>
      <c r="J21" s="11"/>
    </row>
    <row r="22" spans="3:11" x14ac:dyDescent="0.35">
      <c r="C22" s="3"/>
      <c r="D22" s="3"/>
      <c r="E22" s="14"/>
      <c r="H22" s="13"/>
    </row>
    <row r="23" spans="3:11" x14ac:dyDescent="0.35">
      <c r="D23" s="3"/>
      <c r="E23" s="14"/>
      <c r="F23" s="14"/>
    </row>
  </sheetData>
  <mergeCells count="2">
    <mergeCell ref="A6:E6"/>
    <mergeCell ref="H13:I1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4EFC-F259-4704-8A3F-E413E2640CE9}">
  <dimension ref="A2:F29"/>
  <sheetViews>
    <sheetView topLeftCell="A14" workbookViewId="0">
      <selection activeCell="A17" sqref="A17"/>
    </sheetView>
  </sheetViews>
  <sheetFormatPr defaultRowHeight="14.5" x14ac:dyDescent="0.35"/>
  <cols>
    <col min="1" max="1" width="22" style="5" bestFit="1" customWidth="1"/>
    <col min="2" max="4" width="18.26953125" style="5" customWidth="1"/>
    <col min="5" max="5" width="9.26953125" style="5" customWidth="1"/>
    <col min="6" max="6" width="18.26953125" style="5" customWidth="1"/>
    <col min="7" max="16384" width="8.7265625" style="5"/>
  </cols>
  <sheetData>
    <row r="2" spans="1:6" x14ac:dyDescent="0.35">
      <c r="A2" s="6" t="s">
        <v>3</v>
      </c>
      <c r="B2" s="6"/>
    </row>
    <row r="4" spans="1:6" ht="29" x14ac:dyDescent="0.35">
      <c r="A4" s="7" t="s">
        <v>4</v>
      </c>
      <c r="B4" s="7" t="s">
        <v>14</v>
      </c>
      <c r="C4" s="7" t="s">
        <v>15</v>
      </c>
      <c r="D4" s="7" t="s">
        <v>7</v>
      </c>
      <c r="F4" s="7" t="s">
        <v>8</v>
      </c>
    </row>
    <row r="5" spans="1:6" x14ac:dyDescent="0.35">
      <c r="A5" s="7" t="s">
        <v>5</v>
      </c>
      <c r="B5" s="7">
        <v>5</v>
      </c>
      <c r="C5" s="8">
        <f>Custo_Equipe!D8</f>
        <v>104000</v>
      </c>
      <c r="D5" s="7">
        <v>6</v>
      </c>
      <c r="F5" s="8">
        <f>C5*D5</f>
        <v>624000</v>
      </c>
    </row>
    <row r="8" spans="1:6" x14ac:dyDescent="0.35">
      <c r="A8" s="7" t="s">
        <v>4</v>
      </c>
      <c r="B8" s="7"/>
      <c r="C8" s="7" t="s">
        <v>10</v>
      </c>
      <c r="D8" s="7" t="s">
        <v>7</v>
      </c>
      <c r="F8" s="7" t="s">
        <v>8</v>
      </c>
    </row>
    <row r="9" spans="1:6" x14ac:dyDescent="0.35">
      <c r="A9" s="7" t="s">
        <v>9</v>
      </c>
      <c r="B9" s="7"/>
      <c r="C9" s="8">
        <v>10000</v>
      </c>
      <c r="D9" s="7">
        <v>9</v>
      </c>
      <c r="F9" s="9">
        <f>C9*D9</f>
        <v>90000</v>
      </c>
    </row>
    <row r="12" spans="1:6" x14ac:dyDescent="0.35">
      <c r="A12" s="7" t="s">
        <v>18</v>
      </c>
      <c r="B12" s="7" t="s">
        <v>11</v>
      </c>
      <c r="C12" s="7" t="s">
        <v>12</v>
      </c>
      <c r="D12" s="7"/>
      <c r="F12" s="7" t="s">
        <v>8</v>
      </c>
    </row>
    <row r="13" spans="1:6" ht="29" x14ac:dyDescent="0.35">
      <c r="A13" s="7" t="s">
        <v>13</v>
      </c>
      <c r="B13" s="8">
        <v>1486.96</v>
      </c>
      <c r="C13" s="8">
        <v>124.33</v>
      </c>
      <c r="D13" s="7"/>
      <c r="F13" s="9">
        <f>SUM(B13:C13)</f>
        <v>1611.29</v>
      </c>
    </row>
    <row r="16" spans="1:6" ht="29" x14ac:dyDescent="0.35">
      <c r="A16" s="7" t="s">
        <v>18</v>
      </c>
      <c r="B16" s="7"/>
      <c r="C16" s="7" t="s">
        <v>16</v>
      </c>
      <c r="D16" s="7" t="s">
        <v>17</v>
      </c>
      <c r="F16" s="7" t="s">
        <v>8</v>
      </c>
    </row>
    <row r="17" spans="1:6" x14ac:dyDescent="0.35">
      <c r="A17" s="7" t="s">
        <v>2</v>
      </c>
      <c r="B17" s="7"/>
      <c r="C17" s="8">
        <v>45000</v>
      </c>
      <c r="D17" s="7">
        <v>3</v>
      </c>
      <c r="F17" s="9">
        <f>C17*D17</f>
        <v>135000</v>
      </c>
    </row>
    <row r="20" spans="1:6" ht="29" x14ac:dyDescent="0.35">
      <c r="A20" s="7" t="s">
        <v>18</v>
      </c>
      <c r="B20" s="7" t="s">
        <v>19</v>
      </c>
      <c r="C20" s="7" t="s">
        <v>23</v>
      </c>
      <c r="D20" s="7" t="s">
        <v>7</v>
      </c>
      <c r="F20" s="7" t="s">
        <v>8</v>
      </c>
    </row>
    <row r="21" spans="1:6" x14ac:dyDescent="0.35">
      <c r="A21" s="7"/>
      <c r="B21" s="10">
        <v>0.3</v>
      </c>
      <c r="C21" s="9">
        <f>SUM(C5,C9)*B21</f>
        <v>34200</v>
      </c>
      <c r="D21" s="7">
        <v>9</v>
      </c>
      <c r="F21" s="9">
        <f>C21*D21</f>
        <v>307800</v>
      </c>
    </row>
    <row r="24" spans="1:6" x14ac:dyDescent="0.35">
      <c r="A24" s="7" t="s">
        <v>30</v>
      </c>
      <c r="B24" s="7" t="s">
        <v>6</v>
      </c>
      <c r="C24" s="7" t="s">
        <v>23</v>
      </c>
      <c r="D24" s="7"/>
      <c r="F24" s="7" t="s">
        <v>8</v>
      </c>
    </row>
    <row r="25" spans="1:6" x14ac:dyDescent="0.35">
      <c r="A25" s="7" t="s">
        <v>31</v>
      </c>
      <c r="B25" s="7">
        <v>4</v>
      </c>
      <c r="C25" s="9">
        <f>7000*B25</f>
        <v>28000</v>
      </c>
      <c r="D25" s="7"/>
      <c r="F25" s="9">
        <f>C25*D25</f>
        <v>0</v>
      </c>
    </row>
    <row r="28" spans="1:6" x14ac:dyDescent="0.35">
      <c r="A28" s="7" t="s">
        <v>30</v>
      </c>
      <c r="B28" s="7" t="s">
        <v>6</v>
      </c>
      <c r="C28" s="7" t="s">
        <v>23</v>
      </c>
      <c r="D28" s="7"/>
    </row>
    <row r="29" spans="1:6" x14ac:dyDescent="0.35">
      <c r="A29" s="7" t="s">
        <v>32</v>
      </c>
      <c r="B29" s="7"/>
      <c r="C29" s="9">
        <f>7000*B29</f>
        <v>0</v>
      </c>
      <c r="D29" s="7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3EDA-7C05-4805-8C50-1BC6C1FB445D}">
  <dimension ref="A3:D9"/>
  <sheetViews>
    <sheetView workbookViewId="0">
      <selection activeCell="B3" sqref="B3"/>
    </sheetView>
  </sheetViews>
  <sheetFormatPr defaultRowHeight="14.5" x14ac:dyDescent="0.35"/>
  <cols>
    <col min="1" max="1" width="8.7265625" style="1"/>
    <col min="2" max="2" width="77.90625" style="1" bestFit="1" customWidth="1"/>
    <col min="3" max="3" width="12.6328125" style="1" bestFit="1" customWidth="1"/>
    <col min="4" max="4" width="13.7265625" style="1" bestFit="1" customWidth="1"/>
    <col min="5" max="16384" width="8.7265625" style="1"/>
  </cols>
  <sheetData>
    <row r="3" spans="1:4" x14ac:dyDescent="0.35">
      <c r="A3" s="3">
        <v>2</v>
      </c>
      <c r="B3" s="1" t="s">
        <v>25</v>
      </c>
      <c r="C3" s="11">
        <v>10000</v>
      </c>
      <c r="D3" s="11">
        <f>C3*A3</f>
        <v>20000</v>
      </c>
    </row>
    <row r="4" spans="1:4" x14ac:dyDescent="0.35">
      <c r="A4" s="3">
        <v>2</v>
      </c>
      <c r="B4" s="1" t="s">
        <v>26</v>
      </c>
      <c r="C4" s="11">
        <v>12000</v>
      </c>
      <c r="D4" s="11">
        <f t="shared" ref="D4:D7" si="0">C4*A4</f>
        <v>24000</v>
      </c>
    </row>
    <row r="5" spans="1:4" x14ac:dyDescent="0.35">
      <c r="A5" s="3">
        <v>2</v>
      </c>
      <c r="B5" s="1" t="s">
        <v>27</v>
      </c>
      <c r="C5" s="11">
        <v>14000</v>
      </c>
      <c r="D5" s="11">
        <f t="shared" si="0"/>
        <v>28000</v>
      </c>
    </row>
    <row r="6" spans="1:4" x14ac:dyDescent="0.35">
      <c r="A6" s="3">
        <v>1</v>
      </c>
      <c r="B6" s="1" t="s">
        <v>28</v>
      </c>
      <c r="C6" s="11">
        <v>16000</v>
      </c>
      <c r="D6" s="11">
        <f t="shared" si="0"/>
        <v>16000</v>
      </c>
    </row>
    <row r="7" spans="1:4" x14ac:dyDescent="0.35">
      <c r="A7" s="3">
        <v>1</v>
      </c>
      <c r="B7" s="1" t="s">
        <v>29</v>
      </c>
      <c r="C7" s="11">
        <v>16000</v>
      </c>
      <c r="D7" s="11">
        <f t="shared" si="0"/>
        <v>16000</v>
      </c>
    </row>
    <row r="8" spans="1:4" x14ac:dyDescent="0.35">
      <c r="C8" s="11"/>
      <c r="D8" s="11">
        <f>SUM(D3:D7)</f>
        <v>104000</v>
      </c>
    </row>
    <row r="9" spans="1:4" x14ac:dyDescent="0.35">
      <c r="C9" s="11"/>
      <c r="D9" s="1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Potencial_Ganho</vt:lpstr>
      <vt:lpstr>CUSTO</vt:lpstr>
      <vt:lpstr>Custo_Equipe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Sávio Felipe Ferreira</dc:creator>
  <cp:lastModifiedBy>Sávio Felipe Ferreira</cp:lastModifiedBy>
  <dcterms:created xsi:type="dcterms:W3CDTF">2023-12-13T14:56:24Z</dcterms:created>
  <dcterms:modified xsi:type="dcterms:W3CDTF">2023-12-14T12:23:34Z</dcterms:modified>
</cp:coreProperties>
</file>