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996" yWindow="696" windowWidth="21816" windowHeight="13176" tabRatio="731"/>
  </bookViews>
  <sheets>
    <sheet name="Battery Summery" sheetId="1" r:id="rId1"/>
    <sheet name="16-1" sheetId="2" r:id="rId2"/>
    <sheet name="16-2" sheetId="3" r:id="rId3"/>
    <sheet name="16-3" sheetId="4" r:id="rId4"/>
    <sheet name="16-4" sheetId="5" r:id="rId5"/>
    <sheet name="16-5" sheetId="6" r:id="rId6"/>
    <sheet name="16-6" sheetId="7" r:id="rId7"/>
    <sheet name="16-7" sheetId="9" r:id="rId8"/>
    <sheet name="16-8" sheetId="25" r:id="rId9"/>
    <sheet name="16-9" sheetId="24" r:id="rId10"/>
    <sheet name="16-10" sheetId="11" r:id="rId11"/>
    <sheet name="16-11" sheetId="12" r:id="rId12"/>
    <sheet name="16-12" sheetId="13" r:id="rId13"/>
    <sheet name="16-13" sheetId="26" r:id="rId14"/>
  </sheets>
  <definedNames>
    <definedName name="_xlnm.Print_Area" localSheetId="1">'16-1'!$A$1:$I$30</definedName>
    <definedName name="_xlnm.Print_Area" localSheetId="10">'16-10'!$A$1:$I$30</definedName>
    <definedName name="_xlnm.Print_Area" localSheetId="11">'16-11'!$A$1:$I$30</definedName>
    <definedName name="_xlnm.Print_Area" localSheetId="12">'16-12'!$A$1:$I$30</definedName>
    <definedName name="_xlnm.Print_Area" localSheetId="13">'16-13'!$A$1:$I$30</definedName>
    <definedName name="_xlnm.Print_Area" localSheetId="2">'16-2'!$A$1:$I$30</definedName>
    <definedName name="_xlnm.Print_Area" localSheetId="3">'16-3'!$A$1:$I$30</definedName>
    <definedName name="_xlnm.Print_Area" localSheetId="4">'16-4'!$A$1:$I$30</definedName>
    <definedName name="_xlnm.Print_Area" localSheetId="5">'16-5'!$A$1:$I$30</definedName>
    <definedName name="_xlnm.Print_Area" localSheetId="6">'16-6'!$A$1:$I$30</definedName>
    <definedName name="_xlnm.Print_Area" localSheetId="7">'16-7'!$A$1:$I$45</definedName>
    <definedName name="_xlnm.Print_Area" localSheetId="8">'16-8'!$A$1:$I$30</definedName>
    <definedName name="_xlnm.Print_Area" localSheetId="9">'16-9'!$A$1:$I$30</definedName>
    <definedName name="_xlnm.Print_Area" localSheetId="0">'Battery Summery'!$A$1:$M$15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2" l="1"/>
  <c r="J20" i="12"/>
  <c r="L20" i="12"/>
  <c r="K20" i="12"/>
  <c r="M17" i="7"/>
  <c r="J17" i="7"/>
  <c r="L17" i="7"/>
  <c r="K17" i="7"/>
  <c r="M20" i="5"/>
  <c r="J20" i="5"/>
  <c r="L20" i="5"/>
  <c r="K20" i="5"/>
  <c r="M15" i="3"/>
  <c r="J15" i="3"/>
  <c r="L15" i="3"/>
  <c r="K15" i="3"/>
  <c r="J16" i="2"/>
  <c r="L16" i="2"/>
  <c r="K16" i="2"/>
  <c r="F5" i="1"/>
  <c r="M17" i="13"/>
  <c r="J17" i="13"/>
  <c r="L17" i="13"/>
  <c r="K17" i="13"/>
  <c r="M19" i="12"/>
  <c r="J19" i="12"/>
  <c r="L19" i="12"/>
  <c r="K19" i="12"/>
  <c r="M18" i="12"/>
  <c r="J18" i="12"/>
  <c r="L18" i="12"/>
  <c r="K18" i="12"/>
  <c r="M16" i="7"/>
  <c r="J16" i="7"/>
  <c r="L16" i="7"/>
  <c r="K16" i="7"/>
  <c r="M19" i="5"/>
  <c r="J19" i="5"/>
  <c r="L19" i="5"/>
  <c r="K19" i="5"/>
  <c r="M18" i="5"/>
  <c r="J18" i="5"/>
  <c r="L18" i="5"/>
  <c r="K18" i="5"/>
  <c r="M17" i="5"/>
  <c r="J17" i="5"/>
  <c r="L17" i="5"/>
  <c r="K17" i="5"/>
  <c r="M14" i="3"/>
  <c r="J14" i="3"/>
  <c r="L14" i="3"/>
  <c r="K14" i="3"/>
  <c r="M15" i="2"/>
  <c r="J15" i="2"/>
  <c r="L15" i="2"/>
  <c r="K15" i="2"/>
  <c r="M14" i="2"/>
  <c r="J14" i="2"/>
  <c r="L14" i="2"/>
  <c r="K14" i="2"/>
  <c r="M13" i="2"/>
  <c r="J13" i="2"/>
  <c r="L13" i="2"/>
  <c r="K13" i="2"/>
  <c r="M16" i="13"/>
  <c r="J16" i="13"/>
  <c r="L16" i="13"/>
  <c r="K16" i="13"/>
  <c r="M17" i="12"/>
  <c r="J17" i="12"/>
  <c r="L17" i="12"/>
  <c r="K17" i="12"/>
  <c r="M16" i="12"/>
  <c r="J16" i="12"/>
  <c r="L16" i="12"/>
  <c r="K16" i="12"/>
  <c r="M16" i="5"/>
  <c r="J16" i="5"/>
  <c r="L16" i="5"/>
  <c r="K16" i="5"/>
  <c r="M15" i="5"/>
  <c r="J15" i="5"/>
  <c r="L15" i="5"/>
  <c r="K15" i="5"/>
  <c r="J13" i="3"/>
  <c r="M13" i="3"/>
  <c r="K13" i="3"/>
  <c r="L13" i="3"/>
  <c r="M12" i="2"/>
  <c r="J12" i="2"/>
  <c r="L12" i="2"/>
  <c r="K12" i="2"/>
  <c r="M11" i="2"/>
  <c r="J11" i="2"/>
  <c r="L11" i="2"/>
  <c r="K11" i="2"/>
  <c r="M14" i="5"/>
  <c r="J14" i="5"/>
  <c r="L14" i="5"/>
  <c r="K14" i="5"/>
  <c r="M13" i="5"/>
  <c r="J13" i="5"/>
  <c r="L13" i="5"/>
  <c r="K13" i="5"/>
  <c r="M13" i="4"/>
  <c r="J13" i="4"/>
  <c r="L13" i="4"/>
  <c r="K13" i="4"/>
  <c r="M10" i="2"/>
  <c r="J10" i="2"/>
  <c r="L10" i="2"/>
  <c r="K10" i="2"/>
  <c r="M12" i="5"/>
  <c r="J12" i="5"/>
  <c r="L12" i="5"/>
  <c r="K12" i="5"/>
  <c r="M12" i="4"/>
  <c r="J12" i="4"/>
  <c r="L12" i="4"/>
  <c r="K12" i="4"/>
  <c r="M9" i="2"/>
  <c r="J9" i="2"/>
  <c r="L9" i="2"/>
  <c r="K9" i="2"/>
  <c r="J15" i="7"/>
  <c r="M15" i="7"/>
  <c r="K15" i="7"/>
  <c r="L15" i="7"/>
  <c r="J14" i="7"/>
  <c r="M14" i="7"/>
  <c r="K14" i="7"/>
  <c r="L14" i="7"/>
  <c r="J13" i="7"/>
  <c r="M13" i="7"/>
  <c r="K13" i="7"/>
  <c r="L13" i="7"/>
  <c r="J12" i="7"/>
  <c r="M12" i="7"/>
  <c r="K12" i="7"/>
  <c r="L12" i="7"/>
  <c r="J11" i="7"/>
  <c r="M11" i="7"/>
  <c r="K11" i="7"/>
  <c r="L11" i="7"/>
  <c r="J10" i="7"/>
  <c r="M10" i="7"/>
  <c r="K10" i="7"/>
  <c r="L10" i="7"/>
  <c r="J9" i="7"/>
  <c r="M9" i="7"/>
  <c r="K9" i="7"/>
  <c r="L9" i="7"/>
  <c r="J8" i="7"/>
  <c r="M8" i="7"/>
  <c r="K8" i="7"/>
  <c r="L8" i="7"/>
  <c r="J7" i="7"/>
  <c r="M7" i="7"/>
  <c r="K7" i="7"/>
  <c r="L7" i="7"/>
  <c r="J15" i="9"/>
  <c r="M15" i="9"/>
  <c r="K15" i="9"/>
  <c r="L15" i="9"/>
  <c r="J14" i="9"/>
  <c r="M14" i="9"/>
  <c r="K14" i="9"/>
  <c r="L14" i="9"/>
  <c r="J13" i="9"/>
  <c r="M13" i="9"/>
  <c r="K13" i="9"/>
  <c r="L13" i="9"/>
  <c r="J12" i="9"/>
  <c r="M12" i="9"/>
  <c r="K12" i="9"/>
  <c r="L12" i="9"/>
  <c r="J11" i="9"/>
  <c r="M11" i="9"/>
  <c r="K11" i="9"/>
  <c r="L11" i="9"/>
  <c r="J10" i="9"/>
  <c r="M10" i="9"/>
  <c r="K10" i="9"/>
  <c r="L10" i="9"/>
  <c r="J9" i="9"/>
  <c r="M9" i="9"/>
  <c r="K9" i="9"/>
  <c r="L9" i="9"/>
  <c r="J8" i="9"/>
  <c r="M8" i="9"/>
  <c r="K8" i="9"/>
  <c r="L8" i="9"/>
  <c r="J7" i="9"/>
  <c r="M7" i="9"/>
  <c r="K7" i="9"/>
  <c r="L7" i="9"/>
  <c r="J15" i="25"/>
  <c r="M15" i="25"/>
  <c r="K15" i="25"/>
  <c r="L15" i="25"/>
  <c r="J14" i="25"/>
  <c r="M14" i="25"/>
  <c r="K14" i="25"/>
  <c r="L14" i="25"/>
  <c r="J13" i="25"/>
  <c r="M13" i="25"/>
  <c r="K13" i="25"/>
  <c r="L13" i="25"/>
  <c r="J12" i="25"/>
  <c r="M12" i="25"/>
  <c r="K12" i="25"/>
  <c r="L12" i="25"/>
  <c r="J11" i="25"/>
  <c r="M11" i="25"/>
  <c r="K11" i="25"/>
  <c r="L11" i="25"/>
  <c r="J10" i="25"/>
  <c r="M10" i="25"/>
  <c r="K10" i="25"/>
  <c r="L10" i="25"/>
  <c r="J9" i="25"/>
  <c r="M9" i="25"/>
  <c r="K9" i="25"/>
  <c r="L9" i="25"/>
  <c r="J8" i="25"/>
  <c r="M8" i="25"/>
  <c r="K8" i="25"/>
  <c r="L8" i="25"/>
  <c r="J7" i="25"/>
  <c r="M7" i="25"/>
  <c r="K7" i="25"/>
  <c r="L7" i="25"/>
  <c r="J15" i="24"/>
  <c r="M15" i="24"/>
  <c r="K15" i="24"/>
  <c r="L15" i="24"/>
  <c r="J14" i="24"/>
  <c r="M14" i="24"/>
  <c r="K14" i="24"/>
  <c r="L14" i="24"/>
  <c r="J13" i="24"/>
  <c r="M13" i="24"/>
  <c r="K13" i="24"/>
  <c r="L13" i="24"/>
  <c r="J12" i="24"/>
  <c r="M12" i="24"/>
  <c r="K12" i="24"/>
  <c r="L12" i="24"/>
  <c r="J11" i="24"/>
  <c r="M11" i="24"/>
  <c r="K11" i="24"/>
  <c r="L11" i="24"/>
  <c r="J10" i="24"/>
  <c r="M10" i="24"/>
  <c r="K10" i="24"/>
  <c r="L10" i="24"/>
  <c r="J9" i="24"/>
  <c r="M9" i="24"/>
  <c r="K9" i="24"/>
  <c r="L9" i="24"/>
  <c r="J8" i="24"/>
  <c r="M8" i="24"/>
  <c r="K8" i="24"/>
  <c r="L8" i="24"/>
  <c r="J7" i="24"/>
  <c r="M7" i="24"/>
  <c r="K7" i="24"/>
  <c r="L7" i="24"/>
  <c r="J15" i="11"/>
  <c r="M15" i="11"/>
  <c r="K15" i="11"/>
  <c r="L15" i="11"/>
  <c r="J14" i="11"/>
  <c r="M14" i="11"/>
  <c r="K14" i="11"/>
  <c r="L14" i="11"/>
  <c r="J13" i="11"/>
  <c r="M13" i="11"/>
  <c r="K13" i="11"/>
  <c r="L13" i="11"/>
  <c r="J12" i="11"/>
  <c r="M12" i="11"/>
  <c r="K12" i="11"/>
  <c r="L12" i="11"/>
  <c r="J11" i="11"/>
  <c r="M11" i="11"/>
  <c r="K11" i="11"/>
  <c r="L11" i="11"/>
  <c r="J10" i="11"/>
  <c r="M10" i="11"/>
  <c r="K10" i="11"/>
  <c r="L10" i="11"/>
  <c r="J9" i="11"/>
  <c r="M9" i="11"/>
  <c r="K9" i="11"/>
  <c r="L9" i="11"/>
  <c r="J8" i="11"/>
  <c r="M8" i="11"/>
  <c r="K8" i="11"/>
  <c r="L8" i="11"/>
  <c r="J7" i="11"/>
  <c r="M7" i="11"/>
  <c r="K7" i="11"/>
  <c r="L7" i="11"/>
  <c r="J15" i="12"/>
  <c r="M15" i="12"/>
  <c r="K15" i="12"/>
  <c r="L15" i="12"/>
  <c r="J14" i="12"/>
  <c r="M14" i="12"/>
  <c r="K14" i="12"/>
  <c r="L14" i="12"/>
  <c r="J13" i="12"/>
  <c r="M13" i="12"/>
  <c r="K13" i="12"/>
  <c r="L13" i="12"/>
  <c r="J12" i="12"/>
  <c r="M12" i="12"/>
  <c r="K12" i="12"/>
  <c r="L12" i="12"/>
  <c r="J11" i="12"/>
  <c r="M11" i="12"/>
  <c r="K11" i="12"/>
  <c r="L11" i="12"/>
  <c r="J10" i="12"/>
  <c r="M10" i="12"/>
  <c r="K10" i="12"/>
  <c r="L10" i="12"/>
  <c r="J9" i="12"/>
  <c r="M9" i="12"/>
  <c r="K9" i="12"/>
  <c r="L9" i="12"/>
  <c r="J8" i="12"/>
  <c r="M8" i="12"/>
  <c r="K8" i="12"/>
  <c r="L8" i="12"/>
  <c r="J7" i="12"/>
  <c r="M7" i="12"/>
  <c r="K7" i="12"/>
  <c r="L7" i="12"/>
  <c r="J15" i="13"/>
  <c r="M15" i="13"/>
  <c r="K15" i="13"/>
  <c r="L15" i="13"/>
  <c r="J14" i="13"/>
  <c r="M14" i="13"/>
  <c r="K14" i="13"/>
  <c r="L14" i="13"/>
  <c r="J13" i="13"/>
  <c r="M13" i="13"/>
  <c r="K13" i="13"/>
  <c r="L13" i="13"/>
  <c r="J12" i="13"/>
  <c r="M12" i="13"/>
  <c r="K12" i="13"/>
  <c r="L12" i="13"/>
  <c r="J11" i="13"/>
  <c r="M11" i="13"/>
  <c r="K11" i="13"/>
  <c r="L11" i="13"/>
  <c r="J10" i="13"/>
  <c r="M10" i="13"/>
  <c r="K10" i="13"/>
  <c r="L10" i="13"/>
  <c r="J9" i="13"/>
  <c r="M9" i="13"/>
  <c r="K9" i="13"/>
  <c r="L9" i="13"/>
  <c r="J8" i="13"/>
  <c r="M8" i="13"/>
  <c r="K8" i="13"/>
  <c r="L8" i="13"/>
  <c r="J7" i="13"/>
  <c r="M7" i="13"/>
  <c r="K7" i="13"/>
  <c r="L7" i="13"/>
  <c r="J15" i="26"/>
  <c r="M15" i="26"/>
  <c r="K15" i="26"/>
  <c r="L15" i="26"/>
  <c r="J14" i="26"/>
  <c r="M14" i="26"/>
  <c r="K14" i="26"/>
  <c r="L14" i="26"/>
  <c r="J13" i="26"/>
  <c r="M13" i="26"/>
  <c r="K13" i="26"/>
  <c r="L13" i="26"/>
  <c r="J12" i="26"/>
  <c r="M12" i="26"/>
  <c r="K12" i="26"/>
  <c r="L12" i="26"/>
  <c r="J11" i="26"/>
  <c r="M11" i="26"/>
  <c r="K11" i="26"/>
  <c r="L11" i="26"/>
  <c r="J10" i="26"/>
  <c r="M10" i="26"/>
  <c r="K10" i="26"/>
  <c r="L10" i="26"/>
  <c r="J9" i="26"/>
  <c r="M9" i="26"/>
  <c r="K9" i="26"/>
  <c r="L9" i="26"/>
  <c r="J8" i="26"/>
  <c r="M8" i="26"/>
  <c r="K8" i="26"/>
  <c r="L8" i="26"/>
  <c r="J7" i="26"/>
  <c r="M7" i="26"/>
  <c r="K7" i="26"/>
  <c r="L7" i="26"/>
  <c r="J15" i="6"/>
  <c r="M15" i="6"/>
  <c r="K15" i="6"/>
  <c r="L15" i="6"/>
  <c r="J14" i="6"/>
  <c r="M14" i="6"/>
  <c r="K14" i="6"/>
  <c r="L14" i="6"/>
  <c r="J13" i="6"/>
  <c r="M13" i="6"/>
  <c r="K13" i="6"/>
  <c r="L13" i="6"/>
  <c r="J12" i="6"/>
  <c r="M12" i="6"/>
  <c r="K12" i="6"/>
  <c r="L12" i="6"/>
  <c r="J11" i="6"/>
  <c r="M11" i="6"/>
  <c r="K11" i="6"/>
  <c r="L11" i="6"/>
  <c r="J10" i="6"/>
  <c r="M10" i="6"/>
  <c r="K10" i="6"/>
  <c r="L10" i="6"/>
  <c r="J9" i="6"/>
  <c r="M9" i="6"/>
  <c r="K9" i="6"/>
  <c r="L9" i="6"/>
  <c r="J8" i="6"/>
  <c r="M8" i="6"/>
  <c r="K8" i="6"/>
  <c r="L8" i="6"/>
  <c r="J7" i="6"/>
  <c r="M7" i="6"/>
  <c r="K7" i="6"/>
  <c r="L7" i="6"/>
  <c r="J11" i="5"/>
  <c r="M11" i="5"/>
  <c r="K11" i="5"/>
  <c r="L11" i="5"/>
  <c r="J10" i="5"/>
  <c r="M10" i="5"/>
  <c r="K10" i="5"/>
  <c r="L10" i="5"/>
  <c r="J9" i="5"/>
  <c r="M9" i="5"/>
  <c r="K9" i="5"/>
  <c r="L9" i="5"/>
  <c r="J8" i="5"/>
  <c r="M8" i="5"/>
  <c r="K8" i="5"/>
  <c r="L8" i="5"/>
  <c r="J7" i="5"/>
  <c r="M7" i="5"/>
  <c r="K7" i="5"/>
  <c r="L7" i="5"/>
  <c r="J11" i="4"/>
  <c r="M11" i="4"/>
  <c r="K11" i="4"/>
  <c r="L11" i="4"/>
  <c r="J10" i="4"/>
  <c r="M10" i="4"/>
  <c r="K10" i="4"/>
  <c r="L10" i="4"/>
  <c r="J9" i="4"/>
  <c r="M9" i="4"/>
  <c r="K9" i="4"/>
  <c r="L9" i="4"/>
  <c r="J8" i="4"/>
  <c r="M8" i="4"/>
  <c r="K8" i="4"/>
  <c r="L8" i="4"/>
  <c r="J7" i="4"/>
  <c r="M7" i="4"/>
  <c r="K7" i="4"/>
  <c r="L7" i="4"/>
  <c r="J12" i="3"/>
  <c r="M12" i="3"/>
  <c r="K12" i="3"/>
  <c r="L12" i="3"/>
  <c r="J11" i="3"/>
  <c r="M11" i="3"/>
  <c r="K11" i="3"/>
  <c r="L11" i="3"/>
  <c r="J10" i="3"/>
  <c r="M10" i="3"/>
  <c r="K10" i="3"/>
  <c r="L10" i="3"/>
  <c r="J9" i="3"/>
  <c r="M9" i="3"/>
  <c r="K9" i="3"/>
  <c r="L9" i="3"/>
  <c r="J8" i="3"/>
  <c r="M8" i="3"/>
  <c r="K8" i="3"/>
  <c r="L8" i="3"/>
  <c r="J7" i="3"/>
  <c r="M7" i="3"/>
  <c r="K7" i="3"/>
  <c r="L7" i="3"/>
  <c r="G5" i="1"/>
  <c r="G6" i="1"/>
  <c r="G7" i="1"/>
  <c r="G8" i="1"/>
  <c r="G9" i="1"/>
  <c r="G10" i="1"/>
  <c r="G11" i="1"/>
  <c r="G12" i="1"/>
  <c r="G13" i="1"/>
  <c r="G14" i="1"/>
  <c r="G15" i="1"/>
  <c r="E5" i="1"/>
  <c r="E6" i="1"/>
  <c r="E7" i="1"/>
  <c r="E8" i="1"/>
  <c r="E9" i="1"/>
  <c r="E10" i="1"/>
  <c r="E11" i="1"/>
  <c r="E12" i="1"/>
  <c r="E13" i="1"/>
  <c r="E14" i="1"/>
  <c r="E15" i="1"/>
  <c r="I5" i="1"/>
  <c r="I15" i="1"/>
  <c r="I14" i="1"/>
  <c r="I13" i="1"/>
  <c r="I12" i="1"/>
  <c r="I11" i="1"/>
  <c r="I10" i="1"/>
  <c r="I9" i="1"/>
  <c r="I8" i="1"/>
  <c r="I7" i="1"/>
  <c r="I6" i="1"/>
  <c r="J9" i="1"/>
  <c r="J8" i="1"/>
  <c r="J7" i="1"/>
  <c r="J6" i="1"/>
  <c r="J10" i="1"/>
  <c r="J5" i="1"/>
  <c r="J8" i="2"/>
  <c r="M8" i="2"/>
  <c r="K8" i="2"/>
  <c r="L8" i="2"/>
  <c r="J7" i="2"/>
  <c r="M7" i="2"/>
  <c r="K7" i="2"/>
  <c r="L7" i="2"/>
  <c r="H13" i="1"/>
  <c r="J6" i="26"/>
  <c r="M6" i="26"/>
  <c r="K6" i="26"/>
  <c r="L6" i="26"/>
  <c r="J5" i="26"/>
  <c r="M5" i="26"/>
  <c r="K5" i="26"/>
  <c r="L5" i="26"/>
  <c r="J4" i="26"/>
  <c r="M4" i="26"/>
  <c r="K4" i="26"/>
  <c r="L4" i="26"/>
  <c r="J3" i="26"/>
  <c r="M3" i="26"/>
  <c r="K3" i="26"/>
  <c r="L3" i="26"/>
  <c r="H11" i="1"/>
  <c r="J11" i="1"/>
  <c r="C14" i="1"/>
  <c r="C13" i="1"/>
  <c r="H15" i="1"/>
  <c r="J15" i="1"/>
  <c r="H14" i="1"/>
  <c r="J14" i="1"/>
  <c r="J13" i="1"/>
  <c r="H12" i="1"/>
  <c r="J12" i="1"/>
  <c r="H10" i="1"/>
  <c r="H9" i="1"/>
  <c r="H8" i="1"/>
  <c r="H7" i="1"/>
  <c r="H6" i="1"/>
  <c r="H5" i="1"/>
  <c r="F15" i="1"/>
  <c r="F14" i="1"/>
  <c r="F13" i="1"/>
  <c r="F12" i="1"/>
  <c r="F11" i="1"/>
  <c r="F10" i="1"/>
  <c r="F9" i="1"/>
  <c r="F8" i="1"/>
  <c r="F7" i="1"/>
  <c r="F6" i="1"/>
  <c r="D15" i="1"/>
  <c r="D14" i="1"/>
  <c r="D13" i="1"/>
  <c r="D12" i="1"/>
  <c r="D11" i="1"/>
  <c r="D10" i="1"/>
  <c r="D9" i="1"/>
  <c r="D8" i="1"/>
  <c r="D7" i="1"/>
  <c r="D6" i="1"/>
  <c r="D5" i="1"/>
  <c r="B13" i="1"/>
  <c r="B14" i="1"/>
  <c r="B12" i="1"/>
  <c r="B11" i="1"/>
  <c r="C11" i="1"/>
  <c r="C12" i="1"/>
  <c r="J6" i="25"/>
  <c r="M6" i="25"/>
  <c r="K6" i="25"/>
  <c r="L6" i="25"/>
  <c r="J5" i="25"/>
  <c r="M5" i="25"/>
  <c r="K5" i="25"/>
  <c r="L5" i="25"/>
  <c r="J4" i="25"/>
  <c r="M4" i="25"/>
  <c r="K4" i="25"/>
  <c r="L4" i="25"/>
  <c r="J3" i="25"/>
  <c r="M3" i="25"/>
  <c r="K3" i="25"/>
  <c r="L3" i="25"/>
  <c r="J6" i="24"/>
  <c r="M6" i="24"/>
  <c r="K6" i="24"/>
  <c r="L6" i="24"/>
  <c r="J5" i="24"/>
  <c r="M5" i="24"/>
  <c r="K5" i="24"/>
  <c r="L5" i="24"/>
  <c r="J4" i="24"/>
  <c r="M4" i="24"/>
  <c r="K4" i="24"/>
  <c r="L4" i="24"/>
  <c r="J3" i="24"/>
  <c r="M3" i="24"/>
  <c r="K3" i="24"/>
  <c r="L3" i="24"/>
  <c r="C15" i="1"/>
  <c r="B15" i="1"/>
  <c r="J6" i="13"/>
  <c r="M6" i="13"/>
  <c r="K6" i="13"/>
  <c r="L6" i="13"/>
  <c r="J5" i="13"/>
  <c r="M5" i="13"/>
  <c r="K5" i="13"/>
  <c r="L5" i="13"/>
  <c r="J4" i="13"/>
  <c r="M4" i="13"/>
  <c r="K4" i="13"/>
  <c r="L4" i="13"/>
  <c r="J3" i="13"/>
  <c r="M3" i="13"/>
  <c r="K3" i="13"/>
  <c r="L3" i="13"/>
  <c r="J6" i="12"/>
  <c r="M6" i="12"/>
  <c r="K6" i="12"/>
  <c r="L6" i="12"/>
  <c r="J5" i="12"/>
  <c r="M5" i="12"/>
  <c r="K5" i="12"/>
  <c r="L5" i="12"/>
  <c r="J4" i="12"/>
  <c r="M4" i="12"/>
  <c r="K4" i="12"/>
  <c r="L4" i="12"/>
  <c r="J3" i="12"/>
  <c r="M3" i="12"/>
  <c r="K3" i="12"/>
  <c r="L3" i="12"/>
  <c r="J6" i="11"/>
  <c r="M6" i="11"/>
  <c r="K6" i="11"/>
  <c r="L6" i="11"/>
  <c r="J5" i="11"/>
  <c r="M5" i="11"/>
  <c r="K5" i="11"/>
  <c r="L5" i="11"/>
  <c r="J4" i="11"/>
  <c r="M4" i="11"/>
  <c r="K4" i="11"/>
  <c r="L4" i="11"/>
  <c r="J3" i="11"/>
  <c r="M3" i="11"/>
  <c r="K3" i="11"/>
  <c r="L3" i="11"/>
  <c r="B10" i="1"/>
  <c r="B9" i="1"/>
  <c r="B8" i="1"/>
  <c r="B7" i="1"/>
  <c r="B6" i="1"/>
  <c r="B5" i="1"/>
  <c r="C10" i="1"/>
  <c r="C8" i="1"/>
  <c r="C7" i="1"/>
  <c r="C9" i="1"/>
  <c r="C6" i="1"/>
  <c r="C5" i="1"/>
  <c r="J6" i="3"/>
  <c r="M6" i="3"/>
  <c r="J5" i="3"/>
  <c r="M5" i="3"/>
  <c r="J4" i="3"/>
  <c r="M4" i="3"/>
  <c r="J6" i="4"/>
  <c r="M6" i="4"/>
  <c r="J5" i="4"/>
  <c r="M5" i="4"/>
  <c r="J4" i="4"/>
  <c r="M4" i="4"/>
  <c r="J6" i="5"/>
  <c r="M6" i="5"/>
  <c r="J5" i="5"/>
  <c r="M5" i="5"/>
  <c r="J4" i="5"/>
  <c r="M4" i="5"/>
  <c r="J6" i="6"/>
  <c r="M6" i="6"/>
  <c r="J5" i="6"/>
  <c r="M5" i="6"/>
  <c r="J4" i="6"/>
  <c r="M4" i="6"/>
  <c r="J6" i="7"/>
  <c r="M6" i="7"/>
  <c r="J5" i="7"/>
  <c r="M5" i="7"/>
  <c r="J4" i="7"/>
  <c r="M4" i="7"/>
  <c r="J6" i="9"/>
  <c r="M6" i="9"/>
  <c r="J5" i="9"/>
  <c r="M5" i="9"/>
  <c r="J4" i="9"/>
  <c r="M4" i="9"/>
  <c r="J6" i="2"/>
  <c r="M6" i="2"/>
  <c r="J5" i="2"/>
  <c r="M5" i="2"/>
  <c r="J4" i="2"/>
  <c r="M4" i="2"/>
  <c r="J3" i="3"/>
  <c r="M3" i="3"/>
  <c r="J3" i="4"/>
  <c r="M3" i="4"/>
  <c r="J3" i="5"/>
  <c r="M3" i="5"/>
  <c r="J3" i="6"/>
  <c r="M3" i="6"/>
  <c r="J3" i="7"/>
  <c r="M3" i="7"/>
  <c r="J3" i="9"/>
  <c r="M3" i="9"/>
  <c r="J3" i="2"/>
  <c r="M3" i="2"/>
  <c r="K6" i="3"/>
  <c r="L6" i="3"/>
  <c r="K5" i="3"/>
  <c r="L5" i="3"/>
  <c r="K4" i="3"/>
  <c r="L4" i="3"/>
  <c r="K6" i="4"/>
  <c r="L6" i="4"/>
  <c r="K5" i="4"/>
  <c r="L5" i="4"/>
  <c r="K4" i="4"/>
  <c r="L4" i="4"/>
  <c r="K6" i="5"/>
  <c r="L6" i="5"/>
  <c r="K5" i="5"/>
  <c r="L5" i="5"/>
  <c r="K4" i="5"/>
  <c r="L4" i="5"/>
  <c r="K6" i="6"/>
  <c r="L6" i="6"/>
  <c r="K5" i="6"/>
  <c r="L5" i="6"/>
  <c r="K4" i="6"/>
  <c r="L4" i="6"/>
  <c r="K6" i="7"/>
  <c r="L6" i="7"/>
  <c r="K5" i="7"/>
  <c r="L5" i="7"/>
  <c r="K4" i="7"/>
  <c r="L4" i="7"/>
  <c r="K6" i="9"/>
  <c r="L6" i="9"/>
  <c r="K5" i="9"/>
  <c r="L5" i="9"/>
  <c r="K4" i="9"/>
  <c r="L4" i="9"/>
  <c r="K6" i="2"/>
  <c r="L6" i="2"/>
  <c r="K5" i="2"/>
  <c r="L5" i="2"/>
  <c r="K4" i="2"/>
  <c r="L4" i="2"/>
  <c r="K3" i="3"/>
  <c r="L3" i="3"/>
  <c r="K3" i="4"/>
  <c r="L3" i="4"/>
  <c r="K3" i="5"/>
  <c r="L3" i="5"/>
  <c r="K3" i="6"/>
  <c r="L3" i="6"/>
  <c r="K3" i="7"/>
  <c r="L3" i="7"/>
  <c r="K3" i="9"/>
  <c r="L3" i="9"/>
  <c r="K3" i="2"/>
  <c r="L3" i="2"/>
</calcChain>
</file>

<file path=xl/sharedStrings.xml><?xml version="1.0" encoding="utf-8"?>
<sst xmlns="http://schemas.openxmlformats.org/spreadsheetml/2006/main" count="221" uniqueCount="60">
  <si>
    <t>Charge Date</t>
  </si>
  <si>
    <t>Test Date</t>
  </si>
  <si>
    <t>Date Received</t>
  </si>
  <si>
    <t>Load Test Voltage at 0.0 amps</t>
  </si>
  <si>
    <t>Load Test Voltage at 1.0 amps</t>
  </si>
  <si>
    <t>Load Test Voltage at 18.0 amps</t>
  </si>
  <si>
    <t>internal Resistance in OHMS</t>
  </si>
  <si>
    <t>% CHARG</t>
  </si>
  <si>
    <t xml:space="preserve"> </t>
  </si>
  <si>
    <t>Maintance Notes</t>
  </si>
  <si>
    <t>Internal Resistance Check full load</t>
  </si>
  <si>
    <t>Internal Resistance Check low load</t>
  </si>
  <si>
    <t>Low Load to Full Load Delta Resistance</t>
  </si>
  <si>
    <t>Internal Measured vs read</t>
  </si>
  <si>
    <t>Old battery Leads were re-crrimped and tested</t>
  </si>
  <si>
    <t>16-1</t>
  </si>
  <si>
    <t>16-2</t>
  </si>
  <si>
    <t>16-3</t>
  </si>
  <si>
    <t>16-4</t>
  </si>
  <si>
    <t>16-5</t>
  </si>
  <si>
    <t>16-6</t>
  </si>
  <si>
    <t>Cable connectors replaced</t>
  </si>
  <si>
    <t>16-8</t>
  </si>
  <si>
    <t>16-9</t>
  </si>
  <si>
    <t>16-10</t>
  </si>
  <si>
    <t>16-11</t>
  </si>
  <si>
    <t>16-12</t>
  </si>
  <si>
    <t>Battery #</t>
  </si>
  <si>
    <t>Date of last test</t>
  </si>
  <si>
    <t>Date of last Charge</t>
  </si>
  <si>
    <t>Number of Charges</t>
  </si>
  <si>
    <t>Average end of charge Voltage</t>
  </si>
  <si>
    <t>Battery # 16-1</t>
  </si>
  <si>
    <t>Battery # 16-2</t>
  </si>
  <si>
    <t>Battery # 16-3</t>
  </si>
  <si>
    <t>Battery # 16-4</t>
  </si>
  <si>
    <t>Battery # 16-5</t>
  </si>
  <si>
    <t>Battery # 16-6</t>
  </si>
  <si>
    <t>Battery # 16-7</t>
  </si>
  <si>
    <t>Battery # 16-8</t>
  </si>
  <si>
    <t>Battery # 16-9</t>
  </si>
  <si>
    <t>Battery # 16-10</t>
  </si>
  <si>
    <t>Battery # 16-11</t>
  </si>
  <si>
    <t>Battery # 16-12</t>
  </si>
  <si>
    <t>12..663</t>
  </si>
  <si>
    <t xml:space="preserve">Suspect from meet #10 at Escana  Due to low shooting speed.  Looks more like the shooting bering was binding.   </t>
  </si>
  <si>
    <t>Internal Resistance in OHMS</t>
  </si>
  <si>
    <t>Last Charge voltage level</t>
  </si>
  <si>
    <t>Last Internal Resistance in Ohms</t>
  </si>
  <si>
    <t>Last Top off Capacity</t>
  </si>
  <si>
    <t>Brave Bots 4391 Battery Charge &amp; Test Summery Sheet.                                                                                                      Valve-Regulated Lead-Acid (VRLA) Batterys</t>
  </si>
  <si>
    <t>Battery Rank</t>
  </si>
  <si>
    <t>(Please note that no battery has been assigned to 16-9 yet….)</t>
  </si>
  <si>
    <t>Battery Operation State</t>
  </si>
  <si>
    <t xml:space="preserve">after  use </t>
  </si>
  <si>
    <t>After use</t>
  </si>
  <si>
    <t>Battery # 16-13</t>
  </si>
  <si>
    <t>This battery is 5  years old, only use it for testing and light practice at GHS</t>
  </si>
  <si>
    <t>Last used for Practice</t>
  </si>
  <si>
    <t>Needs servicing, Need to repair + Battery connectorl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</si>
</sst>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0.000"/>
    <numFmt numFmtId="166" formatCode="0.0%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scheme val="minor"/>
    </font>
    <font>
      <sz val="18"/>
      <color theme="1"/>
      <name val="Calibri"/>
      <scheme val="minor"/>
    </font>
    <font>
      <sz val="36"/>
      <color theme="1"/>
      <name val="Calibri"/>
      <scheme val="minor"/>
    </font>
    <font>
      <sz val="16"/>
      <color theme="1"/>
      <name val="Calibri"/>
      <scheme val="minor"/>
    </font>
    <font>
      <sz val="26"/>
      <color theme="1"/>
      <name val="Calibri"/>
      <scheme val="minor"/>
    </font>
    <font>
      <sz val="22"/>
      <color theme="1"/>
      <name val="Calibri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7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 wrapText="1"/>
    </xf>
    <xf numFmtId="10" fontId="10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11" fillId="2" borderId="0" xfId="0" applyNumberFormat="1" applyFont="1" applyFill="1"/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" fontId="11" fillId="0" borderId="0" xfId="0" applyNumberFormat="1" applyFont="1" applyFill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24"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numFmt numFmtId="0" formatCode="General"/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0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P20"/>
  <sheetViews>
    <sheetView tabSelected="1" showRuler="0" zoomScale="80" zoomScaleNormal="80" zoomScalePageLayoutView="80" workbookViewId="0">
      <pane ySplit="4" topLeftCell="A5" activePane="bottomLeft" state="frozen"/>
      <selection pane="bottomLeft" activeCell="J18" sqref="J18"/>
    </sheetView>
  </sheetViews>
  <sheetFormatPr defaultColWidth="11" defaultRowHeight="15.6" x14ac:dyDescent="0.3"/>
  <cols>
    <col min="1" max="1" width="12.5" style="2" customWidth="1"/>
    <col min="2" max="2" width="15.19921875" style="1" customWidth="1"/>
    <col min="3" max="3" width="15.296875" style="1" customWidth="1"/>
    <col min="4" max="4" width="10.19921875" style="2" customWidth="1"/>
    <col min="5" max="5" width="11.69921875" customWidth="1"/>
    <col min="7" max="7" width="12.796875" customWidth="1"/>
    <col min="9" max="9" width="12.19921875" style="34" customWidth="1"/>
    <col min="10" max="10" width="13" customWidth="1"/>
    <col min="14" max="14" width="11" style="34"/>
  </cols>
  <sheetData>
    <row r="1" spans="1:16" ht="28.95" customHeight="1" thickTop="1" x14ac:dyDescent="0.3">
      <c r="A1" s="62" t="s">
        <v>50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/>
    </row>
    <row r="2" spans="1:16" ht="21" customHeight="1" thickBot="1" x14ac:dyDescent="0.3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/>
    </row>
    <row r="3" spans="1:16" ht="13.5" hidden="1" customHeight="1" thickBot="1" x14ac:dyDescent="0.3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6"/>
      <c r="N3"/>
    </row>
    <row r="4" spans="1:16" s="28" customFormat="1" ht="52.05" customHeight="1" thickBot="1" x14ac:dyDescent="0.35">
      <c r="A4" s="3" t="s">
        <v>27</v>
      </c>
      <c r="B4" s="4" t="s">
        <v>29</v>
      </c>
      <c r="C4" s="4" t="s">
        <v>28</v>
      </c>
      <c r="D4" s="3" t="s">
        <v>30</v>
      </c>
      <c r="E4" s="3" t="s">
        <v>31</v>
      </c>
      <c r="F4" s="3" t="s">
        <v>47</v>
      </c>
      <c r="G4" s="3" t="s">
        <v>48</v>
      </c>
      <c r="H4" s="3" t="s">
        <v>49</v>
      </c>
      <c r="I4" s="35" t="s">
        <v>51</v>
      </c>
      <c r="J4" s="3" t="s">
        <v>53</v>
      </c>
      <c r="K4" s="3"/>
      <c r="L4" s="3"/>
      <c r="M4" s="3"/>
      <c r="N4" s="38"/>
    </row>
    <row r="5" spans="1:16" ht="28.95" customHeight="1" thickBot="1" x14ac:dyDescent="0.35">
      <c r="A5" s="8" t="s">
        <v>15</v>
      </c>
      <c r="B5" s="6">
        <f>MAX('16-1'!A3:A303)</f>
        <v>42489</v>
      </c>
      <c r="C5" s="6">
        <f>MAX('16-1'!B3:B303)</f>
        <v>42489</v>
      </c>
      <c r="D5" s="7">
        <f>COUNT('16-1'!B3:B303)</f>
        <v>14</v>
      </c>
      <c r="E5" s="33">
        <f>AVERAGE('16-1'!$D$3:$D$304)</f>
        <v>13.124142857142855</v>
      </c>
      <c r="F5" s="32">
        <f>LOOKUP(2,1/ISNUMBER('16-1'!$D$1:$D$30),('16-1'!$D$1:$D$30))</f>
        <v>13.026999999999999</v>
      </c>
      <c r="G5" s="32">
        <f>LOOKUP(2,1/ISNUMBER('16-1'!$G$1:$G$30),('16-1'!$G$1:$G$30))</f>
        <v>2.1000000000000001E-2</v>
      </c>
      <c r="H5" s="37">
        <f>LOOKUP(2,1/ISNUMBER('16-1'!$H$1:$H$30),'16-1'!$H$1:$H$30)</f>
        <v>1.02</v>
      </c>
      <c r="I5" s="36">
        <f>RANK(G5,$G$5:$G$15,1)+SUMPRODUCT((G$5:G$15=G5)*(E5&lt;E$5:E$15))+(COUNTIF(E$5:E5:$E15,E5)-1)</f>
        <v>6</v>
      </c>
      <c r="J5" s="8" t="str">
        <f>IF(G5&gt;('16-1'!G3*1.3),"Retire Battery",(IF(G5&gt;('16-1'!G3*1.15),"Practice","Good")))</f>
        <v>Good</v>
      </c>
      <c r="K5" s="8"/>
      <c r="L5" s="5"/>
      <c r="M5" s="5"/>
      <c r="N5"/>
    </row>
    <row r="6" spans="1:16" ht="28.95" customHeight="1" thickBot="1" x14ac:dyDescent="0.35">
      <c r="A6" s="8" t="s">
        <v>16</v>
      </c>
      <c r="B6" s="9">
        <f>MAX('16-2'!A3:A303)</f>
        <v>42489</v>
      </c>
      <c r="C6" s="9">
        <f>MAX('16-2'!B3:B303)</f>
        <v>42489</v>
      </c>
      <c r="D6" s="10">
        <f>COUNT('16-2'!B3:B303)</f>
        <v>13</v>
      </c>
      <c r="E6" s="33">
        <f>AVERAGE('16-2'!D3:D304)</f>
        <v>13.064384615384615</v>
      </c>
      <c r="F6" s="32">
        <f>LOOKUP(2,1/ISNUMBER('16-2'!$D$1:$D$30),('16-2'!$D$1:$D$30))</f>
        <v>13.211</v>
      </c>
      <c r="G6" s="32">
        <f>LOOKUP(2,1/ISNUMBER('16-2'!$G$1:$G$30),('16-2'!$G$1:$G$30))</f>
        <v>2.3E-2</v>
      </c>
      <c r="H6" s="37">
        <f>LOOKUP(2,1/ISNUMBER('16-2'!$H$1:$H$30),'16-2'!$H$1:$H$30)</f>
        <v>1.17</v>
      </c>
      <c r="I6" s="36">
        <f>RANK(G6,$G$5:$G$15,1)+SUMPRODUCT((G$5:G$15=G6)*(E6&lt;E$5:E$15))+(COUNTIF(E$5:E6:$E15,E6)-1)</f>
        <v>9</v>
      </c>
      <c r="J6" s="8" t="str">
        <f>IF(G6&gt;('16-2'!G3*1.3),"Retire Battery",(IF(G6&gt;('16-2'!G3*1.15),"Practice","Good")))</f>
        <v>Good</v>
      </c>
      <c r="K6" s="8"/>
      <c r="L6" s="8"/>
      <c r="M6" s="8"/>
      <c r="N6"/>
    </row>
    <row r="7" spans="1:16" ht="28.95" customHeight="1" thickBot="1" x14ac:dyDescent="0.35">
      <c r="A7" s="8" t="s">
        <v>17</v>
      </c>
      <c r="B7" s="9">
        <f>MAX('16-3'!A3:A303)</f>
        <v>42489</v>
      </c>
      <c r="C7" s="9">
        <f>MAX('16-3'!B3:B303)</f>
        <v>42489</v>
      </c>
      <c r="D7" s="10">
        <f>COUNT('16-3'!B3:B303)</f>
        <v>15</v>
      </c>
      <c r="E7" s="33">
        <f>AVERAGE('16-3'!D3:D304)</f>
        <v>13.101800000000001</v>
      </c>
      <c r="F7" s="32">
        <f>LOOKUP(2,1/ISNUMBER('16-3'!$D$1:$D$30),('16-3'!$D$1:$D$30))</f>
        <v>13.090999999999999</v>
      </c>
      <c r="G7" s="32">
        <f>LOOKUP(2,1/ISNUMBER('16-3'!$G$1:$G$30),('16-3'!$G$1:$G$30))</f>
        <v>2.1000000000000001E-2</v>
      </c>
      <c r="H7" s="37">
        <f>LOOKUP(2,1/ISNUMBER('16-3'!$H$1:$H$30),'16-3'!$H$1:$H$30)</f>
        <v>1.07</v>
      </c>
      <c r="I7" s="36">
        <f>RANK(G7,$G$5:$G$15,1)+SUMPRODUCT((G$5:G$15=G7)*(E7&lt;E$5:E$15))+(COUNTIF(E$5:E7:$E16,E7)-1)</f>
        <v>7</v>
      </c>
      <c r="J7" s="8" t="str">
        <f>IF(G7&gt;('16-3'!G3*1.3),"Retire Battery",(IF(G7&gt;('16-3'!G3*1.15),"Practice","Good")))</f>
        <v>Good</v>
      </c>
      <c r="K7" s="8"/>
      <c r="L7" s="8"/>
      <c r="M7" s="8"/>
      <c r="N7"/>
    </row>
    <row r="8" spans="1:16" ht="28.95" customHeight="1" thickBot="1" x14ac:dyDescent="0.35">
      <c r="A8" s="8" t="s">
        <v>18</v>
      </c>
      <c r="B8" s="9">
        <f>MAX('16-4'!A3:A303)</f>
        <v>42489</v>
      </c>
      <c r="C8" s="9">
        <f>MAX('16-4'!B3:B303)</f>
        <v>42489</v>
      </c>
      <c r="D8" s="10">
        <f>COUNT('16-4'!B3:B304)</f>
        <v>18</v>
      </c>
      <c r="E8" s="33">
        <f>AVERAGE('16-4'!D3:D304)</f>
        <v>13.36922222222222</v>
      </c>
      <c r="F8" s="32">
        <f>LOOKUP(2,1/ISNUMBER('16-4'!$D$1:$D$30),('16-4'!$D$1:$D$30))</f>
        <v>13.554</v>
      </c>
      <c r="G8" s="32">
        <f>LOOKUP(2,1/ISNUMBER('16-4'!$G$1:$G$30),('16-4'!$G$1:$G$30))</f>
        <v>0.02</v>
      </c>
      <c r="H8" s="37">
        <f>LOOKUP(2,1/ISNUMBER('16-4'!$H$1:$H$30),'16-4'!$H$1:$H$30)</f>
        <v>1.3</v>
      </c>
      <c r="I8" s="36">
        <f>RANK(G8,$G$5:$G$15,1)+SUMPRODUCT((G$5:G$15=G8)*(E8&lt;E$5:E$15))+(COUNTIF(E$5:E8:$E17,E8)-1)</f>
        <v>4</v>
      </c>
      <c r="J8" s="8" t="str">
        <f>IF(G8&gt;('16-4'!G3*1.3),"Retire Battery",(IF(G8&gt;('16-4'!G3*1.15),"Practice","Good")))</f>
        <v>Good</v>
      </c>
      <c r="K8" s="8"/>
      <c r="L8" s="8"/>
      <c r="M8" s="8"/>
      <c r="N8"/>
    </row>
    <row r="9" spans="1:16" ht="28.95" customHeight="1" thickBot="1" x14ac:dyDescent="0.35">
      <c r="A9" s="8" t="s">
        <v>19</v>
      </c>
      <c r="B9" s="9">
        <f>MAX('16-5'!A3:A303)</f>
        <v>42489</v>
      </c>
      <c r="C9" s="9">
        <f>MAX('16-5'!B3:B303)</f>
        <v>42489</v>
      </c>
      <c r="D9" s="10">
        <f>COUNT('16-5'!B3:B304)</f>
        <v>13</v>
      </c>
      <c r="E9" s="33">
        <f>AVERAGE('16-5'!D3:D304)</f>
        <v>13.05753846153846</v>
      </c>
      <c r="F9" s="32">
        <f>LOOKUP(2,1/ISNUMBER('16-5'!$D$1:$D$30),('16-5'!$D$1:$D$30))</f>
        <v>13.061999999999999</v>
      </c>
      <c r="G9" s="32">
        <f>LOOKUP(2,1/ISNUMBER('16-5'!$G$1:$G$30),('16-5'!$G$1:$G$30))</f>
        <v>1.9E-2</v>
      </c>
      <c r="H9" s="37">
        <f>LOOKUP(2,1/ISNUMBER('16-5'!$H$1:$H$30),'16-5'!$H$1:$H$30)</f>
        <v>1.05</v>
      </c>
      <c r="I9" s="36">
        <f>RANK(G9,$G$5:$G$15,1)+SUMPRODUCT((G$5:G$15=G9)*(E9&lt;E$5:E$15))+(COUNTIF(E$5:E9:$E18,E9)-1)</f>
        <v>3</v>
      </c>
      <c r="J9" s="8" t="str">
        <f>IF(G9&gt;('16-5'!G3*1.3),"Retire Battery",(IF(G9&gt;('16-5'!G3*1.15),"Practice","Good")))</f>
        <v>Good</v>
      </c>
      <c r="K9" s="8"/>
      <c r="L9" s="8"/>
      <c r="M9" s="8"/>
      <c r="N9"/>
    </row>
    <row r="10" spans="1:16" ht="28.95" customHeight="1" thickBot="1" x14ac:dyDescent="0.35">
      <c r="A10" s="8" t="s">
        <v>20</v>
      </c>
      <c r="B10" s="9">
        <f>MAX('16-6'!A3:A303)</f>
        <v>42489</v>
      </c>
      <c r="C10" s="9">
        <f>MAX('16-6'!B3:B303)</f>
        <v>42489</v>
      </c>
      <c r="D10" s="10">
        <f>COUNT('16-6'!B3:B304)</f>
        <v>15</v>
      </c>
      <c r="E10" s="33">
        <f>AVERAGE('16-6'!D3:D304)</f>
        <v>12.9124</v>
      </c>
      <c r="F10" s="32">
        <f>LOOKUP(2,1/ISNUMBER('16-6'!$D$1:$D$30),('16-6'!$D$1:$D$30))</f>
        <v>13.117000000000001</v>
      </c>
      <c r="G10" s="32">
        <f>LOOKUP(2,1/ISNUMBER('16-6'!$G$1:$G$30),('16-6'!$G$1:$G$30))</f>
        <v>2.3E-2</v>
      </c>
      <c r="H10" s="37">
        <f>LOOKUP(2,1/ISNUMBER('16-6'!$H$1:$H$30),'16-6'!$H$1:$H$30)</f>
        <v>1.0900000000000001</v>
      </c>
      <c r="I10" s="36">
        <f>RANK(G10,$G$5:$G$15,1)+SUMPRODUCT((G$5:G$15=G10)*(E10&lt;E$5:E$15))+(COUNTIF(E$5:E10:$E19,E10)-1)</f>
        <v>10</v>
      </c>
      <c r="J10" s="8" t="str">
        <f>IF(G10&gt;('16-6'!G3*1.3),"Retire Battery",(IF(G10&gt;('16-6'!G3*1.15),"Practic","Good")))</f>
        <v>Good</v>
      </c>
      <c r="K10" s="8"/>
      <c r="L10" s="8"/>
      <c r="M10" s="8"/>
      <c r="N10"/>
    </row>
    <row r="11" spans="1:16" ht="28.95" customHeight="1" thickBot="1" x14ac:dyDescent="0.35">
      <c r="A11" s="8" t="s">
        <v>22</v>
      </c>
      <c r="B11" s="9">
        <f>MAX('16-8'!A3:A303)</f>
        <v>42489</v>
      </c>
      <c r="C11" s="9">
        <f>MAX('16-8'!B3:B303)</f>
        <v>42489</v>
      </c>
      <c r="D11" s="10">
        <f>COUNT('16-8'!B3:B304)</f>
        <v>13</v>
      </c>
      <c r="E11" s="33">
        <f>AVERAGE('16-8'!D3:D304)</f>
        <v>13.135999999999997</v>
      </c>
      <c r="F11" s="32">
        <f>LOOKUP(2,1/ISNUMBER('16-8'!$D$1:$D$30),('16-8'!$D$1:$D$30))</f>
        <v>13.327999999999999</v>
      </c>
      <c r="G11" s="32">
        <f>LOOKUP(2,1/ISNUMBER('16-8'!$G$1:$G$30),('16-8'!$G$1:$G$30))</f>
        <v>0.02</v>
      </c>
      <c r="H11" s="37">
        <f>LOOKUP(2,1/ISNUMBER('16-8'!$H$1:$H$30),'16-8'!$H$1:$H$30)</f>
        <v>1.22</v>
      </c>
      <c r="I11" s="36">
        <f>RANK(G11,$G$5:$G$15,1)+SUMPRODUCT((G$5:G$15=G11)*(E11&lt;E$5:E$15))+(COUNTIF(E$5:E11:$E20,E11)-1)</f>
        <v>5</v>
      </c>
      <c r="J11" s="8" t="str">
        <f>IF(OR(G11&gt;('16-8'!G3*1.3),H11&lt;=0.85),"Retire Battery",(IF(OR(G11&gt;('16-8'!G3*1.15),H11&lt;=0.95),"Practice","Good")))</f>
        <v>Good</v>
      </c>
      <c r="K11" s="8"/>
      <c r="L11" s="8"/>
      <c r="M11" s="8"/>
      <c r="N11"/>
    </row>
    <row r="12" spans="1:16" ht="28.95" customHeight="1" thickBot="1" x14ac:dyDescent="0.35">
      <c r="A12" s="8" t="s">
        <v>23</v>
      </c>
      <c r="B12" s="9">
        <f>MAX('16-9'!A3:A303)</f>
        <v>42463</v>
      </c>
      <c r="C12" s="9">
        <f>MAX('16-9'!B3:B303)</f>
        <v>42463</v>
      </c>
      <c r="D12" s="10">
        <f>COUNT('16-9'!B3:B304)</f>
        <v>6</v>
      </c>
      <c r="E12" s="33">
        <f>AVERAGE('16-9'!D3:D304)</f>
        <v>12.662166666666666</v>
      </c>
      <c r="F12" s="32">
        <f>LOOKUP(2,1/ISNUMBER('16-9'!$D$1:$D$30),('16-9'!$D$1:$D$30))</f>
        <v>13.031000000000001</v>
      </c>
      <c r="G12" s="32">
        <f>LOOKUP(2,1/ISNUMBER('16-9'!$G$1:$G$30),('16-9'!$G$1:$G$30))</f>
        <v>2.4E-2</v>
      </c>
      <c r="H12" s="37">
        <f>LOOKUP(2,1/ISNUMBER('16-9'!$H$1:$H$30),'16-9'!$H$1:$H$30)</f>
        <v>1.03</v>
      </c>
      <c r="I12" s="36">
        <f>RANK(G12,$G$5:$G$15,1)+SUMPRODUCT((G$5:G$15=G12)*(E12&lt;E$5:E$15))+(COUNTIF(E$5:E12:$E21,E12)-1)</f>
        <v>11</v>
      </c>
      <c r="J12" s="8" t="str">
        <f>IF(OR(G12&gt;('16-9'!G3*1.3),H12&lt;=0.85),"Retire Battery",(IF(OR(G12&gt;('16-9'!G3*1.15),H12&lt;=0.95),"Practice","Good")))</f>
        <v>Good</v>
      </c>
      <c r="K12" s="8"/>
      <c r="L12" s="8"/>
      <c r="M12" s="8"/>
      <c r="N12"/>
      <c r="P12" t="s">
        <v>52</v>
      </c>
    </row>
    <row r="13" spans="1:16" ht="28.95" customHeight="1" thickBot="1" x14ac:dyDescent="0.35">
      <c r="A13" s="8" t="s">
        <v>24</v>
      </c>
      <c r="B13" s="9">
        <f>MAX('16-10'!A3:A303)</f>
        <v>42488</v>
      </c>
      <c r="C13" s="9">
        <f>MAX('16-10'!B1:B303)</f>
        <v>42488</v>
      </c>
      <c r="D13" s="10">
        <f>COUNT('16-10'!B3:B304)</f>
        <v>12</v>
      </c>
      <c r="E13" s="33">
        <f>AVERAGE('16-10'!D3:D304)</f>
        <v>13.074916666666667</v>
      </c>
      <c r="F13" s="32">
        <f>LOOKUP(2,1/ISNUMBER('16-10'!$D$1:$D$30),('16-10'!$D$1:$D$30))</f>
        <v>13.108000000000001</v>
      </c>
      <c r="G13" s="32">
        <f>LOOKUP(2,1/ISNUMBER('16-10'!$G$1:$G$30),('16-10'!$G$1:$G$30))</f>
        <v>2.1000000000000001E-2</v>
      </c>
      <c r="H13" s="37">
        <f>LOOKUP(2,1/ISNUMBER('16-10'!$H$1:$H$30),'16-10'!$H$1:$H$30)</f>
        <v>1.0900000000000001</v>
      </c>
      <c r="I13" s="36">
        <f>RANK(G13,$G$5:$G$15,1)+SUMPRODUCT((G$5:G$15=G13)*(E13&lt;E$5:E$15))+(COUNTIF(E$5:E13:$E22,E13)-1)</f>
        <v>8</v>
      </c>
      <c r="J13" s="8" t="str">
        <f>IF(OR(G13&gt;('16-10'!G3*1.3),H13&lt;=0.85),"Retire Battery",(IF(OR(G13&gt;('16-10'!G3*1.15),H13&lt;=0.95),"Practice","Good")))</f>
        <v>Good</v>
      </c>
      <c r="K13" s="8"/>
      <c r="L13" s="8"/>
      <c r="M13" s="8"/>
      <c r="N13"/>
    </row>
    <row r="14" spans="1:16" ht="28.95" customHeight="1" thickBot="1" x14ac:dyDescent="0.35">
      <c r="A14" s="8" t="s">
        <v>25</v>
      </c>
      <c r="B14" s="9">
        <f>MAX('16-11'!A2:A302)</f>
        <v>42489</v>
      </c>
      <c r="C14" s="9">
        <f>MAX('16-11'!B2:B303)</f>
        <v>42489</v>
      </c>
      <c r="D14" s="10">
        <f>COUNT('16-11'!B3:B304)</f>
        <v>18</v>
      </c>
      <c r="E14" s="33">
        <f>AVERAGE('16-11'!D3:D304)</f>
        <v>13.268999999999998</v>
      </c>
      <c r="F14" s="32">
        <f>LOOKUP(2,1/ISNUMBER('16-11'!$D$1:$D$30),('16-11'!$D$1:$D$30))</f>
        <v>13.2</v>
      </c>
      <c r="G14" s="32">
        <f>LOOKUP(2,1/ISNUMBER('16-11'!$G$1:$G$30),('16-11'!$G$1:$G$30))</f>
        <v>1.7000000000000001E-2</v>
      </c>
      <c r="H14" s="37">
        <f>LOOKUP(2,1/ISNUMBER('16-11'!$H$1:$H$30),'16-11'!$H$1:$H$30)</f>
        <v>1.1599999999999999</v>
      </c>
      <c r="I14" s="36">
        <f>RANK(G14,$G$5:$G$15,1)+SUMPRODUCT((G$5:G$15=G14)*(E14&lt;E$5:E$15))+(COUNTIF(E$5:E14:$E23,E14)-1)</f>
        <v>1</v>
      </c>
      <c r="J14" s="8" t="str">
        <f>IF(OR(G14&gt;('16-11'!G3*1.3),H14&lt;=0.85),"Retire Battery",(IF(OR(G14&gt;('16-11'!G3*1.15),H14&lt;=0.95),"Practice","Good")))</f>
        <v>Good</v>
      </c>
      <c r="K14" s="8"/>
      <c r="L14" s="8"/>
      <c r="M14" s="8"/>
      <c r="N14"/>
    </row>
    <row r="15" spans="1:16" ht="28.95" customHeight="1" x14ac:dyDescent="0.3">
      <c r="A15" s="8" t="s">
        <v>26</v>
      </c>
      <c r="B15" s="9">
        <f>MAX('16-12'!A3:A303)</f>
        <v>42488</v>
      </c>
      <c r="C15" s="9">
        <f>MAX('16-12'!B3:B303)</f>
        <v>42488</v>
      </c>
      <c r="D15" s="10">
        <f>COUNT('16-12'!B3:B304)</f>
        <v>15</v>
      </c>
      <c r="E15" s="33">
        <f>AVERAGE('16-12'!D3:D304)</f>
        <v>13.193</v>
      </c>
      <c r="F15" s="32">
        <f>LOOKUP(2,1/ISNUMBER('16-12'!$D$1:$D$30),('16-12'!$D$1:$D$30))</f>
        <v>13.183</v>
      </c>
      <c r="G15" s="32">
        <f>LOOKUP(2,1/ISNUMBER('16-12'!$G$1:$G$30),('16-12'!$G$1:$G$30))</f>
        <v>1.7999999999999999E-2</v>
      </c>
      <c r="H15" s="37">
        <f>LOOKUP(2,1/ISNUMBER('16-12'!$H$1:$H$30),'16-12'!$H$1:$H$30)</f>
        <v>1.1499999999999999</v>
      </c>
      <c r="I15" s="36">
        <f>RANK(G15,$G$5:$G$15,1)+SUMPRODUCT((G$5:G$15=G15)*(E15&lt;E$5:E$15))+(COUNTIF(E$5:E15:$E24,E15)-1)</f>
        <v>2</v>
      </c>
      <c r="J15" s="8" t="str">
        <f>IF(OR(G15&gt;('16-12'!G3*1.3),H15&lt;=0.85),"Retire Battery",(IF(OR(G15&gt;('16-12'!G3*1.15),H15&lt;=0.95),"Practice","Good")))</f>
        <v>Good</v>
      </c>
      <c r="K15" s="8"/>
      <c r="L15" s="8"/>
      <c r="M15" s="8"/>
      <c r="N15"/>
    </row>
    <row r="16" spans="1:16" x14ac:dyDescent="0.3">
      <c r="I16" s="61"/>
    </row>
    <row r="17" spans="9:9" ht="12" customHeight="1" x14ac:dyDescent="0.3">
      <c r="I17" s="73"/>
    </row>
    <row r="18" spans="9:9" x14ac:dyDescent="0.3">
      <c r="I18" s="73"/>
    </row>
    <row r="19" spans="9:9" x14ac:dyDescent="0.3">
      <c r="I19" s="73"/>
    </row>
    <row r="20" spans="9:9" x14ac:dyDescent="0.3">
      <c r="I20" s="73"/>
    </row>
  </sheetData>
  <mergeCells count="1">
    <mergeCell ref="A1:M3"/>
  </mergeCells>
  <phoneticPr fontId="3" type="noConversion"/>
  <conditionalFormatting sqref="A12:H12 J12:M12">
    <cfRule type="expression" dxfId="23" priority="24">
      <formula>$J$12="Practice"</formula>
    </cfRule>
    <cfRule type="expression" dxfId="22" priority="270">
      <formula>$J$12="Retire Battery"</formula>
    </cfRule>
  </conditionalFormatting>
  <conditionalFormatting sqref="A5:M5">
    <cfRule type="expression" dxfId="21" priority="31">
      <formula>$J$5="Practice"</formula>
    </cfRule>
    <cfRule type="expression" dxfId="20" priority="269">
      <formula>$J$5="Retire Battery"</formula>
    </cfRule>
  </conditionalFormatting>
  <conditionalFormatting sqref="A6:M6">
    <cfRule type="expression" dxfId="19" priority="30">
      <formula>$J$6="Practice"</formula>
    </cfRule>
    <cfRule type="expression" dxfId="18" priority="268">
      <formula>$J$6="Retire Battery"</formula>
    </cfRule>
  </conditionalFormatting>
  <conditionalFormatting sqref="A7:H7 J7:M7">
    <cfRule type="expression" dxfId="17" priority="267">
      <formula>$J$7="Retire Battery"</formula>
    </cfRule>
  </conditionalFormatting>
  <conditionalFormatting sqref="A9:H9 J9:M9">
    <cfRule type="expression" dxfId="16" priority="265">
      <formula>$J$9="Retire Battery"</formula>
    </cfRule>
  </conditionalFormatting>
  <conditionalFormatting sqref="A13:G13 J13">
    <cfRule type="expression" dxfId="15" priority="261">
      <formula>$J$13="Retire Battery"</formula>
    </cfRule>
  </conditionalFormatting>
  <conditionalFormatting sqref="A14:H14 J14:M14">
    <cfRule type="expression" dxfId="14" priority="260">
      <formula>$J$14="Retire Battery"</formula>
    </cfRule>
  </conditionalFormatting>
  <conditionalFormatting sqref="A15:H15 J15:M15">
    <cfRule type="expression" dxfId="13" priority="259">
      <formula>$J$15="Retire Battery"</formula>
    </cfRule>
  </conditionalFormatting>
  <conditionalFormatting sqref="A10:H10 J10:M10">
    <cfRule type="expression" dxfId="12" priority="34">
      <formula>$J$10="Practice"</formula>
    </cfRule>
    <cfRule type="expression" dxfId="11" priority="264">
      <formula>$J$10="Retire Battery"</formula>
    </cfRule>
  </conditionalFormatting>
  <conditionalFormatting sqref="A13:H13 J13:M13">
    <cfRule type="expression" dxfId="10" priority="33">
      <formula>$J$13="Practice"</formula>
    </cfRule>
  </conditionalFormatting>
  <conditionalFormatting sqref="B7:H7 J7:M7">
    <cfRule type="expression" dxfId="9" priority="29">
      <formula>$J$7="Practice"</formula>
    </cfRule>
  </conditionalFormatting>
  <conditionalFormatting sqref="A8:M8">
    <cfRule type="expression" dxfId="8" priority="28">
      <formula>$J$8="Practice"</formula>
    </cfRule>
    <cfRule type="expression" dxfId="7" priority="266">
      <formula>$J$8="Retire Battery"</formula>
    </cfRule>
  </conditionalFormatting>
  <conditionalFormatting sqref="B9:H9 J9:M9">
    <cfRule type="expression" dxfId="6" priority="27">
      <formula>$J$9="Practice"</formula>
    </cfRule>
  </conditionalFormatting>
  <conditionalFormatting sqref="A11:H11 J11:M11">
    <cfRule type="expression" dxfId="5" priority="25">
      <formula>$J$11="Practice"</formula>
    </cfRule>
    <cfRule type="expression" dxfId="4" priority="262">
      <formula>$J$11="Retire Battery"</formula>
    </cfRule>
  </conditionalFormatting>
  <conditionalFormatting sqref="B14:H14 J14:M14">
    <cfRule type="expression" dxfId="3" priority="23">
      <formula>$J$14="Practice"</formula>
    </cfRule>
  </conditionalFormatting>
  <conditionalFormatting sqref="B15:H15 J15:M15">
    <cfRule type="expression" dxfId="2" priority="22">
      <formula>$J$15="Practice"</formula>
    </cfRule>
  </conditionalFormatting>
  <conditionalFormatting sqref="I7:I15">
    <cfRule type="expression" dxfId="1" priority="1">
      <formula>$J$6="Practice"</formula>
    </cfRule>
    <cfRule type="expression" dxfId="0" priority="2">
      <formula>$J$6="Retire Battery"</formula>
    </cfRule>
  </conditionalFormatting>
  <printOptions headings="1" gridLines="1"/>
  <pageMargins left="0.75" right="0.75" top="1" bottom="1" header="0.5" footer="0.5"/>
  <pageSetup scale="7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activeCell="J2" sqref="J2:M2"/>
      <selection pane="bottomLeft" activeCell="A9" sqref="A9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40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>
        <v>42458</v>
      </c>
      <c r="B3" s="39">
        <v>42458</v>
      </c>
      <c r="C3" s="40"/>
      <c r="D3" s="41">
        <v>12.981999999999999</v>
      </c>
      <c r="E3" s="41">
        <v>12.959</v>
      </c>
      <c r="F3" s="41">
        <v>12.57</v>
      </c>
      <c r="G3" s="41">
        <v>2.3E-2</v>
      </c>
      <c r="H3" s="42">
        <v>0.99</v>
      </c>
      <c r="I3" s="43"/>
      <c r="J3" s="44">
        <f>(D3-F3)/18</f>
        <v>2.2888888888888834E-2</v>
      </c>
      <c r="K3" s="44">
        <f>(D3-E3)/1</f>
        <v>2.2999999999999687E-2</v>
      </c>
      <c r="L3" s="44">
        <f>J3-K3</f>
        <v>-1.111111111108537E-4</v>
      </c>
      <c r="M3" s="44">
        <f>J3-G3</f>
        <v>-1.1111111111116595E-4</v>
      </c>
    </row>
    <row r="4" spans="1:13" s="45" customFormat="1" ht="55.05" customHeight="1" x14ac:dyDescent="0.3">
      <c r="A4" s="39">
        <v>42458</v>
      </c>
      <c r="B4" s="39">
        <v>42458</v>
      </c>
      <c r="C4" s="47"/>
      <c r="D4" s="48">
        <v>12.881</v>
      </c>
      <c r="E4" s="48">
        <v>12.837999999999999</v>
      </c>
      <c r="F4" s="48">
        <v>12.473000000000001</v>
      </c>
      <c r="G4" s="48">
        <v>2.3E-2</v>
      </c>
      <c r="H4" s="49">
        <v>0.9</v>
      </c>
      <c r="I4" s="50"/>
      <c r="J4" s="44">
        <f t="shared" ref="J4:J6" si="0">(D4-F4)/18</f>
        <v>2.2666666666666637E-2</v>
      </c>
      <c r="K4" s="44">
        <f t="shared" ref="K4:K6" si="1">(D4-E4)/1</f>
        <v>4.3000000000001037E-2</v>
      </c>
      <c r="L4" s="44">
        <f t="shared" ref="L4:L6" si="2">J4-K4</f>
        <v>-2.03333333333344E-2</v>
      </c>
      <c r="M4" s="44">
        <f t="shared" ref="M4:M6" si="3">J4-G4</f>
        <v>-3.3333333333336254E-4</v>
      </c>
    </row>
    <row r="5" spans="1:13" s="45" customFormat="1" ht="55.05" customHeight="1" x14ac:dyDescent="0.3">
      <c r="A5" s="46"/>
      <c r="B5" s="46">
        <v>42458</v>
      </c>
      <c r="C5" s="47"/>
      <c r="D5" s="48">
        <v>12.326000000000001</v>
      </c>
      <c r="E5" s="48">
        <v>12.311</v>
      </c>
      <c r="F5" s="48">
        <v>11.94</v>
      </c>
      <c r="G5" s="48">
        <v>2.1999999999999999E-2</v>
      </c>
      <c r="H5" s="49">
        <v>0.46</v>
      </c>
      <c r="I5" s="50"/>
      <c r="J5" s="44">
        <f t="shared" si="0"/>
        <v>2.1444444444444502E-2</v>
      </c>
      <c r="K5" s="44">
        <f t="shared" si="1"/>
        <v>1.5000000000000568E-2</v>
      </c>
      <c r="L5" s="44">
        <f t="shared" si="2"/>
        <v>6.4444444444439336E-3</v>
      </c>
      <c r="M5" s="44">
        <f t="shared" si="3"/>
        <v>-5.5555555555549668E-4</v>
      </c>
    </row>
    <row r="6" spans="1:13" s="45" customFormat="1" ht="55.05" customHeight="1" x14ac:dyDescent="0.3">
      <c r="A6" s="46">
        <v>42459</v>
      </c>
      <c r="B6" s="46">
        <v>42459</v>
      </c>
      <c r="C6" s="47"/>
      <c r="D6" s="48">
        <v>12.846</v>
      </c>
      <c r="E6" s="48">
        <v>12.840999999999999</v>
      </c>
      <c r="F6" s="48">
        <v>12.664</v>
      </c>
      <c r="G6" s="48">
        <v>2.1999999999999999E-2</v>
      </c>
      <c r="H6" s="49">
        <v>0.89</v>
      </c>
      <c r="I6" s="50"/>
      <c r="J6" s="44">
        <f t="shared" si="0"/>
        <v>1.0111111111111133E-2</v>
      </c>
      <c r="K6" s="44">
        <f t="shared" si="1"/>
        <v>5.0000000000007816E-3</v>
      </c>
      <c r="L6" s="44">
        <f t="shared" si="2"/>
        <v>5.1111111111103516E-3</v>
      </c>
      <c r="M6" s="44">
        <f t="shared" si="3"/>
        <v>-1.1888888888888866E-2</v>
      </c>
    </row>
    <row r="7" spans="1:13" s="45" customFormat="1" ht="55.05" customHeight="1" x14ac:dyDescent="0.3">
      <c r="A7" s="46"/>
      <c r="B7" s="46">
        <v>42459</v>
      </c>
      <c r="C7" s="47"/>
      <c r="D7" s="48">
        <v>11.907</v>
      </c>
      <c r="E7" s="48">
        <v>11.881</v>
      </c>
      <c r="F7" s="48">
        <v>11.355</v>
      </c>
      <c r="G7" s="48">
        <v>3.1E-2</v>
      </c>
      <c r="H7" s="49">
        <v>0.14000000000000001</v>
      </c>
      <c r="I7" s="50" t="s">
        <v>55</v>
      </c>
      <c r="J7" s="44">
        <f t="shared" ref="J7:J15" si="4">(D7-F7)/18</f>
        <v>3.0666666666666644E-2</v>
      </c>
      <c r="K7" s="44">
        <f t="shared" ref="K7:K15" si="5">(D7-E7)/1</f>
        <v>2.5999999999999801E-2</v>
      </c>
      <c r="L7" s="44">
        <f t="shared" ref="L7:L15" si="6">J7-K7</f>
        <v>4.6666666666668431E-3</v>
      </c>
      <c r="M7" s="44">
        <f t="shared" ref="M7:M15" si="7">J7-G7</f>
        <v>-3.333333333333556E-4</v>
      </c>
    </row>
    <row r="8" spans="1:13" s="45" customFormat="1" ht="55.05" customHeight="1" x14ac:dyDescent="0.3">
      <c r="A8" s="46">
        <v>42463</v>
      </c>
      <c r="B8" s="46">
        <v>42463</v>
      </c>
      <c r="C8" s="47"/>
      <c r="D8" s="48">
        <v>13.031000000000001</v>
      </c>
      <c r="E8" s="48">
        <v>13.010999999999999</v>
      </c>
      <c r="F8" s="48">
        <v>12.609</v>
      </c>
      <c r="G8" s="48">
        <v>2.4E-2</v>
      </c>
      <c r="H8" s="49">
        <v>1.03</v>
      </c>
      <c r="I8" s="50"/>
      <c r="J8" s="44">
        <f t="shared" si="4"/>
        <v>2.3444444444444476E-2</v>
      </c>
      <c r="K8" s="44">
        <f t="shared" si="5"/>
        <v>2.000000000000135E-2</v>
      </c>
      <c r="L8" s="44">
        <f t="shared" si="6"/>
        <v>3.444444444443126E-3</v>
      </c>
      <c r="M8" s="44">
        <f t="shared" si="7"/>
        <v>-5.5555555555552444E-4</v>
      </c>
    </row>
    <row r="9" spans="1:13" s="45" customFormat="1" ht="55.05" customHeight="1" x14ac:dyDescent="0.3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.05" customHeight="1" x14ac:dyDescent="0.3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.05" customHeight="1" x14ac:dyDescent="0.3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.05" customHeight="1" x14ac:dyDescent="0.3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.05" customHeight="1" x14ac:dyDescent="0.3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.05" customHeight="1" x14ac:dyDescent="0.3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.05" customHeight="1" x14ac:dyDescent="0.3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activeCell="J2" sqref="J2:M2"/>
      <selection pane="bottomLeft" activeCell="B15" sqref="B15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41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42444</v>
      </c>
      <c r="C3" s="40">
        <v>41718</v>
      </c>
      <c r="D3" s="41">
        <v>12.939</v>
      </c>
      <c r="E3" s="41">
        <v>12.923999999999999</v>
      </c>
      <c r="F3" s="41">
        <v>12.574</v>
      </c>
      <c r="G3" s="41">
        <v>2.1000000000000001E-2</v>
      </c>
      <c r="H3" s="42">
        <v>0.95</v>
      </c>
      <c r="I3" s="43"/>
      <c r="J3" s="44">
        <f>(D3-F3)/18</f>
        <v>2.027777777777779E-2</v>
      </c>
      <c r="K3" s="44">
        <f>(D3-E3)/1</f>
        <v>1.5000000000000568E-2</v>
      </c>
      <c r="L3" s="44">
        <f>J3-K3</f>
        <v>5.277777777777222E-3</v>
      </c>
      <c r="M3" s="44">
        <f>J3-G3</f>
        <v>-7.2222222222221091E-4</v>
      </c>
    </row>
    <row r="4" spans="1:13" s="45" customFormat="1" ht="55.05" customHeight="1" x14ac:dyDescent="0.3">
      <c r="A4" s="39">
        <v>42447</v>
      </c>
      <c r="B4" s="39">
        <v>42447</v>
      </c>
      <c r="C4" s="40"/>
      <c r="D4" s="41">
        <v>13.007</v>
      </c>
      <c r="E4" s="41">
        <v>12.989000000000001</v>
      </c>
      <c r="F4" s="41">
        <v>12.662000000000001</v>
      </c>
      <c r="G4" s="41">
        <v>2.1999999999999999E-2</v>
      </c>
      <c r="H4" s="42">
        <v>1.01</v>
      </c>
      <c r="I4" s="50"/>
      <c r="J4" s="44">
        <f t="shared" ref="J4:J6" si="0">(D4-F4)/18</f>
        <v>1.9166666666666603E-2</v>
      </c>
      <c r="K4" s="44">
        <f t="shared" ref="K4:K6" si="1">(D4-E4)/1</f>
        <v>1.7999999999998906E-2</v>
      </c>
      <c r="L4" s="44">
        <f t="shared" ref="L4:L6" si="2">J4-K4</f>
        <v>1.166666666667697E-3</v>
      </c>
      <c r="M4" s="44">
        <f t="shared" ref="M4:M6" si="3">J4-G4</f>
        <v>-2.833333333333396E-3</v>
      </c>
    </row>
    <row r="5" spans="1:13" s="45" customFormat="1" ht="55.05" customHeight="1" x14ac:dyDescent="0.3">
      <c r="A5" s="39">
        <v>42447</v>
      </c>
      <c r="B5" s="39">
        <v>42447</v>
      </c>
      <c r="C5" s="47"/>
      <c r="D5" s="48">
        <v>13.045999999999999</v>
      </c>
      <c r="E5" s="48">
        <v>13.010999999999999</v>
      </c>
      <c r="F5" s="48">
        <v>12.656000000000001</v>
      </c>
      <c r="G5" s="48">
        <v>2.1000000000000001E-2</v>
      </c>
      <c r="H5" s="49">
        <v>1.02</v>
      </c>
      <c r="I5" s="50"/>
      <c r="J5" s="44">
        <f t="shared" si="0"/>
        <v>2.1666666666666598E-2</v>
      </c>
      <c r="K5" s="44">
        <f t="shared" si="1"/>
        <v>3.5000000000000142E-2</v>
      </c>
      <c r="L5" s="44">
        <f t="shared" si="2"/>
        <v>-1.3333333333333544E-2</v>
      </c>
      <c r="M5" s="44">
        <f t="shared" si="3"/>
        <v>6.6666666666659671E-4</v>
      </c>
    </row>
    <row r="6" spans="1:13" s="45" customFormat="1" ht="55.05" customHeight="1" x14ac:dyDescent="0.3">
      <c r="A6" s="46">
        <v>42448</v>
      </c>
      <c r="B6" s="46">
        <v>42448</v>
      </c>
      <c r="C6" s="47"/>
      <c r="D6" s="48">
        <v>13.003</v>
      </c>
      <c r="E6" s="48">
        <v>12.99</v>
      </c>
      <c r="F6" s="48">
        <v>12.632999999999999</v>
      </c>
      <c r="G6" s="48">
        <v>2.1000000000000001E-2</v>
      </c>
      <c r="H6" s="49">
        <v>1</v>
      </c>
      <c r="I6" s="50"/>
      <c r="J6" s="44">
        <f t="shared" si="0"/>
        <v>2.0555555555555612E-2</v>
      </c>
      <c r="K6" s="44">
        <f t="shared" si="1"/>
        <v>1.2999999999999901E-2</v>
      </c>
      <c r="L6" s="44">
        <f t="shared" si="2"/>
        <v>7.5555555555557111E-3</v>
      </c>
      <c r="M6" s="44">
        <f t="shared" si="3"/>
        <v>-4.4444444444438971E-4</v>
      </c>
    </row>
    <row r="7" spans="1:13" s="45" customFormat="1" ht="55.05" customHeight="1" x14ac:dyDescent="0.3">
      <c r="A7" s="46"/>
      <c r="B7" s="46">
        <v>42459</v>
      </c>
      <c r="C7" s="47"/>
      <c r="D7" s="48">
        <v>12.907</v>
      </c>
      <c r="E7" s="48">
        <v>12.885999999999999</v>
      </c>
      <c r="F7" s="48">
        <v>12.564</v>
      </c>
      <c r="G7" s="48">
        <v>1.9E-2</v>
      </c>
      <c r="H7" s="49">
        <v>0.93</v>
      </c>
      <c r="I7" s="50"/>
      <c r="J7" s="44">
        <f t="shared" ref="J7:J15" si="4">(D7-F7)/18</f>
        <v>1.9055555555555555E-2</v>
      </c>
      <c r="K7" s="44">
        <f t="shared" ref="K7:K15" si="5">(D7-E7)/1</f>
        <v>2.1000000000000796E-2</v>
      </c>
      <c r="L7" s="44">
        <f t="shared" ref="L7:L15" si="6">J7-K7</f>
        <v>-1.9444444444452411E-3</v>
      </c>
      <c r="M7" s="44">
        <f t="shared" ref="M7:M15" si="7">J7-G7</f>
        <v>5.5555555555555219E-5</v>
      </c>
    </row>
    <row r="8" spans="1:13" s="45" customFormat="1" ht="55.05" customHeight="1" x14ac:dyDescent="0.3">
      <c r="A8" s="46">
        <v>42463</v>
      </c>
      <c r="B8" s="46">
        <v>42463</v>
      </c>
      <c r="C8" s="47"/>
      <c r="D8" s="48">
        <v>13.199</v>
      </c>
      <c r="E8" s="48">
        <v>13.169</v>
      </c>
      <c r="F8" s="48">
        <v>12.778</v>
      </c>
      <c r="G8" s="48">
        <v>2.3E-2</v>
      </c>
      <c r="H8" s="49">
        <v>1.0900000000000001</v>
      </c>
      <c r="I8" s="50"/>
      <c r="J8" s="44">
        <f t="shared" si="4"/>
        <v>2.3388888888888855E-2</v>
      </c>
      <c r="K8" s="44">
        <f t="shared" si="5"/>
        <v>2.9999999999999361E-2</v>
      </c>
      <c r="L8" s="44">
        <f t="shared" si="6"/>
        <v>-6.6111111111105056E-3</v>
      </c>
      <c r="M8" s="44">
        <f t="shared" si="7"/>
        <v>3.8888888888885531E-4</v>
      </c>
    </row>
    <row r="9" spans="1:13" s="45" customFormat="1" ht="55.05" customHeight="1" x14ac:dyDescent="0.3">
      <c r="A9" s="46">
        <v>42468</v>
      </c>
      <c r="B9" s="46">
        <v>42468</v>
      </c>
      <c r="C9" s="47"/>
      <c r="D9" s="48">
        <v>13.128</v>
      </c>
      <c r="E9" s="48">
        <v>13.106999999999999</v>
      </c>
      <c r="F9" s="48">
        <v>12.738</v>
      </c>
      <c r="G9" s="48">
        <v>2.1999999999999999E-2</v>
      </c>
      <c r="H9" s="49">
        <v>1.1000000000000001</v>
      </c>
      <c r="I9" s="50"/>
      <c r="J9" s="44">
        <f t="shared" si="4"/>
        <v>2.1666666666666699E-2</v>
      </c>
      <c r="K9" s="44">
        <f t="shared" si="5"/>
        <v>2.1000000000000796E-2</v>
      </c>
      <c r="L9" s="44">
        <f t="shared" si="6"/>
        <v>6.6666666666590282E-4</v>
      </c>
      <c r="M9" s="44">
        <f t="shared" si="7"/>
        <v>-3.3333333333330009E-4</v>
      </c>
    </row>
    <row r="10" spans="1:13" s="45" customFormat="1" ht="55.05" customHeight="1" x14ac:dyDescent="0.3">
      <c r="A10" s="46">
        <v>42468</v>
      </c>
      <c r="B10" s="46">
        <v>42468</v>
      </c>
      <c r="C10" s="47"/>
      <c r="D10" s="48">
        <v>13.121</v>
      </c>
      <c r="E10" s="48">
        <v>13.101000000000001</v>
      </c>
      <c r="F10" s="48">
        <v>12.731</v>
      </c>
      <c r="G10" s="48">
        <v>2.1999999999999999E-2</v>
      </c>
      <c r="H10" s="49">
        <v>1.1000000000000001</v>
      </c>
      <c r="I10" s="50"/>
      <c r="J10" s="44">
        <f t="shared" si="4"/>
        <v>2.1666666666666699E-2</v>
      </c>
      <c r="K10" s="44">
        <f t="shared" si="5"/>
        <v>1.9999999999999574E-2</v>
      </c>
      <c r="L10" s="44">
        <f t="shared" si="6"/>
        <v>1.666666666667125E-3</v>
      </c>
      <c r="M10" s="44">
        <f t="shared" si="7"/>
        <v>-3.3333333333330009E-4</v>
      </c>
    </row>
    <row r="11" spans="1:13" s="45" customFormat="1" ht="55.05" customHeight="1" x14ac:dyDescent="0.3">
      <c r="A11" s="46">
        <v>42475</v>
      </c>
      <c r="B11" s="46">
        <v>42475</v>
      </c>
      <c r="C11" s="47"/>
      <c r="D11" s="48">
        <v>13.154</v>
      </c>
      <c r="E11" s="48">
        <v>13.135999999999999</v>
      </c>
      <c r="F11" s="48">
        <v>12.785</v>
      </c>
      <c r="G11" s="48">
        <v>2.1000000000000001E-2</v>
      </c>
      <c r="H11" s="49">
        <v>1.1200000000000001</v>
      </c>
      <c r="I11" s="50"/>
      <c r="J11" s="44">
        <f t="shared" si="4"/>
        <v>2.0499999999999987E-2</v>
      </c>
      <c r="K11" s="44">
        <f t="shared" si="5"/>
        <v>1.8000000000000682E-2</v>
      </c>
      <c r="L11" s="44">
        <f t="shared" si="6"/>
        <v>2.4999999999993049E-3</v>
      </c>
      <c r="M11" s="44">
        <f t="shared" si="7"/>
        <v>-5.0000000000001432E-4</v>
      </c>
    </row>
    <row r="12" spans="1:13" s="45" customFormat="1" ht="55.05" customHeight="1" x14ac:dyDescent="0.3">
      <c r="A12" s="46">
        <v>42476</v>
      </c>
      <c r="B12" s="46">
        <v>42476</v>
      </c>
      <c r="C12" s="47"/>
      <c r="D12" s="48">
        <v>13.114000000000001</v>
      </c>
      <c r="E12" s="48">
        <v>13.092000000000001</v>
      </c>
      <c r="F12" s="48">
        <v>12.726000000000001</v>
      </c>
      <c r="G12" s="48">
        <v>2.1000000000000001E-2</v>
      </c>
      <c r="H12" s="49">
        <v>1.0900000000000001</v>
      </c>
      <c r="I12" s="50"/>
      <c r="J12" s="44">
        <f t="shared" si="4"/>
        <v>2.155555555555555E-2</v>
      </c>
      <c r="K12" s="44">
        <f t="shared" si="5"/>
        <v>2.2000000000000242E-2</v>
      </c>
      <c r="L12" s="44">
        <f t="shared" si="6"/>
        <v>-4.4444444444469156E-4</v>
      </c>
      <c r="M12" s="44">
        <f t="shared" si="7"/>
        <v>5.5555555555554872E-4</v>
      </c>
    </row>
    <row r="13" spans="1:13" s="45" customFormat="1" ht="55.05" customHeight="1" x14ac:dyDescent="0.3">
      <c r="A13" s="46">
        <v>42488</v>
      </c>
      <c r="B13" s="46">
        <v>42488</v>
      </c>
      <c r="C13" s="47"/>
      <c r="D13" s="48">
        <v>13.173</v>
      </c>
      <c r="E13" s="48">
        <v>13.154</v>
      </c>
      <c r="F13" s="48">
        <v>12.785</v>
      </c>
      <c r="G13" s="48">
        <v>2.1999999999999999E-2</v>
      </c>
      <c r="H13" s="49">
        <v>1.1399999999999999</v>
      </c>
      <c r="I13" s="50"/>
      <c r="J13" s="44">
        <f t="shared" si="4"/>
        <v>2.155555555555555E-2</v>
      </c>
      <c r="K13" s="44">
        <f t="shared" si="5"/>
        <v>1.9000000000000128E-2</v>
      </c>
      <c r="L13" s="44">
        <f t="shared" si="6"/>
        <v>2.5555555555554221E-3</v>
      </c>
      <c r="M13" s="44">
        <f t="shared" si="7"/>
        <v>-4.4444444444444869E-4</v>
      </c>
    </row>
    <row r="14" spans="1:13" s="45" customFormat="1" ht="55.05" customHeight="1" x14ac:dyDescent="0.3">
      <c r="A14" s="46">
        <v>42488</v>
      </c>
      <c r="B14" s="46">
        <v>42488</v>
      </c>
      <c r="C14" s="47"/>
      <c r="D14" s="48">
        <v>13.108000000000001</v>
      </c>
      <c r="E14" s="48">
        <v>13.090999999999999</v>
      </c>
      <c r="F14" s="48">
        <v>12.725</v>
      </c>
      <c r="G14" s="48">
        <v>2.1000000000000001E-2</v>
      </c>
      <c r="H14" s="49">
        <v>1.0900000000000001</v>
      </c>
      <c r="I14" s="50"/>
      <c r="J14" s="44">
        <f t="shared" si="4"/>
        <v>2.1277777777777826E-2</v>
      </c>
      <c r="K14" s="44">
        <f t="shared" si="5"/>
        <v>1.7000000000001236E-2</v>
      </c>
      <c r="L14" s="44">
        <f t="shared" si="6"/>
        <v>4.2777777777765896E-3</v>
      </c>
      <c r="M14" s="44">
        <f t="shared" si="7"/>
        <v>2.7777777777782467E-4</v>
      </c>
    </row>
    <row r="15" spans="1:13" s="45" customFormat="1" ht="55.05" customHeight="1" x14ac:dyDescent="0.3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8" activePane="bottomLeft" state="frozen"/>
      <selection activeCell="J2" sqref="J2:M2"/>
      <selection pane="bottomLeft" activeCell="I20" sqref="I20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42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42444</v>
      </c>
      <c r="C3" s="40">
        <v>42441</v>
      </c>
      <c r="D3" s="41">
        <v>12.558</v>
      </c>
      <c r="E3" s="41">
        <v>12.542</v>
      </c>
      <c r="F3" s="41">
        <v>12.21</v>
      </c>
      <c r="G3" s="41">
        <v>0.02</v>
      </c>
      <c r="H3" s="42">
        <v>0.65</v>
      </c>
      <c r="I3" s="43"/>
      <c r="J3" s="44">
        <f>(D3-F3)/18</f>
        <v>1.9333333333333275E-2</v>
      </c>
      <c r="K3" s="44">
        <f>(D3-E3)/1</f>
        <v>1.6000000000000014E-2</v>
      </c>
      <c r="L3" s="44">
        <f>J3-K3</f>
        <v>3.3333333333332611E-3</v>
      </c>
      <c r="M3" s="44">
        <f>J3-G3</f>
        <v>-6.6666666666672508E-4</v>
      </c>
    </row>
    <row r="4" spans="1:13" s="45" customFormat="1" ht="55.05" customHeight="1" x14ac:dyDescent="0.3">
      <c r="A4" s="46">
        <v>42446</v>
      </c>
      <c r="B4" s="46">
        <v>42446</v>
      </c>
      <c r="C4" s="47"/>
      <c r="D4" s="48">
        <v>13.006</v>
      </c>
      <c r="E4" s="48">
        <v>12.991</v>
      </c>
      <c r="F4" s="48">
        <v>12.673</v>
      </c>
      <c r="G4" s="48">
        <v>1.9E-2</v>
      </c>
      <c r="H4" s="49">
        <v>1</v>
      </c>
      <c r="I4" s="50"/>
      <c r="J4" s="44">
        <f t="shared" ref="J4:J6" si="0">(D4-F4)/18</f>
        <v>1.8500000000000009E-2</v>
      </c>
      <c r="K4" s="44">
        <f t="shared" ref="K4:K6" si="1">(D4-E4)/1</f>
        <v>1.5000000000000568E-2</v>
      </c>
      <c r="L4" s="44">
        <f t="shared" ref="L4:L6" si="2">J4-K4</f>
        <v>3.4999999999994411E-3</v>
      </c>
      <c r="M4" s="44">
        <f t="shared" ref="M4:M6" si="3">J4-G4</f>
        <v>-4.9999999999999004E-4</v>
      </c>
    </row>
    <row r="5" spans="1:13" s="45" customFormat="1" ht="55.05" customHeight="1" x14ac:dyDescent="0.3">
      <c r="A5" s="46">
        <v>42447</v>
      </c>
      <c r="B5" s="46">
        <v>42447</v>
      </c>
      <c r="C5" s="47"/>
      <c r="D5" s="48">
        <v>13.12</v>
      </c>
      <c r="E5" s="48">
        <v>13.105</v>
      </c>
      <c r="F5" s="48">
        <v>12.811</v>
      </c>
      <c r="G5" s="48">
        <v>1.7000000000000001E-2</v>
      </c>
      <c r="H5" s="49">
        <v>1.1000000000000001</v>
      </c>
      <c r="I5" s="50"/>
      <c r="J5" s="44">
        <f t="shared" si="0"/>
        <v>1.7166666666666625E-2</v>
      </c>
      <c r="K5" s="44">
        <f t="shared" si="1"/>
        <v>1.4999999999998792E-2</v>
      </c>
      <c r="L5" s="44">
        <f t="shared" si="2"/>
        <v>2.1666666666678332E-3</v>
      </c>
      <c r="M5" s="44">
        <f t="shared" si="3"/>
        <v>1.6666666666662402E-4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13.228</v>
      </c>
      <c r="E6" s="48">
        <v>13.218</v>
      </c>
      <c r="F6" s="48">
        <v>12.946999999999999</v>
      </c>
      <c r="G6" s="48">
        <v>1.6E-2</v>
      </c>
      <c r="H6" s="49">
        <v>1.18</v>
      </c>
      <c r="I6" s="50"/>
      <c r="J6" s="44">
        <f t="shared" si="0"/>
        <v>1.5611111111111143E-2</v>
      </c>
      <c r="K6" s="44">
        <f t="shared" si="1"/>
        <v>9.9999999999997868E-3</v>
      </c>
      <c r="L6" s="44">
        <f t="shared" si="2"/>
        <v>5.6111111111113565E-3</v>
      </c>
      <c r="M6" s="44">
        <f t="shared" si="3"/>
        <v>-3.8888888888885705E-4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13.817</v>
      </c>
      <c r="E7" s="48">
        <v>13.811999999999999</v>
      </c>
      <c r="F7" s="48">
        <v>13.534000000000001</v>
      </c>
      <c r="G7" s="48">
        <v>1.6E-2</v>
      </c>
      <c r="H7" s="49">
        <v>1.3</v>
      </c>
      <c r="I7" s="50"/>
      <c r="J7" s="44">
        <f t="shared" ref="J7:J20" si="4">(D7-F7)/18</f>
        <v>1.5722222222222193E-2</v>
      </c>
      <c r="K7" s="44">
        <f t="shared" ref="K7:K20" si="5">(D7-E7)/1</f>
        <v>5.0000000000007816E-3</v>
      </c>
      <c r="L7" s="44">
        <f t="shared" ref="L7:L20" si="6">J7-K7</f>
        <v>1.0722222222221411E-2</v>
      </c>
      <c r="M7" s="44">
        <f t="shared" ref="M7:M20" si="7">J7-G7</f>
        <v>-2.7777777777780732E-4</v>
      </c>
    </row>
    <row r="8" spans="1:13" s="45" customFormat="1" ht="55.05" customHeight="1" x14ac:dyDescent="0.3">
      <c r="A8" s="46">
        <v>42447</v>
      </c>
      <c r="B8" s="46">
        <v>42447</v>
      </c>
      <c r="C8" s="47"/>
      <c r="D8" s="48">
        <v>14.026999999999999</v>
      </c>
      <c r="E8" s="48">
        <v>14.016</v>
      </c>
      <c r="F8" s="48">
        <v>13.721</v>
      </c>
      <c r="G8" s="48">
        <v>1.7000000000000001E-2</v>
      </c>
      <c r="H8" s="49">
        <v>1.3</v>
      </c>
      <c r="I8" s="50"/>
      <c r="J8" s="44">
        <f t="shared" si="4"/>
        <v>1.6999999999999953E-2</v>
      </c>
      <c r="K8" s="44">
        <f t="shared" si="5"/>
        <v>1.0999999999999233E-2</v>
      </c>
      <c r="L8" s="44">
        <f t="shared" si="6"/>
        <v>6.00000000000072E-3</v>
      </c>
      <c r="M8" s="44">
        <f t="shared" si="7"/>
        <v>-4.8572257327350599E-17</v>
      </c>
    </row>
    <row r="9" spans="1:13" s="45" customFormat="1" ht="55.05" customHeight="1" x14ac:dyDescent="0.3">
      <c r="A9" s="46">
        <v>42448</v>
      </c>
      <c r="B9" s="46">
        <v>42448</v>
      </c>
      <c r="C9" s="47"/>
      <c r="D9" s="48">
        <v>13.096</v>
      </c>
      <c r="E9" s="48">
        <v>13.084</v>
      </c>
      <c r="F9" s="48">
        <v>12.8</v>
      </c>
      <c r="G9" s="48">
        <v>1.7000000000000001E-2</v>
      </c>
      <c r="H9" s="49">
        <v>1.08</v>
      </c>
      <c r="I9" s="50"/>
      <c r="J9" s="44">
        <f t="shared" si="4"/>
        <v>1.6444444444444411E-2</v>
      </c>
      <c r="K9" s="44">
        <f t="shared" si="5"/>
        <v>1.2000000000000455E-2</v>
      </c>
      <c r="L9" s="44">
        <f t="shared" si="6"/>
        <v>4.4444444444439561E-3</v>
      </c>
      <c r="M9" s="44">
        <f t="shared" si="7"/>
        <v>-5.5555555555559036E-4</v>
      </c>
    </row>
    <row r="10" spans="1:13" s="45" customFormat="1" ht="55.05" customHeight="1" x14ac:dyDescent="0.3">
      <c r="A10" s="46">
        <v>42463</v>
      </c>
      <c r="B10" s="46">
        <v>42463</v>
      </c>
      <c r="C10" s="47"/>
      <c r="D10" s="48">
        <v>13.369</v>
      </c>
      <c r="E10" s="48">
        <v>13.353</v>
      </c>
      <c r="F10" s="48">
        <v>13.041</v>
      </c>
      <c r="G10" s="48">
        <v>1.7999999999999999E-2</v>
      </c>
      <c r="H10" s="49">
        <v>1.3</v>
      </c>
      <c r="I10" s="50"/>
      <c r="J10" s="44">
        <f t="shared" si="4"/>
        <v>1.8222222222222188E-2</v>
      </c>
      <c r="K10" s="44">
        <f t="shared" si="5"/>
        <v>1.6000000000000014E-2</v>
      </c>
      <c r="L10" s="44">
        <f t="shared" si="6"/>
        <v>2.2222222222221741E-3</v>
      </c>
      <c r="M10" s="44">
        <f t="shared" si="7"/>
        <v>2.2222222222218965E-4</v>
      </c>
    </row>
    <row r="11" spans="1:13" s="45" customFormat="1" ht="55.05" customHeight="1" x14ac:dyDescent="0.3">
      <c r="A11" s="46">
        <v>42468</v>
      </c>
      <c r="B11" s="46">
        <v>42468</v>
      </c>
      <c r="C11" s="47"/>
      <c r="D11" s="48">
        <v>13.476000000000001</v>
      </c>
      <c r="E11" s="48">
        <v>13.459</v>
      </c>
      <c r="F11" s="48">
        <v>13.163</v>
      </c>
      <c r="G11" s="48">
        <v>1.7000000000000001E-2</v>
      </c>
      <c r="H11" s="49">
        <v>1.3</v>
      </c>
      <c r="I11" s="50"/>
      <c r="J11" s="44">
        <f t="shared" si="4"/>
        <v>1.7388888888888922E-2</v>
      </c>
      <c r="K11" s="44">
        <f t="shared" si="5"/>
        <v>1.7000000000001236E-2</v>
      </c>
      <c r="L11" s="44">
        <f t="shared" si="6"/>
        <v>3.8888888888768611E-4</v>
      </c>
      <c r="M11" s="44">
        <f t="shared" si="7"/>
        <v>3.8888888888892123E-4</v>
      </c>
    </row>
    <row r="12" spans="1:13" s="45" customFormat="1" ht="55.05" customHeight="1" x14ac:dyDescent="0.3">
      <c r="A12" s="46">
        <v>42468</v>
      </c>
      <c r="B12" s="46">
        <v>42468</v>
      </c>
      <c r="C12" s="47"/>
      <c r="D12" s="48">
        <v>12.843</v>
      </c>
      <c r="E12" s="48">
        <v>12.827999999999999</v>
      </c>
      <c r="F12" s="48">
        <v>12.574999999999999</v>
      </c>
      <c r="G12" s="48">
        <v>1.4999999999999999E-2</v>
      </c>
      <c r="H12" s="49">
        <v>0.87</v>
      </c>
      <c r="I12" s="50"/>
      <c r="J12" s="44">
        <f t="shared" si="4"/>
        <v>1.4888888888888927E-2</v>
      </c>
      <c r="K12" s="44">
        <f t="shared" si="5"/>
        <v>1.5000000000000568E-2</v>
      </c>
      <c r="L12" s="44">
        <f t="shared" si="6"/>
        <v>-1.1111111111164126E-4</v>
      </c>
      <c r="M12" s="44">
        <f t="shared" si="7"/>
        <v>-1.1111111111107227E-4</v>
      </c>
    </row>
    <row r="13" spans="1:13" s="45" customFormat="1" ht="55.05" customHeight="1" x14ac:dyDescent="0.3">
      <c r="A13" s="46">
        <v>42469</v>
      </c>
      <c r="B13" s="46">
        <v>42469</v>
      </c>
      <c r="C13" s="47"/>
      <c r="D13" s="48">
        <v>13.996</v>
      </c>
      <c r="E13" s="48">
        <v>13.986000000000001</v>
      </c>
      <c r="F13" s="48">
        <v>13.706</v>
      </c>
      <c r="G13" s="48">
        <v>1.6E-2</v>
      </c>
      <c r="H13" s="49">
        <v>1.3</v>
      </c>
      <c r="I13" s="50"/>
      <c r="J13" s="44">
        <f t="shared" si="4"/>
        <v>1.6111111111111163E-2</v>
      </c>
      <c r="K13" s="44">
        <f t="shared" si="5"/>
        <v>9.9999999999997868E-3</v>
      </c>
      <c r="L13" s="44">
        <f t="shared" si="6"/>
        <v>6.111111111111376E-3</v>
      </c>
      <c r="M13" s="44">
        <f t="shared" si="7"/>
        <v>1.1111111111116248E-4</v>
      </c>
    </row>
    <row r="14" spans="1:13" s="45" customFormat="1" ht="55.05" customHeight="1" x14ac:dyDescent="0.3">
      <c r="A14" s="46">
        <v>42475</v>
      </c>
      <c r="B14" s="46">
        <v>42475</v>
      </c>
      <c r="C14" s="47"/>
      <c r="D14" s="48">
        <v>13.11</v>
      </c>
      <c r="E14" s="48">
        <v>13.092000000000001</v>
      </c>
      <c r="F14" s="48">
        <v>12.787000000000001</v>
      </c>
      <c r="G14" s="48">
        <v>1.7999999999999999E-2</v>
      </c>
      <c r="H14" s="49">
        <v>1.0900000000000001</v>
      </c>
      <c r="I14" s="50"/>
      <c r="J14" s="44">
        <f t="shared" si="4"/>
        <v>1.7944444444444367E-2</v>
      </c>
      <c r="K14" s="44">
        <f t="shared" si="5"/>
        <v>1.7999999999998906E-2</v>
      </c>
      <c r="L14" s="44">
        <f t="shared" si="6"/>
        <v>-5.5555555554538671E-5</v>
      </c>
      <c r="M14" s="44">
        <f t="shared" si="7"/>
        <v>-5.5555555555631547E-5</v>
      </c>
    </row>
    <row r="15" spans="1:13" s="45" customFormat="1" ht="55.05" customHeight="1" x14ac:dyDescent="0.3">
      <c r="A15" s="46">
        <v>42476</v>
      </c>
      <c r="B15" s="46">
        <v>42476</v>
      </c>
      <c r="C15" s="47"/>
      <c r="D15" s="48">
        <v>13.172000000000001</v>
      </c>
      <c r="E15" s="48">
        <v>13.154999999999999</v>
      </c>
      <c r="F15" s="48">
        <v>12.846</v>
      </c>
      <c r="G15" s="48">
        <v>1.7999999999999999E-2</v>
      </c>
      <c r="H15" s="49">
        <v>1.1399999999999999</v>
      </c>
      <c r="I15" s="50"/>
      <c r="J15" s="44">
        <f t="shared" si="4"/>
        <v>1.811111111111114E-2</v>
      </c>
      <c r="K15" s="44">
        <f t="shared" si="5"/>
        <v>1.7000000000001236E-2</v>
      </c>
      <c r="L15" s="44">
        <f t="shared" si="6"/>
        <v>1.111111111109904E-3</v>
      </c>
      <c r="M15" s="44">
        <f t="shared" si="7"/>
        <v>1.1111111111114166E-4</v>
      </c>
    </row>
    <row r="16" spans="1:13" s="45" customFormat="1" ht="55.05" customHeight="1" x14ac:dyDescent="0.3">
      <c r="A16" s="46">
        <v>42476</v>
      </c>
      <c r="B16" s="46">
        <v>42476</v>
      </c>
      <c r="C16" s="47"/>
      <c r="D16" s="48">
        <v>13.242000000000001</v>
      </c>
      <c r="E16" s="48">
        <v>13.227</v>
      </c>
      <c r="F16" s="48">
        <v>12.938000000000001</v>
      </c>
      <c r="G16" s="48">
        <v>1.7000000000000001E-2</v>
      </c>
      <c r="H16" s="49">
        <v>1.19</v>
      </c>
      <c r="I16" s="50"/>
      <c r="J16" s="44">
        <f t="shared" si="4"/>
        <v>1.6888888888888905E-2</v>
      </c>
      <c r="K16" s="44">
        <f t="shared" si="5"/>
        <v>1.5000000000000568E-2</v>
      </c>
      <c r="L16" s="44">
        <f t="shared" si="6"/>
        <v>1.8888888888883362E-3</v>
      </c>
      <c r="M16" s="44">
        <f t="shared" si="7"/>
        <v>-1.1111111111109656E-4</v>
      </c>
    </row>
    <row r="17" spans="1:13" s="45" customFormat="1" ht="55.05" customHeight="1" x14ac:dyDescent="0.3">
      <c r="A17" s="46">
        <v>42476</v>
      </c>
      <c r="B17" s="46">
        <v>42476</v>
      </c>
      <c r="C17" s="47"/>
      <c r="D17" s="48">
        <v>13.196999999999999</v>
      </c>
      <c r="E17" s="48">
        <v>13.125999999999999</v>
      </c>
      <c r="F17" s="48">
        <v>12.834</v>
      </c>
      <c r="G17" s="48">
        <v>1.7000000000000001E-2</v>
      </c>
      <c r="H17" s="49">
        <v>1.1100000000000001</v>
      </c>
      <c r="I17" s="50"/>
      <c r="J17" s="44">
        <f t="shared" si="4"/>
        <v>2.0166666666666642E-2</v>
      </c>
      <c r="K17" s="44">
        <f t="shared" si="5"/>
        <v>7.099999999999973E-2</v>
      </c>
      <c r="L17" s="44">
        <f t="shared" si="6"/>
        <v>-5.0833333333333092E-2</v>
      </c>
      <c r="M17" s="44">
        <f t="shared" si="7"/>
        <v>3.1666666666666406E-3</v>
      </c>
    </row>
    <row r="18" spans="1:13" s="45" customFormat="1" ht="55.05" customHeight="1" x14ac:dyDescent="0.3">
      <c r="A18" s="46">
        <v>42488</v>
      </c>
      <c r="B18" s="46">
        <v>42488</v>
      </c>
      <c r="C18" s="47"/>
      <c r="D18" s="48">
        <v>13.179</v>
      </c>
      <c r="E18" s="48">
        <v>13.169</v>
      </c>
      <c r="F18" s="48">
        <v>12.869</v>
      </c>
      <c r="G18" s="48">
        <v>1.7999999999999999E-2</v>
      </c>
      <c r="H18" s="49">
        <v>1.1399999999999999</v>
      </c>
      <c r="I18" s="50"/>
      <c r="J18" s="44">
        <f t="shared" si="4"/>
        <v>1.722222222222225E-2</v>
      </c>
      <c r="K18" s="44">
        <f t="shared" si="5"/>
        <v>9.9999999999997868E-3</v>
      </c>
      <c r="L18" s="44">
        <f t="shared" si="6"/>
        <v>7.222222222222463E-3</v>
      </c>
      <c r="M18" s="44">
        <f t="shared" si="7"/>
        <v>-7.7777777777774879E-4</v>
      </c>
    </row>
    <row r="19" spans="1:13" s="45" customFormat="1" ht="55.05" customHeight="1" x14ac:dyDescent="0.3">
      <c r="A19" s="46">
        <v>42488</v>
      </c>
      <c r="B19" s="46">
        <v>42488</v>
      </c>
      <c r="C19" s="47"/>
      <c r="D19" s="48">
        <v>13.206</v>
      </c>
      <c r="E19" s="48">
        <v>13.186999999999999</v>
      </c>
      <c r="F19" s="48">
        <v>12.89</v>
      </c>
      <c r="G19" s="48">
        <v>1.7000000000000001E-2</v>
      </c>
      <c r="H19" s="49">
        <v>1.17</v>
      </c>
      <c r="I19" s="50"/>
      <c r="J19" s="44">
        <f t="shared" si="4"/>
        <v>1.7555555555555498E-2</v>
      </c>
      <c r="K19" s="44">
        <f t="shared" si="5"/>
        <v>1.9000000000000128E-2</v>
      </c>
      <c r="L19" s="44">
        <f t="shared" si="6"/>
        <v>-1.44444444444463E-3</v>
      </c>
      <c r="M19" s="44">
        <f t="shared" si="7"/>
        <v>5.5555555555549668E-4</v>
      </c>
    </row>
    <row r="20" spans="1:13" s="45" customFormat="1" ht="55.05" customHeight="1" x14ac:dyDescent="0.3">
      <c r="A20" s="46">
        <v>42489</v>
      </c>
      <c r="B20" s="46">
        <v>42489</v>
      </c>
      <c r="C20" s="47"/>
      <c r="D20" s="48">
        <v>13.2</v>
      </c>
      <c r="E20" s="48">
        <v>13.182</v>
      </c>
      <c r="F20" s="48">
        <v>12.888999999999999</v>
      </c>
      <c r="G20" s="48">
        <v>1.7000000000000001E-2</v>
      </c>
      <c r="H20" s="49">
        <v>1.1599999999999999</v>
      </c>
      <c r="I20" s="50"/>
      <c r="J20" s="44">
        <f t="shared" si="4"/>
        <v>1.7277777777777774E-2</v>
      </c>
      <c r="K20" s="44">
        <f t="shared" si="5"/>
        <v>1.7999999999998906E-2</v>
      </c>
      <c r="L20" s="44">
        <f t="shared" si="6"/>
        <v>-7.2222222222113192E-4</v>
      </c>
      <c r="M20" s="44">
        <f t="shared" si="7"/>
        <v>2.7777777777777263E-4</v>
      </c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9" activePane="bottomLeft" state="frozen"/>
      <selection activeCell="J2" sqref="J2:M2"/>
      <selection pane="bottomLeft" activeCell="A18" sqref="A18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43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42444</v>
      </c>
      <c r="C3" s="40">
        <v>42441</v>
      </c>
      <c r="D3" s="41">
        <v>12.525</v>
      </c>
      <c r="E3" s="41">
        <v>12.506</v>
      </c>
      <c r="F3" s="41">
        <v>12.153</v>
      </c>
      <c r="G3" s="41">
        <v>2.1000000000000001E-2</v>
      </c>
      <c r="H3" s="42">
        <v>0.62</v>
      </c>
      <c r="I3" s="43"/>
      <c r="J3" s="44">
        <f>(D3-F3)/18</f>
        <v>2.066666666666666E-2</v>
      </c>
      <c r="K3" s="44">
        <f>(D3-E3)/1</f>
        <v>1.9000000000000128E-2</v>
      </c>
      <c r="L3" s="44">
        <f>J3-K3</f>
        <v>1.6666666666665317E-3</v>
      </c>
      <c r="M3" s="44">
        <f>J3-G3</f>
        <v>-3.3333333333334172E-4</v>
      </c>
    </row>
    <row r="4" spans="1:13" s="45" customFormat="1" ht="55.05" customHeight="1" x14ac:dyDescent="0.3">
      <c r="A4" s="46">
        <v>42446</v>
      </c>
      <c r="B4" s="46">
        <v>42446</v>
      </c>
      <c r="C4" s="47"/>
      <c r="D4" s="48">
        <v>13.000999999999999</v>
      </c>
      <c r="E4" s="48">
        <v>12.987</v>
      </c>
      <c r="F4" s="48">
        <v>12.664</v>
      </c>
      <c r="G4" s="48">
        <v>1.9E-2</v>
      </c>
      <c r="H4" s="49">
        <v>1</v>
      </c>
      <c r="I4" s="50"/>
      <c r="J4" s="44">
        <f t="shared" ref="J4:J6" si="0">(D4-F4)/18</f>
        <v>1.872222222222221E-2</v>
      </c>
      <c r="K4" s="44">
        <f t="shared" ref="K4:K6" si="1">(D4-E4)/1</f>
        <v>1.3999999999999346E-2</v>
      </c>
      <c r="L4" s="44">
        <f t="shared" ref="L4:L6" si="2">J4-K4</f>
        <v>4.7222222222228633E-3</v>
      </c>
      <c r="M4" s="44">
        <f t="shared" ref="M4:M6" si="3">J4-G4</f>
        <v>-2.7777777777778997E-4</v>
      </c>
    </row>
    <row r="5" spans="1:13" s="45" customFormat="1" ht="55.05" customHeight="1" x14ac:dyDescent="0.3">
      <c r="A5" s="46">
        <v>42447</v>
      </c>
      <c r="B5" s="46">
        <v>42447</v>
      </c>
      <c r="C5" s="46"/>
      <c r="D5" s="48">
        <v>13.289</v>
      </c>
      <c r="E5" s="48">
        <v>13.279</v>
      </c>
      <c r="F5" s="48">
        <v>12.984999999999999</v>
      </c>
      <c r="G5" s="48">
        <v>1.7000000000000001E-2</v>
      </c>
      <c r="H5" s="49">
        <v>1.23</v>
      </c>
      <c r="I5" s="50"/>
      <c r="J5" s="44">
        <f t="shared" si="0"/>
        <v>1.6888888888888905E-2</v>
      </c>
      <c r="K5" s="44">
        <f t="shared" si="1"/>
        <v>9.9999999999997868E-3</v>
      </c>
      <c r="L5" s="44">
        <f t="shared" si="2"/>
        <v>6.8888888888891178E-3</v>
      </c>
      <c r="M5" s="44">
        <f t="shared" si="3"/>
        <v>-1.1111111111109656E-4</v>
      </c>
    </row>
    <row r="6" spans="1:13" s="45" customFormat="1" ht="55.05" customHeight="1" x14ac:dyDescent="0.3">
      <c r="A6" s="46">
        <v>42447</v>
      </c>
      <c r="B6" s="46">
        <v>42447</v>
      </c>
      <c r="C6" s="46"/>
      <c r="D6" s="48">
        <v>13.821</v>
      </c>
      <c r="E6" s="48">
        <v>13.811</v>
      </c>
      <c r="F6" s="48">
        <v>13.497999999999999</v>
      </c>
      <c r="G6" s="48">
        <v>1.7999999999999999E-2</v>
      </c>
      <c r="H6" s="49">
        <v>1.3</v>
      </c>
      <c r="I6" s="50"/>
      <c r="J6" s="44">
        <f t="shared" si="0"/>
        <v>1.7944444444444468E-2</v>
      </c>
      <c r="K6" s="44">
        <f t="shared" si="1"/>
        <v>9.9999999999997868E-3</v>
      </c>
      <c r="L6" s="44">
        <f t="shared" si="2"/>
        <v>7.9444444444446809E-3</v>
      </c>
      <c r="M6" s="44">
        <f t="shared" si="3"/>
        <v>-5.5555555555530933E-5</v>
      </c>
    </row>
    <row r="7" spans="1:13" s="45" customFormat="1" ht="55.05" customHeight="1" x14ac:dyDescent="0.3">
      <c r="A7" s="46">
        <v>42447</v>
      </c>
      <c r="B7" s="46">
        <v>42447</v>
      </c>
      <c r="C7" s="46"/>
      <c r="D7" s="48">
        <v>13.475</v>
      </c>
      <c r="E7" s="48">
        <v>13.459</v>
      </c>
      <c r="F7" s="48">
        <v>13.188000000000001</v>
      </c>
      <c r="G7" s="48">
        <v>1.6E-2</v>
      </c>
      <c r="H7" s="49">
        <v>1.3</v>
      </c>
      <c r="I7" s="50"/>
      <c r="J7" s="44">
        <f t="shared" ref="J7:J17" si="4">(D7-F7)/18</f>
        <v>1.594444444444439E-2</v>
      </c>
      <c r="K7" s="44">
        <f t="shared" ref="K7:K17" si="5">(D7-E7)/1</f>
        <v>1.6000000000000014E-2</v>
      </c>
      <c r="L7" s="44">
        <f t="shared" ref="L7:L17" si="6">J7-K7</f>
        <v>-5.5555555555624608E-5</v>
      </c>
      <c r="M7" s="44">
        <f t="shared" ref="M7:M17" si="7">J7-G7</f>
        <v>-5.5555555555610731E-5</v>
      </c>
    </row>
    <row r="8" spans="1:13" s="45" customFormat="1" ht="55.05" customHeight="1" x14ac:dyDescent="0.3">
      <c r="A8" s="46"/>
      <c r="B8" s="46">
        <v>42458</v>
      </c>
      <c r="C8" s="47" t="s">
        <v>8</v>
      </c>
      <c r="D8" s="48">
        <v>12.955</v>
      </c>
      <c r="E8" s="48">
        <v>12.94</v>
      </c>
      <c r="F8" s="48">
        <v>12.635999999999999</v>
      </c>
      <c r="G8" s="48">
        <v>1.7999999999999999E-2</v>
      </c>
      <c r="H8" s="49">
        <v>0.96</v>
      </c>
      <c r="I8" s="50"/>
      <c r="J8" s="44">
        <f t="shared" si="4"/>
        <v>1.7722222222222268E-2</v>
      </c>
      <c r="K8" s="44">
        <f t="shared" si="5"/>
        <v>1.5000000000000568E-2</v>
      </c>
      <c r="L8" s="44">
        <f t="shared" si="6"/>
        <v>2.7222222222216992E-3</v>
      </c>
      <c r="M8" s="44">
        <f t="shared" si="7"/>
        <v>-2.7777777777773099E-4</v>
      </c>
    </row>
    <row r="9" spans="1:13" s="45" customFormat="1" ht="55.05" customHeight="1" x14ac:dyDescent="0.3">
      <c r="A9" s="46">
        <v>42458</v>
      </c>
      <c r="B9" s="46">
        <v>42458</v>
      </c>
      <c r="C9" s="47" t="s">
        <v>8</v>
      </c>
      <c r="D9" s="48">
        <v>13.532</v>
      </c>
      <c r="E9" s="48">
        <v>13.516</v>
      </c>
      <c r="F9" s="48">
        <v>13.189</v>
      </c>
      <c r="G9" s="48">
        <v>1.9E-2</v>
      </c>
      <c r="H9" s="49">
        <v>1.3</v>
      </c>
      <c r="I9" s="50"/>
      <c r="J9" s="44">
        <f t="shared" si="4"/>
        <v>1.9055555555555555E-2</v>
      </c>
      <c r="K9" s="44">
        <f t="shared" si="5"/>
        <v>1.6000000000000014E-2</v>
      </c>
      <c r="L9" s="44">
        <f t="shared" si="6"/>
        <v>3.0555555555555405E-3</v>
      </c>
      <c r="M9" s="44">
        <f t="shared" si="7"/>
        <v>5.5555555555555219E-5</v>
      </c>
    </row>
    <row r="10" spans="1:13" s="45" customFormat="1" ht="55.05" customHeight="1" x14ac:dyDescent="0.3">
      <c r="A10" s="46">
        <v>42463</v>
      </c>
      <c r="B10" s="46">
        <v>42463</v>
      </c>
      <c r="C10" s="47"/>
      <c r="D10" s="48">
        <v>13.273999999999999</v>
      </c>
      <c r="E10" s="48">
        <v>13.256</v>
      </c>
      <c r="F10" s="48">
        <v>12.925000000000001</v>
      </c>
      <c r="G10" s="48">
        <v>1.9E-2</v>
      </c>
      <c r="H10" s="49">
        <v>1.22</v>
      </c>
      <c r="I10" s="50"/>
      <c r="J10" s="44">
        <f t="shared" si="4"/>
        <v>1.9388888888888803E-2</v>
      </c>
      <c r="K10" s="44">
        <f t="shared" si="5"/>
        <v>1.7999999999998906E-2</v>
      </c>
      <c r="L10" s="44">
        <f t="shared" si="6"/>
        <v>1.388888888889897E-3</v>
      </c>
      <c r="M10" s="44">
        <f t="shared" si="7"/>
        <v>3.8888888888880327E-4</v>
      </c>
    </row>
    <row r="11" spans="1:13" s="45" customFormat="1" ht="55.05" customHeight="1" x14ac:dyDescent="0.3">
      <c r="A11" s="46">
        <v>42468</v>
      </c>
      <c r="B11" s="46">
        <v>42468</v>
      </c>
      <c r="C11" s="47"/>
      <c r="D11" s="48">
        <v>13.279</v>
      </c>
      <c r="E11" s="48">
        <v>13.263</v>
      </c>
      <c r="F11" s="48">
        <v>12.939</v>
      </c>
      <c r="G11" s="48">
        <v>1.9E-2</v>
      </c>
      <c r="H11" s="49">
        <v>1.22</v>
      </c>
      <c r="I11" s="50"/>
      <c r="J11" s="44">
        <f t="shared" si="4"/>
        <v>1.8888888888888882E-2</v>
      </c>
      <c r="K11" s="44">
        <f t="shared" si="5"/>
        <v>1.6000000000000014E-2</v>
      </c>
      <c r="L11" s="44">
        <f t="shared" si="6"/>
        <v>2.8888888888888679E-3</v>
      </c>
      <c r="M11" s="44">
        <f t="shared" si="7"/>
        <v>-1.1111111111111738E-4</v>
      </c>
    </row>
    <row r="12" spans="1:13" s="45" customFormat="1" ht="55.05" customHeight="1" x14ac:dyDescent="0.3">
      <c r="A12" s="46">
        <v>42468</v>
      </c>
      <c r="B12" s="46">
        <v>42468</v>
      </c>
      <c r="C12" s="47"/>
      <c r="D12" s="48">
        <v>13.083</v>
      </c>
      <c r="E12" s="48">
        <v>13.077999999999999</v>
      </c>
      <c r="F12" s="48">
        <v>12.818</v>
      </c>
      <c r="G12" s="48">
        <v>1.4999999999999999E-2</v>
      </c>
      <c r="H12" s="49">
        <v>1.07</v>
      </c>
      <c r="I12" s="50"/>
      <c r="J12" s="44">
        <f t="shared" si="4"/>
        <v>1.4722222222222255E-2</v>
      </c>
      <c r="K12" s="44">
        <f t="shared" si="5"/>
        <v>5.0000000000007816E-3</v>
      </c>
      <c r="L12" s="44">
        <f t="shared" si="6"/>
        <v>9.722222222221473E-3</v>
      </c>
      <c r="M12" s="44">
        <f t="shared" si="7"/>
        <v>-2.7777777777774487E-4</v>
      </c>
    </row>
    <row r="13" spans="1:13" s="45" customFormat="1" ht="55.05" customHeight="1" x14ac:dyDescent="0.3">
      <c r="A13" s="46">
        <v>42468</v>
      </c>
      <c r="B13" s="46">
        <v>42469</v>
      </c>
      <c r="C13" s="47"/>
      <c r="D13" s="48">
        <v>12.832000000000001</v>
      </c>
      <c r="E13" s="48">
        <v>12.817</v>
      </c>
      <c r="F13" s="48">
        <v>12.625999999999999</v>
      </c>
      <c r="G13" s="48">
        <v>1.6E-2</v>
      </c>
      <c r="H13" s="49">
        <v>0.87</v>
      </c>
      <c r="I13" s="50"/>
      <c r="J13" s="44">
        <f t="shared" si="4"/>
        <v>1.1444444444444516E-2</v>
      </c>
      <c r="K13" s="44">
        <f t="shared" si="5"/>
        <v>1.5000000000000568E-2</v>
      </c>
      <c r="L13" s="44">
        <f t="shared" si="6"/>
        <v>-3.5555555555560527E-3</v>
      </c>
      <c r="M13" s="44">
        <f t="shared" si="7"/>
        <v>-4.5555555555554846E-3</v>
      </c>
    </row>
    <row r="14" spans="1:13" s="45" customFormat="1" ht="55.05" customHeight="1" x14ac:dyDescent="0.3">
      <c r="A14" s="46">
        <v>42469</v>
      </c>
      <c r="B14" s="46">
        <v>42469</v>
      </c>
      <c r="C14" s="47"/>
      <c r="D14" s="48">
        <v>13.423999999999999</v>
      </c>
      <c r="E14" s="48">
        <v>13.423</v>
      </c>
      <c r="F14" s="48">
        <v>13.117000000000001</v>
      </c>
      <c r="G14" s="48">
        <v>1.7000000000000001E-2</v>
      </c>
      <c r="H14" s="49">
        <v>1.3</v>
      </c>
      <c r="I14" s="50"/>
      <c r="J14" s="44">
        <f t="shared" si="4"/>
        <v>1.7055555555555477E-2</v>
      </c>
      <c r="K14" s="44">
        <f t="shared" si="5"/>
        <v>9.9999999999944578E-4</v>
      </c>
      <c r="L14" s="44">
        <f t="shared" si="6"/>
        <v>1.6055555555556031E-2</v>
      </c>
      <c r="M14" s="44">
        <f t="shared" si="7"/>
        <v>5.5555555555475422E-5</v>
      </c>
    </row>
    <row r="15" spans="1:13" s="45" customFormat="1" ht="55.05" customHeight="1" x14ac:dyDescent="0.3">
      <c r="A15" s="46">
        <v>42475</v>
      </c>
      <c r="B15" s="46">
        <v>42475</v>
      </c>
      <c r="C15" s="47"/>
      <c r="D15" s="48">
        <v>13.106999999999999</v>
      </c>
      <c r="E15" s="48">
        <v>13.085000000000001</v>
      </c>
      <c r="F15" s="48">
        <v>12.76</v>
      </c>
      <c r="G15" s="48">
        <v>1.9E-2</v>
      </c>
      <c r="H15" s="49">
        <v>1.0900000000000001</v>
      </c>
      <c r="I15" s="50"/>
      <c r="J15" s="44">
        <f t="shared" si="4"/>
        <v>1.9277777777777751E-2</v>
      </c>
      <c r="K15" s="44">
        <f t="shared" si="5"/>
        <v>2.1999999999998465E-2</v>
      </c>
      <c r="L15" s="44">
        <f t="shared" si="6"/>
        <v>-2.7222222222207139E-3</v>
      </c>
      <c r="M15" s="44">
        <f t="shared" si="7"/>
        <v>2.7777777777775181E-4</v>
      </c>
    </row>
    <row r="16" spans="1:13" s="45" customFormat="1" ht="55.05" customHeight="1" x14ac:dyDescent="0.3">
      <c r="A16" s="46">
        <v>42476</v>
      </c>
      <c r="B16" s="46">
        <v>42476</v>
      </c>
      <c r="C16" s="47"/>
      <c r="D16" s="48">
        <v>13.115</v>
      </c>
      <c r="E16" s="48">
        <v>13.101000000000001</v>
      </c>
      <c r="F16" s="48">
        <v>12.805999999999999</v>
      </c>
      <c r="G16" s="48">
        <v>1.7000000000000001E-2</v>
      </c>
      <c r="H16" s="49">
        <v>1.0900000000000001</v>
      </c>
      <c r="I16" s="50"/>
      <c r="J16" s="44">
        <f t="shared" si="4"/>
        <v>1.7166666666666726E-2</v>
      </c>
      <c r="K16" s="44">
        <f t="shared" si="5"/>
        <v>1.3999999999999346E-2</v>
      </c>
      <c r="L16" s="44">
        <f t="shared" si="6"/>
        <v>3.1666666666673796E-3</v>
      </c>
      <c r="M16" s="44">
        <f t="shared" si="7"/>
        <v>1.6666666666672464E-4</v>
      </c>
    </row>
    <row r="17" spans="1:13" s="45" customFormat="1" ht="55.05" customHeight="1" x14ac:dyDescent="0.3">
      <c r="A17" s="46">
        <v>42488</v>
      </c>
      <c r="B17" s="46">
        <v>42488</v>
      </c>
      <c r="C17" s="47"/>
      <c r="D17" s="48">
        <v>13.183</v>
      </c>
      <c r="E17" s="48">
        <v>13.170999999999999</v>
      </c>
      <c r="F17" s="48">
        <v>12.872</v>
      </c>
      <c r="G17" s="48">
        <v>1.7999999999999999E-2</v>
      </c>
      <c r="H17" s="49">
        <v>1.1499999999999999</v>
      </c>
      <c r="I17" s="50"/>
      <c r="J17" s="44">
        <f t="shared" si="4"/>
        <v>1.7277777777777774E-2</v>
      </c>
      <c r="K17" s="44">
        <f t="shared" si="5"/>
        <v>1.2000000000000455E-2</v>
      </c>
      <c r="L17" s="44">
        <f t="shared" si="6"/>
        <v>5.2777777777773191E-3</v>
      </c>
      <c r="M17" s="44">
        <f t="shared" si="7"/>
        <v>-7.2222222222222479E-4</v>
      </c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activeCell="I30" sqref="A1:I30"/>
      <selection pane="bottomLeft" activeCell="J2" sqref="J2:M2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56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>
        <v>42465</v>
      </c>
      <c r="B3" s="39">
        <v>42465</v>
      </c>
      <c r="C3" s="40">
        <v>40544</v>
      </c>
      <c r="D3" s="41">
        <v>12.93</v>
      </c>
      <c r="E3" s="41">
        <v>12.91</v>
      </c>
      <c r="F3" s="41">
        <v>12.555999999999999</v>
      </c>
      <c r="G3" s="41">
        <v>2.1000000000000001E-2</v>
      </c>
      <c r="H3" s="42">
        <v>0.94</v>
      </c>
      <c r="I3" s="43" t="s">
        <v>57</v>
      </c>
      <c r="J3" s="44">
        <f>(D3-F3)/18</f>
        <v>2.0777777777777808E-2</v>
      </c>
      <c r="K3" s="44">
        <f>(D3-E3)/1</f>
        <v>1.9999999999999574E-2</v>
      </c>
      <c r="L3" s="44">
        <f>J3-K3</f>
        <v>7.7777777777823451E-4</v>
      </c>
      <c r="M3" s="44">
        <f>J3-G3</f>
        <v>-2.2222222222219312E-4</v>
      </c>
    </row>
    <row r="4" spans="1:13" s="45" customFormat="1" ht="55.05" customHeight="1" x14ac:dyDescent="0.3">
      <c r="A4" s="46"/>
      <c r="B4" s="46"/>
      <c r="C4" s="47"/>
      <c r="D4" s="48"/>
      <c r="E4" s="48"/>
      <c r="F4" s="48"/>
      <c r="G4" s="48"/>
      <c r="H4" s="49"/>
      <c r="I4" s="50"/>
      <c r="J4" s="44">
        <f t="shared" ref="J4:J6" si="0">(D4-F4)/18</f>
        <v>0</v>
      </c>
      <c r="K4" s="44">
        <f t="shared" ref="K4:K6" si="1">(D4-E4)/1</f>
        <v>0</v>
      </c>
      <c r="L4" s="44">
        <f t="shared" ref="L4:L6" si="2">J4-K4</f>
        <v>0</v>
      </c>
      <c r="M4" s="44">
        <f t="shared" ref="M4:M6" si="3">J4-G4</f>
        <v>0</v>
      </c>
    </row>
    <row r="5" spans="1:13" s="45" customFormat="1" ht="55.05" customHeight="1" x14ac:dyDescent="0.3">
      <c r="A5" s="46"/>
      <c r="B5" s="46"/>
      <c r="C5" s="46"/>
      <c r="D5" s="48"/>
      <c r="E5" s="48"/>
      <c r="F5" s="48"/>
      <c r="G5" s="48"/>
      <c r="H5" s="49"/>
      <c r="I5" s="50"/>
      <c r="J5" s="44">
        <f t="shared" si="0"/>
        <v>0</v>
      </c>
      <c r="K5" s="44">
        <f t="shared" si="1"/>
        <v>0</v>
      </c>
      <c r="L5" s="44">
        <f t="shared" si="2"/>
        <v>0</v>
      </c>
      <c r="M5" s="44">
        <f t="shared" si="3"/>
        <v>0</v>
      </c>
    </row>
    <row r="6" spans="1:13" s="45" customFormat="1" ht="55.05" customHeight="1" x14ac:dyDescent="0.3">
      <c r="A6" s="46"/>
      <c r="B6" s="46"/>
      <c r="C6" s="46"/>
      <c r="D6" s="48"/>
      <c r="E6" s="48"/>
      <c r="F6" s="48"/>
      <c r="G6" s="48"/>
      <c r="H6" s="49"/>
      <c r="I6" s="50"/>
      <c r="J6" s="44">
        <f t="shared" si="0"/>
        <v>0</v>
      </c>
      <c r="K6" s="44">
        <f t="shared" si="1"/>
        <v>0</v>
      </c>
      <c r="L6" s="44">
        <f t="shared" si="2"/>
        <v>0</v>
      </c>
      <c r="M6" s="44">
        <f t="shared" si="3"/>
        <v>0</v>
      </c>
    </row>
    <row r="7" spans="1:13" s="45" customFormat="1" ht="55.05" customHeight="1" x14ac:dyDescent="0.3">
      <c r="A7" s="46"/>
      <c r="B7" s="46"/>
      <c r="C7" s="46"/>
      <c r="D7" s="48"/>
      <c r="E7" s="48"/>
      <c r="F7" s="48"/>
      <c r="G7" s="48"/>
      <c r="H7" s="49"/>
      <c r="I7" s="50"/>
      <c r="J7" s="44">
        <f t="shared" ref="J7:J15" si="4">(D7-F7)/18</f>
        <v>0</v>
      </c>
      <c r="K7" s="44">
        <f t="shared" ref="K7:K15" si="5">(D7-E7)/1</f>
        <v>0</v>
      </c>
      <c r="L7" s="44">
        <f t="shared" ref="L7:L15" si="6">J7-K7</f>
        <v>0</v>
      </c>
      <c r="M7" s="44">
        <f t="shared" ref="M7:M15" si="7">J7-G7</f>
        <v>0</v>
      </c>
    </row>
    <row r="8" spans="1:13" s="45" customFormat="1" ht="55.05" customHeight="1" x14ac:dyDescent="0.3">
      <c r="A8" s="46"/>
      <c r="B8" s="46"/>
      <c r="C8" s="47"/>
      <c r="D8" s="48"/>
      <c r="E8" s="48"/>
      <c r="F8" s="48"/>
      <c r="G8" s="48"/>
      <c r="H8" s="49"/>
      <c r="I8" s="50"/>
      <c r="J8" s="44">
        <f t="shared" si="4"/>
        <v>0</v>
      </c>
      <c r="K8" s="44">
        <f t="shared" si="5"/>
        <v>0</v>
      </c>
      <c r="L8" s="44">
        <f t="shared" si="6"/>
        <v>0</v>
      </c>
      <c r="M8" s="44">
        <f t="shared" si="7"/>
        <v>0</v>
      </c>
    </row>
    <row r="9" spans="1:13" s="45" customFormat="1" ht="55.05" customHeight="1" x14ac:dyDescent="0.3">
      <c r="A9" s="46"/>
      <c r="B9" s="46"/>
      <c r="C9" s="47"/>
      <c r="D9" s="48"/>
      <c r="E9" s="48"/>
      <c r="F9" s="48"/>
      <c r="G9" s="48"/>
      <c r="H9" s="49"/>
      <c r="I9" s="50"/>
      <c r="J9" s="44">
        <f t="shared" si="4"/>
        <v>0</v>
      </c>
      <c r="K9" s="44">
        <f t="shared" si="5"/>
        <v>0</v>
      </c>
      <c r="L9" s="44">
        <f t="shared" si="6"/>
        <v>0</v>
      </c>
      <c r="M9" s="44">
        <f t="shared" si="7"/>
        <v>0</v>
      </c>
    </row>
    <row r="10" spans="1:13" s="45" customFormat="1" ht="55.05" customHeight="1" x14ac:dyDescent="0.3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.05" customHeight="1" x14ac:dyDescent="0.3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.05" customHeight="1" x14ac:dyDescent="0.3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.05" customHeight="1" x14ac:dyDescent="0.3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.05" customHeight="1" x14ac:dyDescent="0.3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.05" customHeight="1" x14ac:dyDescent="0.3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M753"/>
  <sheetViews>
    <sheetView showRuler="0" zoomScale="50" zoomScaleNormal="50" zoomScalePageLayoutView="50" workbookViewId="0">
      <pane ySplit="2" topLeftCell="A9" activePane="bottomLeft" state="frozen"/>
      <selection activeCell="J2" sqref="J2:M2"/>
      <selection pane="bottomLeft" activeCell="I21" sqref="I21"/>
    </sheetView>
  </sheetViews>
  <sheetFormatPr defaultColWidth="11" defaultRowHeight="55.05" customHeight="1" x14ac:dyDescent="0.3"/>
  <cols>
    <col min="1" max="1" width="27.796875" style="18" customWidth="1"/>
    <col min="2" max="3" width="28.19921875" style="18" customWidth="1"/>
    <col min="4" max="4" width="28.5" style="13" customWidth="1"/>
    <col min="5" max="7" width="28.19921875" style="13" customWidth="1"/>
    <col min="8" max="8" width="28.5" style="18" customWidth="1"/>
    <col min="9" max="9" width="104.296875" style="31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32</v>
      </c>
      <c r="B1" s="69"/>
      <c r="C1" s="69"/>
      <c r="D1" s="69"/>
      <c r="E1" s="69"/>
      <c r="F1" s="69"/>
      <c r="G1" s="69"/>
      <c r="H1" s="69"/>
      <c r="I1" s="70"/>
    </row>
    <row r="2" spans="1:13" s="60" customFormat="1" ht="93" customHeight="1" thickTop="1" thickBot="1" x14ac:dyDescent="0.35">
      <c r="A2" s="59" t="s">
        <v>0</v>
      </c>
      <c r="B2" s="59" t="s">
        <v>1</v>
      </c>
      <c r="C2" s="59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9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>
        <v>0</v>
      </c>
      <c r="B3" s="39">
        <v>42431</v>
      </c>
      <c r="C3" s="42"/>
      <c r="D3" s="41">
        <v>12.919</v>
      </c>
      <c r="E3" s="41">
        <v>12.898999999999999</v>
      </c>
      <c r="F3" s="41">
        <v>12.567</v>
      </c>
      <c r="G3" s="41">
        <v>1.9E-2</v>
      </c>
      <c r="H3" s="42">
        <v>0.93</v>
      </c>
      <c r="I3" s="54" t="s">
        <v>8</v>
      </c>
      <c r="J3" s="44">
        <f>(D3-F3)/18</f>
        <v>1.9555555555555573E-2</v>
      </c>
      <c r="K3" s="44">
        <f>(D3-E3)/1</f>
        <v>2.000000000000135E-2</v>
      </c>
      <c r="L3" s="44">
        <f>J3-K3</f>
        <v>-4.4444444444577749E-4</v>
      </c>
      <c r="M3" s="44">
        <f>J3-G3</f>
        <v>5.5555555555557301E-4</v>
      </c>
    </row>
    <row r="4" spans="1:13" s="45" customFormat="1" ht="55.05" customHeight="1" x14ac:dyDescent="0.3">
      <c r="A4" s="46">
        <v>42444</v>
      </c>
      <c r="B4" s="46">
        <v>42444</v>
      </c>
      <c r="C4" s="49"/>
      <c r="D4" s="48">
        <v>13.135999999999999</v>
      </c>
      <c r="E4" s="48">
        <v>13.119</v>
      </c>
      <c r="F4" s="48">
        <v>12.781000000000001</v>
      </c>
      <c r="G4" s="48">
        <v>0.02</v>
      </c>
      <c r="H4" s="49">
        <v>1.1100000000000001</v>
      </c>
      <c r="I4" s="55"/>
      <c r="J4" s="44">
        <f t="shared" ref="J4:J16" si="0">(D4-F4)/18</f>
        <v>1.9722222222222148E-2</v>
      </c>
      <c r="K4" s="44">
        <f t="shared" ref="K4:K16" si="1">(D4-E4)/1</f>
        <v>1.699999999999946E-2</v>
      </c>
      <c r="L4" s="44">
        <f t="shared" ref="L4:L16" si="2">J4-K4</f>
        <v>2.722222222222688E-3</v>
      </c>
      <c r="M4" s="44">
        <f t="shared" ref="M4:M15" si="3">J4-G4</f>
        <v>-2.7777777777785242E-4</v>
      </c>
    </row>
    <row r="5" spans="1:13" s="45" customFormat="1" ht="55.05" customHeight="1" x14ac:dyDescent="0.3">
      <c r="A5" s="46">
        <v>42446</v>
      </c>
      <c r="B5" s="46">
        <v>42446</v>
      </c>
      <c r="C5" s="49"/>
      <c r="D5" s="48">
        <v>13.096</v>
      </c>
      <c r="E5" s="48">
        <v>13.077</v>
      </c>
      <c r="F5" s="48">
        <v>12.72</v>
      </c>
      <c r="G5" s="48">
        <v>2.1000000000000001E-2</v>
      </c>
      <c r="H5" s="49">
        <v>1.08</v>
      </c>
      <c r="I5" s="55"/>
      <c r="J5" s="44">
        <f t="shared" si="0"/>
        <v>2.088888888888886E-2</v>
      </c>
      <c r="K5" s="44">
        <f t="shared" si="1"/>
        <v>1.9000000000000128E-2</v>
      </c>
      <c r="L5" s="44">
        <f t="shared" si="2"/>
        <v>1.8888888888887317E-3</v>
      </c>
      <c r="M5" s="44">
        <f t="shared" si="3"/>
        <v>-1.1111111111114166E-4</v>
      </c>
    </row>
    <row r="6" spans="1:13" s="45" customFormat="1" ht="55.05" customHeight="1" x14ac:dyDescent="0.3">
      <c r="A6" s="46">
        <v>42447</v>
      </c>
      <c r="B6" s="46">
        <v>42447</v>
      </c>
      <c r="C6" s="49"/>
      <c r="D6" s="48">
        <v>13.115</v>
      </c>
      <c r="E6" s="48">
        <v>13.095000000000001</v>
      </c>
      <c r="F6" s="48">
        <v>12.752000000000001</v>
      </c>
      <c r="G6" s="48">
        <v>0.02</v>
      </c>
      <c r="H6" s="49">
        <v>1.0900000000000001</v>
      </c>
      <c r="I6" s="55"/>
      <c r="J6" s="44">
        <f t="shared" si="0"/>
        <v>2.0166666666666642E-2</v>
      </c>
      <c r="K6" s="44">
        <f t="shared" si="1"/>
        <v>1.9999999999999574E-2</v>
      </c>
      <c r="L6" s="44">
        <f t="shared" si="2"/>
        <v>1.6666666666706811E-4</v>
      </c>
      <c r="M6" s="44">
        <f t="shared" si="3"/>
        <v>1.6666666666664137E-4</v>
      </c>
    </row>
    <row r="7" spans="1:13" s="45" customFormat="1" ht="55.05" customHeight="1" x14ac:dyDescent="0.3">
      <c r="A7" s="46"/>
      <c r="B7" s="46">
        <v>42465</v>
      </c>
      <c r="C7" s="49"/>
      <c r="D7" s="48">
        <v>13.151999999999999</v>
      </c>
      <c r="E7" s="48">
        <v>13.134</v>
      </c>
      <c r="F7" s="48">
        <v>12.788</v>
      </c>
      <c r="G7" s="48">
        <v>0.02</v>
      </c>
      <c r="H7" s="49">
        <v>1.1200000000000001</v>
      </c>
      <c r="I7" s="55"/>
      <c r="J7" s="44">
        <f t="shared" si="0"/>
        <v>2.0222222222222166E-2</v>
      </c>
      <c r="K7" s="44">
        <f t="shared" si="1"/>
        <v>1.7999999999998906E-2</v>
      </c>
      <c r="L7" s="44">
        <f t="shared" si="2"/>
        <v>2.22222222222326E-3</v>
      </c>
      <c r="M7" s="44">
        <f t="shared" si="3"/>
        <v>2.2222222222216537E-4</v>
      </c>
    </row>
    <row r="8" spans="1:13" s="45" customFormat="1" ht="55.05" customHeight="1" x14ac:dyDescent="0.3">
      <c r="A8" s="46">
        <v>42468</v>
      </c>
      <c r="B8" s="46">
        <v>42468</v>
      </c>
      <c r="C8" s="49"/>
      <c r="D8" s="48">
        <v>13.135999999999999</v>
      </c>
      <c r="E8" s="48">
        <v>13.118</v>
      </c>
      <c r="F8" s="48">
        <v>12.750999999999999</v>
      </c>
      <c r="G8" s="48">
        <v>2.1999999999999999E-2</v>
      </c>
      <c r="H8" s="49">
        <v>1.1100000000000001</v>
      </c>
      <c r="I8" s="55"/>
      <c r="J8" s="44">
        <f t="shared" si="0"/>
        <v>2.1388888888888877E-2</v>
      </c>
      <c r="K8" s="44">
        <f t="shared" si="1"/>
        <v>1.7999999999998906E-2</v>
      </c>
      <c r="L8" s="44">
        <f t="shared" si="2"/>
        <v>3.3888888888899717E-3</v>
      </c>
      <c r="M8" s="44">
        <f t="shared" si="3"/>
        <v>-6.1111111111112129E-4</v>
      </c>
    </row>
    <row r="9" spans="1:13" s="45" customFormat="1" ht="55.05" customHeight="1" x14ac:dyDescent="0.3">
      <c r="A9" s="46">
        <v>42475</v>
      </c>
      <c r="B9" s="46">
        <v>42475</v>
      </c>
      <c r="C9" s="49"/>
      <c r="D9" s="48">
        <v>13.494</v>
      </c>
      <c r="E9" s="48">
        <v>13.465999999999999</v>
      </c>
      <c r="F9" s="48">
        <v>13.074</v>
      </c>
      <c r="G9" s="48">
        <v>2.3E-2</v>
      </c>
      <c r="H9" s="49">
        <v>1.3</v>
      </c>
      <c r="I9" s="55"/>
      <c r="J9" s="44">
        <f t="shared" si="0"/>
        <v>2.3333333333333331E-2</v>
      </c>
      <c r="K9" s="44">
        <f t="shared" si="1"/>
        <v>2.8000000000000469E-2</v>
      </c>
      <c r="L9" s="44">
        <f t="shared" si="2"/>
        <v>-4.666666666667138E-3</v>
      </c>
      <c r="M9" s="44">
        <f t="shared" si="3"/>
        <v>3.3333333333333132E-4</v>
      </c>
    </row>
    <row r="10" spans="1:13" s="45" customFormat="1" ht="55.05" customHeight="1" x14ac:dyDescent="0.3">
      <c r="A10" s="46">
        <v>42476</v>
      </c>
      <c r="B10" s="46">
        <v>42476</v>
      </c>
      <c r="C10" s="49"/>
      <c r="D10" s="48">
        <v>13.085000000000001</v>
      </c>
      <c r="E10" s="48">
        <v>13.061</v>
      </c>
      <c r="F10" s="48">
        <v>12.695</v>
      </c>
      <c r="G10" s="48">
        <v>2.1999999999999999E-2</v>
      </c>
      <c r="H10" s="49">
        <v>1.07</v>
      </c>
      <c r="I10" s="55"/>
      <c r="J10" s="44">
        <f t="shared" si="0"/>
        <v>2.1666666666666699E-2</v>
      </c>
      <c r="K10" s="44">
        <f t="shared" si="1"/>
        <v>2.4000000000000909E-2</v>
      </c>
      <c r="L10" s="44">
        <f t="shared" si="2"/>
        <v>-2.3333333333342109E-3</v>
      </c>
      <c r="M10" s="44">
        <f t="shared" si="3"/>
        <v>-3.3333333333330009E-4</v>
      </c>
    </row>
    <row r="11" spans="1:13" s="45" customFormat="1" ht="55.05" customHeight="1" x14ac:dyDescent="0.3">
      <c r="A11" s="46">
        <v>42476</v>
      </c>
      <c r="B11" s="46">
        <v>42476</v>
      </c>
      <c r="C11" s="49"/>
      <c r="D11" s="48">
        <v>13.086</v>
      </c>
      <c r="E11" s="48">
        <v>13.066000000000001</v>
      </c>
      <c r="F11" s="48">
        <v>12.702</v>
      </c>
      <c r="G11" s="48">
        <v>2.1000000000000001E-2</v>
      </c>
      <c r="H11" s="49">
        <v>1.07</v>
      </c>
      <c r="I11" s="55"/>
      <c r="J11" s="44">
        <f t="shared" si="0"/>
        <v>2.1333333333333353E-2</v>
      </c>
      <c r="K11" s="44">
        <f t="shared" si="1"/>
        <v>1.9999999999999574E-2</v>
      </c>
      <c r="L11" s="44">
        <f t="shared" si="2"/>
        <v>1.3333333333337798E-3</v>
      </c>
      <c r="M11" s="44">
        <f t="shared" si="3"/>
        <v>3.3333333333335213E-4</v>
      </c>
    </row>
    <row r="12" spans="1:13" s="45" customFormat="1" ht="55.05" customHeight="1" x14ac:dyDescent="0.3">
      <c r="A12" s="46">
        <v>42476</v>
      </c>
      <c r="B12" s="46">
        <v>42476</v>
      </c>
      <c r="C12" s="49"/>
      <c r="D12" s="48">
        <v>12.997999999999999</v>
      </c>
      <c r="E12" s="48">
        <v>12.98</v>
      </c>
      <c r="F12" s="48">
        <v>12.635999999999999</v>
      </c>
      <c r="G12" s="48">
        <v>0.02</v>
      </c>
      <c r="H12" s="49">
        <v>1</v>
      </c>
      <c r="I12" s="55"/>
      <c r="J12" s="44">
        <f t="shared" si="0"/>
        <v>2.0111111111111118E-2</v>
      </c>
      <c r="K12" s="44">
        <f t="shared" si="1"/>
        <v>1.7999999999998906E-2</v>
      </c>
      <c r="L12" s="44">
        <f t="shared" si="2"/>
        <v>2.111111111112212E-3</v>
      </c>
      <c r="M12" s="44">
        <f t="shared" si="3"/>
        <v>1.1111111111111738E-4</v>
      </c>
    </row>
    <row r="13" spans="1:13" s="45" customFormat="1" ht="55.05" customHeight="1" x14ac:dyDescent="0.3">
      <c r="A13" s="46">
        <v>42487</v>
      </c>
      <c r="B13" s="46">
        <v>42487</v>
      </c>
      <c r="C13" s="49"/>
      <c r="D13" s="48">
        <v>13.378</v>
      </c>
      <c r="E13" s="48">
        <v>13.362</v>
      </c>
      <c r="F13" s="48">
        <v>13.023999999999999</v>
      </c>
      <c r="G13" s="48">
        <v>0.02</v>
      </c>
      <c r="H13" s="49">
        <v>1.3</v>
      </c>
      <c r="I13" s="55"/>
      <c r="J13" s="44">
        <f t="shared" si="0"/>
        <v>1.9666666666666721E-2</v>
      </c>
      <c r="K13" s="44">
        <f t="shared" si="1"/>
        <v>1.6000000000000014E-2</v>
      </c>
      <c r="L13" s="44">
        <f t="shared" si="2"/>
        <v>3.6666666666667069E-3</v>
      </c>
      <c r="M13" s="44">
        <f t="shared" si="3"/>
        <v>-3.3333333333327927E-4</v>
      </c>
    </row>
    <row r="14" spans="1:13" s="45" customFormat="1" ht="55.05" customHeight="1" x14ac:dyDescent="0.3">
      <c r="A14" s="46">
        <v>42488</v>
      </c>
      <c r="B14" s="46">
        <v>42488</v>
      </c>
      <c r="C14" s="49"/>
      <c r="D14" s="48">
        <v>13.11</v>
      </c>
      <c r="E14" s="48">
        <v>13.092000000000001</v>
      </c>
      <c r="F14" s="48">
        <v>12.734</v>
      </c>
      <c r="G14" s="48">
        <v>2.1000000000000001E-2</v>
      </c>
      <c r="H14" s="49">
        <v>1.0900000000000001</v>
      </c>
      <c r="I14" s="55"/>
      <c r="J14" s="44">
        <f t="shared" si="0"/>
        <v>2.088888888888886E-2</v>
      </c>
      <c r="K14" s="44">
        <f t="shared" si="1"/>
        <v>1.7999999999998906E-2</v>
      </c>
      <c r="L14" s="44">
        <f t="shared" si="2"/>
        <v>2.8888888888899539E-3</v>
      </c>
      <c r="M14" s="44">
        <f t="shared" si="3"/>
        <v>-1.1111111111114166E-4</v>
      </c>
    </row>
    <row r="15" spans="1:13" s="45" customFormat="1" ht="55.05" customHeight="1" x14ac:dyDescent="0.3">
      <c r="A15" s="46">
        <v>42488</v>
      </c>
      <c r="B15" s="46">
        <v>42488</v>
      </c>
      <c r="C15" s="49"/>
      <c r="D15" s="48">
        <v>13.006</v>
      </c>
      <c r="E15" s="48">
        <v>12.989000000000001</v>
      </c>
      <c r="F15" s="48">
        <v>12.644</v>
      </c>
      <c r="G15" s="48">
        <v>0.02</v>
      </c>
      <c r="H15" s="49">
        <v>1</v>
      </c>
      <c r="I15" s="55"/>
      <c r="J15" s="44">
        <f t="shared" si="0"/>
        <v>2.0111111111111118E-2</v>
      </c>
      <c r="K15" s="44">
        <f t="shared" si="1"/>
        <v>1.699999999999946E-2</v>
      </c>
      <c r="L15" s="44">
        <f t="shared" si="2"/>
        <v>3.1111111111116578E-3</v>
      </c>
      <c r="M15" s="44">
        <f t="shared" si="3"/>
        <v>1.1111111111111738E-4</v>
      </c>
    </row>
    <row r="16" spans="1:13" s="45" customFormat="1" ht="55.05" customHeight="1" x14ac:dyDescent="0.3">
      <c r="A16" s="46">
        <v>42489</v>
      </c>
      <c r="B16" s="46">
        <v>42489</v>
      </c>
      <c r="C16" s="49"/>
      <c r="D16" s="48">
        <v>13.026999999999999</v>
      </c>
      <c r="E16" s="48">
        <v>13.01</v>
      </c>
      <c r="F16" s="48">
        <v>12.66</v>
      </c>
      <c r="G16" s="48">
        <v>2.1000000000000001E-2</v>
      </c>
      <c r="H16" s="49">
        <v>1.02</v>
      </c>
      <c r="I16" s="55"/>
      <c r="J16" s="44">
        <f t="shared" si="0"/>
        <v>2.0388888888888838E-2</v>
      </c>
      <c r="K16" s="44">
        <f t="shared" si="1"/>
        <v>1.699999999999946E-2</v>
      </c>
      <c r="L16" s="44">
        <f t="shared" si="2"/>
        <v>3.3888888888893784E-3</v>
      </c>
      <c r="M16" s="44"/>
    </row>
    <row r="17" spans="1:13" s="45" customFormat="1" ht="55.05" customHeight="1" x14ac:dyDescent="0.3">
      <c r="A17" s="46"/>
      <c r="B17" s="46"/>
      <c r="C17" s="49"/>
      <c r="D17" s="48"/>
      <c r="E17" s="48"/>
      <c r="F17" s="48"/>
      <c r="G17" s="48"/>
      <c r="H17" s="49"/>
      <c r="I17" s="55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9"/>
      <c r="D18" s="48"/>
      <c r="E18" s="48"/>
      <c r="F18" s="48"/>
      <c r="G18" s="48"/>
      <c r="H18" s="49"/>
      <c r="I18" s="55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9"/>
      <c r="D19" s="48"/>
      <c r="E19" s="48"/>
      <c r="F19" s="48"/>
      <c r="G19" s="48"/>
      <c r="H19" s="49"/>
      <c r="I19" s="55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9"/>
      <c r="D20" s="48"/>
      <c r="E20" s="48"/>
      <c r="F20" s="48"/>
      <c r="G20" s="48"/>
      <c r="H20" s="49"/>
      <c r="I20" s="55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9"/>
      <c r="D21" s="48"/>
      <c r="E21" s="48"/>
      <c r="F21" s="48"/>
      <c r="G21" s="48"/>
      <c r="H21" s="49"/>
      <c r="I21" s="55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9"/>
      <c r="D22" s="48"/>
      <c r="E22" s="48"/>
      <c r="F22" s="48"/>
      <c r="G22" s="48"/>
      <c r="H22" s="49"/>
      <c r="I22" s="55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9"/>
      <c r="D23" s="48"/>
      <c r="E23" s="48"/>
      <c r="F23" s="48"/>
      <c r="G23" s="48"/>
      <c r="H23" s="49"/>
      <c r="I23" s="55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9"/>
      <c r="D24" s="48"/>
      <c r="E24" s="48"/>
      <c r="F24" s="48"/>
      <c r="G24" s="48"/>
      <c r="H24" s="49"/>
      <c r="I24" s="55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9"/>
      <c r="D25" s="48"/>
      <c r="E25" s="48"/>
      <c r="F25" s="48"/>
      <c r="G25" s="48"/>
      <c r="H25" s="49"/>
      <c r="I25" s="55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9"/>
      <c r="D26" s="48"/>
      <c r="E26" s="48"/>
      <c r="F26" s="48"/>
      <c r="G26" s="48"/>
      <c r="H26" s="49"/>
      <c r="I26" s="55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9"/>
      <c r="D27" s="48"/>
      <c r="E27" s="48"/>
      <c r="F27" s="48"/>
      <c r="G27" s="48"/>
      <c r="H27" s="49"/>
      <c r="I27" s="55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9"/>
      <c r="D28" s="48"/>
      <c r="E28" s="48"/>
      <c r="F28" s="48"/>
      <c r="G28" s="48"/>
      <c r="H28" s="49"/>
      <c r="I28" s="55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9"/>
      <c r="D29" s="48"/>
      <c r="E29" s="48"/>
      <c r="F29" s="48"/>
      <c r="G29" s="48"/>
      <c r="H29" s="49"/>
      <c r="I29" s="55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9"/>
      <c r="D30" s="48"/>
      <c r="E30" s="48"/>
      <c r="F30" s="48"/>
      <c r="G30" s="48"/>
      <c r="H30" s="49"/>
      <c r="I30" s="55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9"/>
      <c r="D31" s="48"/>
      <c r="E31" s="48"/>
      <c r="F31" s="48"/>
      <c r="G31" s="48"/>
      <c r="H31" s="49"/>
      <c r="I31" s="55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9"/>
      <c r="D32" s="48"/>
      <c r="E32" s="48"/>
      <c r="F32" s="48"/>
      <c r="G32" s="48"/>
      <c r="H32" s="49"/>
      <c r="I32" s="55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9"/>
      <c r="D33" s="48"/>
      <c r="E33" s="48"/>
      <c r="F33" s="48"/>
      <c r="G33" s="48"/>
      <c r="H33" s="49"/>
      <c r="I33" s="55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9"/>
      <c r="D34" s="48"/>
      <c r="E34" s="48"/>
      <c r="F34" s="48"/>
      <c r="G34" s="48"/>
      <c r="H34" s="49"/>
      <c r="I34" s="55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9"/>
      <c r="D35" s="48"/>
      <c r="E35" s="48"/>
      <c r="F35" s="48"/>
      <c r="G35" s="48"/>
      <c r="H35" s="49"/>
      <c r="I35" s="55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9"/>
      <c r="D36" s="48"/>
      <c r="E36" s="48"/>
      <c r="F36" s="48"/>
      <c r="G36" s="48"/>
      <c r="H36" s="49"/>
      <c r="I36" s="55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9"/>
      <c r="D37" s="48"/>
      <c r="E37" s="48"/>
      <c r="F37" s="48"/>
      <c r="G37" s="48"/>
      <c r="H37" s="49"/>
      <c r="I37" s="55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9"/>
      <c r="D38" s="48"/>
      <c r="E38" s="48"/>
      <c r="F38" s="48"/>
      <c r="G38" s="48"/>
      <c r="H38" s="49"/>
      <c r="I38" s="55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9"/>
      <c r="D39" s="48"/>
      <c r="E39" s="48"/>
      <c r="F39" s="48"/>
      <c r="G39" s="48"/>
      <c r="H39" s="49"/>
      <c r="I39" s="55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9"/>
      <c r="D40" s="48"/>
      <c r="E40" s="48"/>
      <c r="F40" s="48"/>
      <c r="G40" s="48"/>
      <c r="H40" s="49"/>
      <c r="I40" s="55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9"/>
      <c r="D41" s="48"/>
      <c r="E41" s="48"/>
      <c r="F41" s="48"/>
      <c r="G41" s="48"/>
      <c r="H41" s="49"/>
      <c r="I41" s="55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9"/>
      <c r="D42" s="48"/>
      <c r="E42" s="48"/>
      <c r="F42" s="48"/>
      <c r="G42" s="48"/>
      <c r="H42" s="49"/>
      <c r="I42" s="55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9"/>
      <c r="D43" s="48"/>
      <c r="E43" s="48"/>
      <c r="F43" s="48"/>
      <c r="G43" s="48"/>
      <c r="H43" s="49"/>
      <c r="I43" s="55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9"/>
      <c r="D44" s="48"/>
      <c r="E44" s="48"/>
      <c r="F44" s="48"/>
      <c r="G44" s="48"/>
      <c r="H44" s="49"/>
      <c r="I44" s="55"/>
      <c r="J44" s="44"/>
      <c r="K44" s="44"/>
      <c r="L44" s="44"/>
      <c r="M44" s="44"/>
    </row>
    <row r="45" spans="1:13" ht="55.05" customHeight="1" x14ac:dyDescent="0.3">
      <c r="A45" s="23"/>
      <c r="B45" s="23"/>
      <c r="C45" s="26"/>
      <c r="D45" s="25"/>
      <c r="E45" s="25"/>
      <c r="F45" s="25"/>
      <c r="G45" s="25"/>
      <c r="H45" s="26"/>
      <c r="I45" s="29"/>
      <c r="L45" s="13"/>
      <c r="M45" s="13"/>
    </row>
    <row r="46" spans="1:13" ht="55.05" customHeight="1" x14ac:dyDescent="0.3">
      <c r="A46" s="23"/>
      <c r="B46" s="23"/>
      <c r="C46" s="26"/>
      <c r="D46" s="25"/>
      <c r="E46" s="25"/>
      <c r="F46" s="25"/>
      <c r="G46" s="25"/>
      <c r="H46" s="26"/>
      <c r="I46" s="29"/>
      <c r="L46" s="13"/>
      <c r="M46" s="13"/>
    </row>
    <row r="47" spans="1:13" ht="55.05" customHeight="1" x14ac:dyDescent="0.3">
      <c r="A47" s="23"/>
      <c r="B47" s="23"/>
      <c r="C47" s="26"/>
      <c r="D47" s="25"/>
      <c r="E47" s="25"/>
      <c r="F47" s="25"/>
      <c r="G47" s="25"/>
      <c r="H47" s="26"/>
      <c r="I47" s="29"/>
      <c r="L47" s="13"/>
      <c r="M47" s="13"/>
    </row>
    <row r="48" spans="1:13" ht="55.05" customHeight="1" x14ac:dyDescent="0.3">
      <c r="A48" s="23"/>
      <c r="B48" s="23"/>
      <c r="C48" s="26"/>
      <c r="D48" s="25"/>
      <c r="E48" s="25"/>
      <c r="F48" s="25"/>
      <c r="G48" s="25"/>
      <c r="H48" s="26"/>
      <c r="I48" s="29"/>
      <c r="L48" s="13"/>
      <c r="M48" s="13"/>
    </row>
    <row r="49" spans="1:13" ht="55.05" customHeight="1" x14ac:dyDescent="0.3">
      <c r="A49" s="23"/>
      <c r="B49" s="23"/>
      <c r="C49" s="26"/>
      <c r="D49" s="25"/>
      <c r="E49" s="25"/>
      <c r="F49" s="25"/>
      <c r="G49" s="25"/>
      <c r="H49" s="26"/>
      <c r="I49" s="29"/>
      <c r="L49" s="13"/>
      <c r="M49" s="13"/>
    </row>
    <row r="50" spans="1:13" ht="55.05" customHeight="1" x14ac:dyDescent="0.3">
      <c r="A50" s="23"/>
      <c r="B50" s="23"/>
      <c r="C50" s="26"/>
      <c r="D50" s="25"/>
      <c r="E50" s="25"/>
      <c r="F50" s="25"/>
      <c r="G50" s="25"/>
      <c r="H50" s="26"/>
      <c r="I50" s="29"/>
      <c r="L50" s="13"/>
      <c r="M50" s="13"/>
    </row>
    <row r="51" spans="1:13" ht="55.05" customHeight="1" x14ac:dyDescent="0.3">
      <c r="A51" s="23"/>
      <c r="B51" s="23"/>
      <c r="C51" s="26"/>
      <c r="D51" s="25"/>
      <c r="E51" s="25"/>
      <c r="F51" s="25"/>
      <c r="G51" s="25"/>
      <c r="H51" s="26"/>
      <c r="I51" s="29"/>
      <c r="L51" s="13"/>
      <c r="M51" s="13"/>
    </row>
    <row r="52" spans="1:13" ht="55.05" customHeight="1" x14ac:dyDescent="0.3">
      <c r="A52" s="23"/>
      <c r="B52" s="23"/>
      <c r="C52" s="26"/>
      <c r="D52" s="25"/>
      <c r="E52" s="25"/>
      <c r="F52" s="25"/>
      <c r="G52" s="25"/>
      <c r="H52" s="26"/>
      <c r="I52" s="29"/>
      <c r="L52" s="13"/>
      <c r="M52" s="13"/>
    </row>
    <row r="53" spans="1:13" ht="55.05" customHeight="1" x14ac:dyDescent="0.3">
      <c r="A53" s="23"/>
      <c r="B53" s="23"/>
      <c r="C53" s="26"/>
      <c r="D53" s="25"/>
      <c r="E53" s="25"/>
      <c r="F53" s="25"/>
      <c r="G53" s="25"/>
      <c r="H53" s="26"/>
      <c r="I53" s="29"/>
      <c r="L53" s="13"/>
      <c r="M53" s="13"/>
    </row>
    <row r="54" spans="1:13" ht="55.05" customHeight="1" x14ac:dyDescent="0.3">
      <c r="A54" s="23"/>
      <c r="B54" s="23"/>
      <c r="C54" s="26"/>
      <c r="D54" s="25"/>
      <c r="E54" s="25"/>
      <c r="F54" s="25"/>
      <c r="G54" s="25"/>
      <c r="H54" s="26"/>
      <c r="I54" s="29"/>
      <c r="L54" s="13"/>
      <c r="M54" s="13"/>
    </row>
    <row r="55" spans="1:13" ht="55.05" customHeight="1" x14ac:dyDescent="0.3">
      <c r="A55" s="23"/>
      <c r="B55" s="23"/>
      <c r="C55" s="26"/>
      <c r="D55" s="25"/>
      <c r="E55" s="25"/>
      <c r="F55" s="25"/>
      <c r="G55" s="25"/>
      <c r="H55" s="26"/>
      <c r="I55" s="29"/>
      <c r="L55" s="13"/>
      <c r="M55" s="13"/>
    </row>
    <row r="56" spans="1:13" ht="55.05" customHeight="1" x14ac:dyDescent="0.3">
      <c r="A56" s="23"/>
      <c r="B56" s="23"/>
      <c r="C56" s="26"/>
      <c r="D56" s="25"/>
      <c r="E56" s="25"/>
      <c r="F56" s="25"/>
      <c r="G56" s="25"/>
      <c r="H56" s="26"/>
      <c r="I56" s="29"/>
      <c r="L56" s="13"/>
      <c r="M56" s="13"/>
    </row>
    <row r="57" spans="1:13" ht="55.05" customHeight="1" x14ac:dyDescent="0.3">
      <c r="A57" s="23"/>
      <c r="B57" s="23"/>
      <c r="C57" s="26"/>
      <c r="D57" s="25"/>
      <c r="E57" s="25"/>
      <c r="F57" s="25"/>
      <c r="G57" s="25"/>
      <c r="H57" s="26"/>
      <c r="I57" s="29"/>
      <c r="L57" s="13"/>
      <c r="M57" s="13"/>
    </row>
    <row r="58" spans="1:13" ht="55.05" customHeight="1" x14ac:dyDescent="0.3">
      <c r="A58" s="23"/>
      <c r="B58" s="23"/>
      <c r="C58" s="26"/>
      <c r="D58" s="25"/>
      <c r="E58" s="25"/>
      <c r="F58" s="25"/>
      <c r="G58" s="25"/>
      <c r="H58" s="26"/>
      <c r="I58" s="29"/>
      <c r="L58" s="13"/>
      <c r="M58" s="13"/>
    </row>
    <row r="59" spans="1:13" ht="55.05" customHeight="1" x14ac:dyDescent="0.3">
      <c r="A59" s="23"/>
      <c r="B59" s="23"/>
      <c r="C59" s="26"/>
      <c r="D59" s="25"/>
      <c r="E59" s="25"/>
      <c r="F59" s="25"/>
      <c r="G59" s="25"/>
      <c r="H59" s="26"/>
      <c r="I59" s="29"/>
      <c r="L59" s="13"/>
      <c r="M59" s="13"/>
    </row>
    <row r="60" spans="1:13" ht="55.05" customHeight="1" x14ac:dyDescent="0.3">
      <c r="A60" s="23"/>
      <c r="B60" s="23"/>
      <c r="C60" s="26"/>
      <c r="D60" s="25"/>
      <c r="E60" s="25"/>
      <c r="F60" s="25"/>
      <c r="G60" s="25"/>
      <c r="H60" s="26"/>
      <c r="I60" s="29"/>
      <c r="L60" s="13"/>
      <c r="M60" s="13"/>
    </row>
    <row r="61" spans="1:13" ht="55.05" customHeight="1" x14ac:dyDescent="0.3">
      <c r="A61" s="23"/>
      <c r="B61" s="23"/>
      <c r="C61" s="26"/>
      <c r="D61" s="25"/>
      <c r="E61" s="25"/>
      <c r="F61" s="25"/>
      <c r="G61" s="25"/>
      <c r="H61" s="26"/>
      <c r="I61" s="29"/>
      <c r="L61" s="13"/>
      <c r="M61" s="13"/>
    </row>
    <row r="62" spans="1:13" ht="55.05" customHeight="1" x14ac:dyDescent="0.3">
      <c r="A62" s="23"/>
      <c r="B62" s="23"/>
      <c r="C62" s="26"/>
      <c r="D62" s="25"/>
      <c r="E62" s="25"/>
      <c r="F62" s="25"/>
      <c r="G62" s="25"/>
      <c r="H62" s="26"/>
      <c r="I62" s="29"/>
      <c r="L62" s="13"/>
      <c r="M62" s="13"/>
    </row>
    <row r="63" spans="1:13" ht="55.05" customHeight="1" x14ac:dyDescent="0.3">
      <c r="A63" s="23"/>
      <c r="B63" s="23"/>
      <c r="C63" s="26"/>
      <c r="D63" s="25"/>
      <c r="E63" s="25"/>
      <c r="F63" s="25"/>
      <c r="G63" s="25"/>
      <c r="H63" s="26"/>
      <c r="I63" s="29"/>
      <c r="L63" s="13"/>
      <c r="M63" s="13"/>
    </row>
    <row r="64" spans="1:13" ht="55.05" customHeight="1" x14ac:dyDescent="0.3">
      <c r="A64" s="23"/>
      <c r="B64" s="23"/>
      <c r="C64" s="26"/>
      <c r="D64" s="25"/>
      <c r="E64" s="25"/>
      <c r="F64" s="25"/>
      <c r="G64" s="25"/>
      <c r="H64" s="26"/>
      <c r="I64" s="29"/>
      <c r="L64" s="13"/>
      <c r="M64" s="13"/>
    </row>
    <row r="65" spans="1:13" ht="55.05" customHeight="1" x14ac:dyDescent="0.3">
      <c r="A65" s="23"/>
      <c r="B65" s="23"/>
      <c r="C65" s="26"/>
      <c r="D65" s="25"/>
      <c r="E65" s="25"/>
      <c r="F65" s="25"/>
      <c r="G65" s="25"/>
      <c r="H65" s="26"/>
      <c r="I65" s="29"/>
      <c r="L65" s="13"/>
      <c r="M65" s="13"/>
    </row>
    <row r="66" spans="1:13" ht="55.05" customHeight="1" x14ac:dyDescent="0.3">
      <c r="A66" s="23"/>
      <c r="B66" s="23"/>
      <c r="C66" s="26"/>
      <c r="D66" s="25"/>
      <c r="E66" s="25"/>
      <c r="F66" s="25"/>
      <c r="G66" s="25"/>
      <c r="H66" s="26"/>
      <c r="I66" s="29"/>
      <c r="L66" s="13"/>
      <c r="M66" s="13"/>
    </row>
    <row r="67" spans="1:13" ht="55.05" customHeight="1" x14ac:dyDescent="0.3">
      <c r="A67" s="23"/>
      <c r="B67" s="23"/>
      <c r="C67" s="26"/>
      <c r="D67" s="25"/>
      <c r="E67" s="25"/>
      <c r="F67" s="25"/>
      <c r="G67" s="25"/>
      <c r="H67" s="26"/>
      <c r="I67" s="29"/>
      <c r="L67" s="13"/>
      <c r="M67" s="13"/>
    </row>
    <row r="68" spans="1:13" ht="55.05" customHeight="1" x14ac:dyDescent="0.3">
      <c r="A68" s="23"/>
      <c r="B68" s="23"/>
      <c r="C68" s="26"/>
      <c r="D68" s="25"/>
      <c r="E68" s="25"/>
      <c r="F68" s="25"/>
      <c r="G68" s="25"/>
      <c r="H68" s="26"/>
      <c r="I68" s="29"/>
      <c r="L68" s="13"/>
      <c r="M68" s="13"/>
    </row>
    <row r="69" spans="1:13" ht="55.05" customHeight="1" x14ac:dyDescent="0.3">
      <c r="A69" s="23"/>
      <c r="B69" s="23"/>
      <c r="C69" s="26"/>
      <c r="D69" s="25"/>
      <c r="E69" s="25"/>
      <c r="F69" s="25"/>
      <c r="G69" s="25"/>
      <c r="H69" s="26"/>
      <c r="I69" s="29"/>
      <c r="L69" s="13"/>
      <c r="M69" s="13"/>
    </row>
    <row r="70" spans="1:13" ht="55.05" customHeight="1" x14ac:dyDescent="0.3">
      <c r="A70" s="23"/>
      <c r="B70" s="23"/>
      <c r="C70" s="26"/>
      <c r="D70" s="25"/>
      <c r="E70" s="25"/>
      <c r="F70" s="25"/>
      <c r="G70" s="25"/>
      <c r="H70" s="26"/>
      <c r="I70" s="29"/>
      <c r="L70" s="13"/>
      <c r="M70" s="13"/>
    </row>
    <row r="71" spans="1:13" ht="55.05" customHeight="1" x14ac:dyDescent="0.3">
      <c r="A71" s="23"/>
      <c r="B71" s="23"/>
      <c r="C71" s="26"/>
      <c r="D71" s="25"/>
      <c r="E71" s="25"/>
      <c r="F71" s="25"/>
      <c r="G71" s="25"/>
      <c r="H71" s="26"/>
      <c r="I71" s="29"/>
      <c r="L71" s="13"/>
      <c r="M71" s="13"/>
    </row>
    <row r="72" spans="1:13" ht="55.05" customHeight="1" x14ac:dyDescent="0.3">
      <c r="A72" s="23"/>
      <c r="B72" s="23"/>
      <c r="C72" s="26"/>
      <c r="D72" s="25"/>
      <c r="E72" s="25"/>
      <c r="F72" s="25"/>
      <c r="G72" s="25"/>
      <c r="H72" s="26"/>
      <c r="I72" s="29"/>
      <c r="L72" s="13"/>
      <c r="M72" s="13"/>
    </row>
    <row r="73" spans="1:13" ht="55.05" customHeight="1" x14ac:dyDescent="0.3">
      <c r="A73" s="23"/>
      <c r="B73" s="23"/>
      <c r="C73" s="26"/>
      <c r="D73" s="25"/>
      <c r="E73" s="25"/>
      <c r="F73" s="25"/>
      <c r="G73" s="25"/>
      <c r="H73" s="26"/>
      <c r="I73" s="29"/>
      <c r="L73" s="13"/>
      <c r="M73" s="13"/>
    </row>
    <row r="74" spans="1:13" ht="55.05" customHeight="1" x14ac:dyDescent="0.3">
      <c r="A74" s="23"/>
      <c r="B74" s="23"/>
      <c r="C74" s="26"/>
      <c r="D74" s="25"/>
      <c r="E74" s="25"/>
      <c r="F74" s="25"/>
      <c r="G74" s="25"/>
      <c r="H74" s="26"/>
      <c r="I74" s="29"/>
      <c r="L74" s="13"/>
      <c r="M74" s="13"/>
    </row>
    <row r="75" spans="1:13" ht="55.05" customHeight="1" x14ac:dyDescent="0.3">
      <c r="A75" s="23"/>
      <c r="B75" s="23"/>
      <c r="C75" s="26"/>
      <c r="D75" s="25"/>
      <c r="E75" s="25"/>
      <c r="F75" s="25"/>
      <c r="G75" s="25"/>
      <c r="H75" s="26"/>
      <c r="I75" s="29"/>
      <c r="L75" s="13"/>
      <c r="M75" s="13"/>
    </row>
    <row r="76" spans="1:13" ht="55.05" customHeight="1" x14ac:dyDescent="0.3">
      <c r="A76" s="23"/>
      <c r="B76" s="23"/>
      <c r="C76" s="26"/>
      <c r="D76" s="25"/>
      <c r="E76" s="25"/>
      <c r="F76" s="25"/>
      <c r="G76" s="25"/>
      <c r="H76" s="26"/>
      <c r="I76" s="29"/>
      <c r="L76" s="13"/>
      <c r="M76" s="13"/>
    </row>
    <row r="77" spans="1:13" ht="55.05" customHeight="1" x14ac:dyDescent="0.3">
      <c r="A77" s="23"/>
      <c r="B77" s="23"/>
      <c r="C77" s="26"/>
      <c r="D77" s="25"/>
      <c r="E77" s="25"/>
      <c r="F77" s="25"/>
      <c r="G77" s="25"/>
      <c r="H77" s="26"/>
      <c r="I77" s="29"/>
      <c r="L77" s="13"/>
      <c r="M77" s="13"/>
    </row>
    <row r="78" spans="1:13" ht="55.05" customHeight="1" x14ac:dyDescent="0.3">
      <c r="A78" s="23"/>
      <c r="B78" s="23"/>
      <c r="C78" s="26"/>
      <c r="D78" s="25"/>
      <c r="E78" s="25"/>
      <c r="F78" s="25"/>
      <c r="G78" s="25"/>
      <c r="H78" s="26"/>
      <c r="I78" s="29"/>
      <c r="L78" s="13"/>
      <c r="M78" s="13"/>
    </row>
    <row r="79" spans="1:13" ht="55.05" customHeight="1" x14ac:dyDescent="0.3">
      <c r="A79" s="23"/>
      <c r="B79" s="23"/>
      <c r="C79" s="26"/>
      <c r="D79" s="25"/>
      <c r="E79" s="25"/>
      <c r="F79" s="25"/>
      <c r="G79" s="25"/>
      <c r="H79" s="26"/>
      <c r="I79" s="29"/>
      <c r="L79" s="13"/>
      <c r="M79" s="13"/>
    </row>
    <row r="80" spans="1:13" ht="55.05" customHeight="1" x14ac:dyDescent="0.3">
      <c r="A80" s="23"/>
      <c r="B80" s="23"/>
      <c r="C80" s="26"/>
      <c r="D80" s="25"/>
      <c r="E80" s="25"/>
      <c r="F80" s="25"/>
      <c r="G80" s="25"/>
      <c r="H80" s="26"/>
      <c r="I80" s="29"/>
      <c r="L80" s="13"/>
      <c r="M80" s="13"/>
    </row>
    <row r="81" spans="1:13" ht="55.05" customHeight="1" x14ac:dyDescent="0.3">
      <c r="A81" s="23"/>
      <c r="B81" s="23"/>
      <c r="C81" s="26"/>
      <c r="D81" s="25"/>
      <c r="E81" s="25"/>
      <c r="F81" s="25"/>
      <c r="G81" s="25"/>
      <c r="H81" s="26"/>
      <c r="I81" s="29"/>
      <c r="L81" s="13"/>
      <c r="M81" s="13"/>
    </row>
    <row r="82" spans="1:13" ht="55.05" customHeight="1" x14ac:dyDescent="0.3">
      <c r="A82" s="23"/>
      <c r="B82" s="23"/>
      <c r="C82" s="26"/>
      <c r="D82" s="25"/>
      <c r="E82" s="25"/>
      <c r="F82" s="25"/>
      <c r="G82" s="25"/>
      <c r="H82" s="26"/>
      <c r="I82" s="29"/>
      <c r="L82" s="13"/>
      <c r="M82" s="13"/>
    </row>
    <row r="83" spans="1:13" ht="55.05" customHeight="1" x14ac:dyDescent="0.3">
      <c r="A83" s="23"/>
      <c r="B83" s="23"/>
      <c r="C83" s="26"/>
      <c r="D83" s="25"/>
      <c r="E83" s="25"/>
      <c r="F83" s="25"/>
      <c r="G83" s="25"/>
      <c r="H83" s="26"/>
      <c r="I83" s="29"/>
      <c r="L83" s="13"/>
      <c r="M83" s="13"/>
    </row>
    <row r="84" spans="1:13" ht="55.05" customHeight="1" x14ac:dyDescent="0.3">
      <c r="A84" s="23"/>
      <c r="B84" s="23"/>
      <c r="C84" s="26"/>
      <c r="D84" s="25"/>
      <c r="E84" s="25"/>
      <c r="F84" s="25"/>
      <c r="G84" s="25"/>
      <c r="H84" s="26"/>
      <c r="I84" s="29"/>
      <c r="L84" s="13"/>
      <c r="M84" s="13"/>
    </row>
    <row r="85" spans="1:13" ht="55.05" customHeight="1" x14ac:dyDescent="0.3">
      <c r="A85" s="23"/>
      <c r="B85" s="23"/>
      <c r="C85" s="26"/>
      <c r="D85" s="25"/>
      <c r="E85" s="25"/>
      <c r="F85" s="25"/>
      <c r="G85" s="25"/>
      <c r="H85" s="26"/>
      <c r="I85" s="29"/>
      <c r="L85" s="13"/>
      <c r="M85" s="13"/>
    </row>
    <row r="86" spans="1:13" ht="55.05" customHeight="1" x14ac:dyDescent="0.3">
      <c r="A86" s="23"/>
      <c r="B86" s="23"/>
      <c r="C86" s="26"/>
      <c r="D86" s="25"/>
      <c r="E86" s="25"/>
      <c r="F86" s="25"/>
      <c r="G86" s="25"/>
      <c r="H86" s="26"/>
      <c r="I86" s="29"/>
      <c r="L86" s="13"/>
      <c r="M86" s="13"/>
    </row>
    <row r="87" spans="1:13" ht="55.05" customHeight="1" x14ac:dyDescent="0.3">
      <c r="A87" s="23"/>
      <c r="B87" s="23"/>
      <c r="C87" s="26"/>
      <c r="D87" s="25"/>
      <c r="E87" s="25"/>
      <c r="F87" s="25"/>
      <c r="G87" s="25"/>
      <c r="H87" s="26"/>
      <c r="I87" s="29"/>
      <c r="L87" s="13"/>
      <c r="M87" s="13"/>
    </row>
    <row r="88" spans="1:13" ht="55.05" customHeight="1" x14ac:dyDescent="0.3">
      <c r="A88" s="23"/>
      <c r="B88" s="23"/>
      <c r="C88" s="26"/>
      <c r="D88" s="25"/>
      <c r="E88" s="25"/>
      <c r="F88" s="25"/>
      <c r="G88" s="25"/>
      <c r="H88" s="26"/>
      <c r="I88" s="29"/>
      <c r="L88" s="13"/>
      <c r="M88" s="13"/>
    </row>
    <row r="89" spans="1:13" ht="55.05" customHeight="1" x14ac:dyDescent="0.3">
      <c r="A89" s="23"/>
      <c r="B89" s="23"/>
      <c r="C89" s="26"/>
      <c r="D89" s="25"/>
      <c r="E89" s="25"/>
      <c r="F89" s="25"/>
      <c r="G89" s="25"/>
      <c r="H89" s="26"/>
      <c r="I89" s="29"/>
      <c r="L89" s="13"/>
      <c r="M89" s="13"/>
    </row>
    <row r="90" spans="1:13" ht="55.05" customHeight="1" x14ac:dyDescent="0.3">
      <c r="A90" s="23"/>
      <c r="B90" s="23"/>
      <c r="C90" s="26"/>
      <c r="D90" s="25"/>
      <c r="E90" s="25"/>
      <c r="F90" s="25"/>
      <c r="G90" s="25"/>
      <c r="H90" s="26"/>
      <c r="I90" s="29"/>
      <c r="L90" s="13"/>
      <c r="M90" s="13"/>
    </row>
    <row r="91" spans="1:13" ht="55.05" customHeight="1" x14ac:dyDescent="0.3">
      <c r="A91" s="23"/>
      <c r="B91" s="23"/>
      <c r="C91" s="26"/>
      <c r="D91" s="25"/>
      <c r="E91" s="25"/>
      <c r="F91" s="25"/>
      <c r="G91" s="25"/>
      <c r="H91" s="26"/>
      <c r="I91" s="29"/>
      <c r="L91" s="13"/>
      <c r="M91" s="13"/>
    </row>
    <row r="92" spans="1:13" ht="55.05" customHeight="1" x14ac:dyDescent="0.3">
      <c r="A92" s="23"/>
      <c r="B92" s="23"/>
      <c r="C92" s="26"/>
      <c r="D92" s="25"/>
      <c r="E92" s="25"/>
      <c r="F92" s="25"/>
      <c r="G92" s="25"/>
      <c r="H92" s="26"/>
      <c r="I92" s="29"/>
      <c r="L92" s="13"/>
      <c r="M92" s="13"/>
    </row>
    <row r="93" spans="1:13" ht="55.05" customHeight="1" x14ac:dyDescent="0.3">
      <c r="A93" s="23"/>
      <c r="B93" s="23"/>
      <c r="C93" s="26"/>
      <c r="D93" s="25"/>
      <c r="E93" s="25"/>
      <c r="F93" s="25"/>
      <c r="G93" s="25"/>
      <c r="H93" s="26"/>
      <c r="I93" s="29"/>
      <c r="L93" s="13"/>
      <c r="M93" s="13"/>
    </row>
    <row r="94" spans="1:13" ht="55.05" customHeight="1" x14ac:dyDescent="0.3">
      <c r="A94" s="23"/>
      <c r="B94" s="23"/>
      <c r="C94" s="26"/>
      <c r="D94" s="25"/>
      <c r="E94" s="25"/>
      <c r="F94" s="25"/>
      <c r="G94" s="25"/>
      <c r="H94" s="26"/>
      <c r="I94" s="29"/>
      <c r="L94" s="13"/>
      <c r="M94" s="13"/>
    </row>
    <row r="95" spans="1:13" ht="55.05" customHeight="1" x14ac:dyDescent="0.3">
      <c r="A95" s="23"/>
      <c r="B95" s="23"/>
      <c r="C95" s="26"/>
      <c r="D95" s="25"/>
      <c r="E95" s="25"/>
      <c r="F95" s="25"/>
      <c r="G95" s="25"/>
      <c r="H95" s="26"/>
      <c r="I95" s="29"/>
      <c r="L95" s="13"/>
      <c r="M95" s="13"/>
    </row>
    <row r="96" spans="1:13" ht="55.05" customHeight="1" x14ac:dyDescent="0.3">
      <c r="A96" s="23"/>
      <c r="B96" s="23"/>
      <c r="C96" s="26"/>
      <c r="D96" s="25"/>
      <c r="E96" s="25"/>
      <c r="F96" s="25"/>
      <c r="G96" s="25"/>
      <c r="H96" s="26"/>
      <c r="I96" s="29"/>
      <c r="L96" s="13"/>
      <c r="M96" s="13"/>
    </row>
    <row r="97" spans="1:13" ht="55.05" customHeight="1" x14ac:dyDescent="0.3">
      <c r="A97" s="23"/>
      <c r="B97" s="23"/>
      <c r="C97" s="26"/>
      <c r="D97" s="25"/>
      <c r="E97" s="25"/>
      <c r="F97" s="25"/>
      <c r="G97" s="25"/>
      <c r="H97" s="26"/>
      <c r="I97" s="29"/>
      <c r="L97" s="13"/>
      <c r="M97" s="13"/>
    </row>
    <row r="98" spans="1:13" ht="55.05" customHeight="1" x14ac:dyDescent="0.3">
      <c r="A98" s="23"/>
      <c r="B98" s="23"/>
      <c r="C98" s="26"/>
      <c r="D98" s="25"/>
      <c r="E98" s="25"/>
      <c r="F98" s="25"/>
      <c r="G98" s="25"/>
      <c r="H98" s="26"/>
      <c r="I98" s="29"/>
      <c r="L98" s="13"/>
      <c r="M98" s="13"/>
    </row>
    <row r="99" spans="1:13" ht="55.05" customHeight="1" x14ac:dyDescent="0.3">
      <c r="A99" s="23"/>
      <c r="B99" s="23"/>
      <c r="C99" s="26"/>
      <c r="D99" s="25"/>
      <c r="E99" s="25"/>
      <c r="F99" s="25"/>
      <c r="G99" s="25"/>
      <c r="H99" s="26"/>
      <c r="I99" s="29"/>
      <c r="L99" s="13"/>
      <c r="M99" s="13"/>
    </row>
    <row r="100" spans="1:13" ht="55.05" customHeight="1" x14ac:dyDescent="0.3">
      <c r="A100" s="23"/>
      <c r="B100" s="23"/>
      <c r="C100" s="26"/>
      <c r="D100" s="25"/>
      <c r="E100" s="25"/>
      <c r="F100" s="25"/>
      <c r="G100" s="25"/>
      <c r="H100" s="26"/>
      <c r="I100" s="29"/>
      <c r="L100" s="13"/>
      <c r="M100" s="13"/>
    </row>
    <row r="101" spans="1:13" ht="55.05" customHeight="1" x14ac:dyDescent="0.3">
      <c r="A101" s="23"/>
      <c r="B101" s="23"/>
      <c r="C101" s="26"/>
      <c r="D101" s="25"/>
      <c r="E101" s="25"/>
      <c r="F101" s="25"/>
      <c r="G101" s="25"/>
      <c r="H101" s="26"/>
      <c r="I101" s="29"/>
      <c r="L101" s="13"/>
      <c r="M101" s="13"/>
    </row>
    <row r="102" spans="1:13" ht="55.05" customHeight="1" x14ac:dyDescent="0.3">
      <c r="A102" s="19"/>
      <c r="B102" s="19"/>
      <c r="C102" s="20"/>
      <c r="D102" s="11"/>
      <c r="E102" s="11"/>
      <c r="F102" s="11"/>
      <c r="G102" s="11"/>
      <c r="H102" s="20"/>
      <c r="I102" s="30"/>
    </row>
    <row r="103" spans="1:13" ht="55.05" customHeight="1" x14ac:dyDescent="0.3">
      <c r="A103" s="19"/>
      <c r="B103" s="19"/>
      <c r="C103" s="20"/>
      <c r="D103" s="11"/>
      <c r="E103" s="11"/>
      <c r="F103" s="11"/>
      <c r="G103" s="11"/>
      <c r="H103" s="20"/>
      <c r="I103" s="30"/>
    </row>
    <row r="104" spans="1:13" ht="55.05" customHeight="1" x14ac:dyDescent="0.3">
      <c r="A104" s="19"/>
      <c r="B104" s="19"/>
      <c r="C104" s="20"/>
      <c r="D104" s="11"/>
      <c r="E104" s="11"/>
      <c r="F104" s="11"/>
      <c r="G104" s="11"/>
      <c r="H104" s="20"/>
      <c r="I104" s="30"/>
    </row>
    <row r="105" spans="1:13" ht="55.05" customHeight="1" x14ac:dyDescent="0.3">
      <c r="A105" s="19"/>
      <c r="B105" s="19"/>
      <c r="C105" s="20"/>
      <c r="D105" s="11"/>
      <c r="E105" s="11"/>
      <c r="F105" s="11"/>
      <c r="G105" s="11"/>
      <c r="H105" s="20"/>
      <c r="I105" s="30"/>
    </row>
    <row r="106" spans="1:13" ht="55.05" customHeight="1" x14ac:dyDescent="0.3">
      <c r="A106" s="19"/>
      <c r="B106" s="19"/>
      <c r="C106" s="20"/>
      <c r="D106" s="11"/>
      <c r="E106" s="11"/>
      <c r="F106" s="11"/>
      <c r="G106" s="11"/>
      <c r="H106" s="20"/>
      <c r="I106" s="30"/>
    </row>
    <row r="107" spans="1:13" ht="55.05" customHeight="1" x14ac:dyDescent="0.3">
      <c r="A107" s="19"/>
      <c r="B107" s="19"/>
      <c r="C107" s="20"/>
      <c r="D107" s="11"/>
      <c r="E107" s="11"/>
      <c r="F107" s="11"/>
      <c r="G107" s="11"/>
      <c r="H107" s="20"/>
      <c r="I107" s="30"/>
    </row>
    <row r="108" spans="1:13" ht="55.05" customHeight="1" x14ac:dyDescent="0.3">
      <c r="A108" s="19"/>
      <c r="B108" s="19"/>
      <c r="C108" s="20"/>
      <c r="D108" s="11"/>
      <c r="E108" s="11"/>
      <c r="F108" s="11"/>
      <c r="G108" s="11"/>
      <c r="H108" s="20"/>
      <c r="I108" s="30"/>
    </row>
    <row r="109" spans="1:13" ht="55.05" customHeight="1" x14ac:dyDescent="0.3">
      <c r="A109" s="19"/>
      <c r="B109" s="19"/>
      <c r="C109" s="20"/>
      <c r="D109" s="11"/>
      <c r="E109" s="11"/>
      <c r="F109" s="11"/>
      <c r="G109" s="11"/>
      <c r="H109" s="20"/>
      <c r="I109" s="30"/>
    </row>
    <row r="110" spans="1:13" ht="55.05" customHeight="1" x14ac:dyDescent="0.3">
      <c r="A110" s="19"/>
      <c r="B110" s="19"/>
      <c r="C110" s="20"/>
      <c r="D110" s="11"/>
      <c r="E110" s="11"/>
      <c r="F110" s="11"/>
      <c r="G110" s="11"/>
      <c r="H110" s="20"/>
      <c r="I110" s="30"/>
    </row>
    <row r="111" spans="1:13" ht="55.05" customHeight="1" x14ac:dyDescent="0.3">
      <c r="A111" s="19"/>
      <c r="B111" s="19"/>
      <c r="C111" s="20"/>
      <c r="D111" s="11"/>
      <c r="E111" s="11"/>
      <c r="F111" s="11"/>
      <c r="G111" s="11"/>
      <c r="H111" s="20"/>
      <c r="I111" s="30"/>
    </row>
    <row r="112" spans="1:13" ht="55.05" customHeight="1" x14ac:dyDescent="0.3">
      <c r="A112" s="19"/>
      <c r="B112" s="19"/>
      <c r="C112" s="20"/>
      <c r="D112" s="11"/>
      <c r="E112" s="11"/>
      <c r="F112" s="11"/>
      <c r="G112" s="11"/>
      <c r="H112" s="20"/>
      <c r="I112" s="30"/>
    </row>
    <row r="113" spans="1:9" ht="55.05" customHeight="1" x14ac:dyDescent="0.3">
      <c r="A113" s="19"/>
      <c r="B113" s="19"/>
      <c r="C113" s="20"/>
      <c r="D113" s="11"/>
      <c r="E113" s="11"/>
      <c r="F113" s="11"/>
      <c r="G113" s="11"/>
      <c r="H113" s="20"/>
      <c r="I113" s="30"/>
    </row>
    <row r="114" spans="1:9" ht="55.05" customHeight="1" x14ac:dyDescent="0.3">
      <c r="A114" s="19"/>
      <c r="B114" s="19"/>
      <c r="C114" s="20"/>
      <c r="D114" s="11"/>
      <c r="E114" s="11"/>
      <c r="F114" s="11"/>
      <c r="G114" s="11"/>
      <c r="H114" s="20"/>
      <c r="I114" s="30"/>
    </row>
    <row r="115" spans="1:9" ht="55.05" customHeight="1" x14ac:dyDescent="0.3">
      <c r="A115" s="19"/>
      <c r="B115" s="19"/>
      <c r="C115" s="20"/>
      <c r="D115" s="11"/>
      <c r="E115" s="11"/>
      <c r="F115" s="11"/>
      <c r="G115" s="11"/>
      <c r="H115" s="20"/>
      <c r="I115" s="30"/>
    </row>
    <row r="116" spans="1:9" ht="55.05" customHeight="1" x14ac:dyDescent="0.3">
      <c r="A116" s="19"/>
      <c r="B116" s="19"/>
      <c r="C116" s="20"/>
      <c r="D116" s="11"/>
      <c r="E116" s="11"/>
      <c r="F116" s="11"/>
      <c r="G116" s="11"/>
      <c r="H116" s="20"/>
      <c r="I116" s="30"/>
    </row>
    <row r="117" spans="1:9" ht="55.05" customHeight="1" x14ac:dyDescent="0.3">
      <c r="A117" s="19"/>
      <c r="B117" s="19"/>
      <c r="C117" s="20"/>
      <c r="D117" s="11"/>
      <c r="E117" s="11"/>
      <c r="F117" s="11"/>
      <c r="G117" s="11"/>
      <c r="H117" s="20"/>
      <c r="I117" s="30"/>
    </row>
    <row r="118" spans="1:9" ht="55.05" customHeight="1" x14ac:dyDescent="0.3">
      <c r="A118" s="19"/>
      <c r="B118" s="19"/>
      <c r="C118" s="20"/>
      <c r="D118" s="11"/>
      <c r="E118" s="11"/>
      <c r="F118" s="11"/>
      <c r="G118" s="11"/>
      <c r="H118" s="20"/>
      <c r="I118" s="30"/>
    </row>
    <row r="119" spans="1:9" ht="55.05" customHeight="1" x14ac:dyDescent="0.3">
      <c r="A119" s="19"/>
      <c r="B119" s="19"/>
      <c r="C119" s="20"/>
      <c r="D119" s="11"/>
      <c r="E119" s="11"/>
      <c r="F119" s="11"/>
      <c r="G119" s="11"/>
      <c r="H119" s="20"/>
      <c r="I119" s="30"/>
    </row>
    <row r="120" spans="1:9" ht="55.05" customHeight="1" x14ac:dyDescent="0.3">
      <c r="A120" s="19"/>
      <c r="B120" s="19"/>
      <c r="C120" s="20"/>
      <c r="D120" s="11"/>
      <c r="E120" s="11"/>
      <c r="F120" s="11"/>
      <c r="G120" s="11"/>
      <c r="H120" s="20"/>
      <c r="I120" s="30"/>
    </row>
    <row r="121" spans="1:9" ht="55.05" customHeight="1" x14ac:dyDescent="0.3">
      <c r="A121" s="19"/>
      <c r="B121" s="19"/>
      <c r="C121" s="20"/>
      <c r="D121" s="11"/>
      <c r="E121" s="11"/>
      <c r="F121" s="11"/>
      <c r="G121" s="11"/>
      <c r="H121" s="20"/>
      <c r="I121" s="30"/>
    </row>
    <row r="122" spans="1:9" ht="55.05" customHeight="1" x14ac:dyDescent="0.3">
      <c r="A122" s="19"/>
      <c r="B122" s="19"/>
      <c r="C122" s="20"/>
      <c r="D122" s="11"/>
      <c r="E122" s="11"/>
      <c r="F122" s="11"/>
      <c r="G122" s="11"/>
      <c r="H122" s="20"/>
      <c r="I122" s="30"/>
    </row>
    <row r="123" spans="1:9" ht="55.05" customHeight="1" x14ac:dyDescent="0.3">
      <c r="A123" s="19"/>
      <c r="B123" s="19"/>
      <c r="C123" s="20"/>
      <c r="D123" s="11"/>
      <c r="E123" s="11"/>
      <c r="F123" s="11"/>
      <c r="G123" s="11"/>
      <c r="H123" s="20"/>
      <c r="I123" s="30"/>
    </row>
    <row r="124" spans="1:9" ht="55.05" customHeight="1" x14ac:dyDescent="0.3">
      <c r="A124" s="19"/>
      <c r="B124" s="19"/>
      <c r="C124" s="20"/>
      <c r="D124" s="11"/>
      <c r="E124" s="11"/>
      <c r="F124" s="11"/>
      <c r="G124" s="11"/>
      <c r="H124" s="20"/>
      <c r="I124" s="30"/>
    </row>
    <row r="125" spans="1:9" ht="55.05" customHeight="1" x14ac:dyDescent="0.3">
      <c r="A125" s="19"/>
      <c r="B125" s="19"/>
      <c r="C125" s="20"/>
      <c r="D125" s="11"/>
      <c r="E125" s="11"/>
      <c r="F125" s="11"/>
      <c r="G125" s="11"/>
      <c r="H125" s="20"/>
      <c r="I125" s="30"/>
    </row>
    <row r="126" spans="1:9" ht="55.05" customHeight="1" x14ac:dyDescent="0.3">
      <c r="A126" s="19"/>
      <c r="B126" s="19"/>
      <c r="C126" s="20"/>
      <c r="D126" s="11"/>
      <c r="E126" s="11"/>
      <c r="F126" s="11"/>
      <c r="G126" s="11"/>
      <c r="H126" s="20"/>
      <c r="I126" s="30"/>
    </row>
    <row r="127" spans="1:9" ht="55.05" customHeight="1" x14ac:dyDescent="0.3">
      <c r="A127" s="19"/>
      <c r="B127" s="19"/>
      <c r="C127" s="20"/>
      <c r="D127" s="11"/>
      <c r="E127" s="11"/>
      <c r="F127" s="11"/>
      <c r="G127" s="11"/>
      <c r="H127" s="20"/>
      <c r="I127" s="30"/>
    </row>
    <row r="128" spans="1:9" ht="55.05" customHeight="1" x14ac:dyDescent="0.3">
      <c r="A128" s="19"/>
      <c r="B128" s="19"/>
      <c r="C128" s="20"/>
      <c r="D128" s="11"/>
      <c r="E128" s="11"/>
      <c r="F128" s="11"/>
      <c r="G128" s="11"/>
      <c r="H128" s="20"/>
      <c r="I128" s="30"/>
    </row>
    <row r="129" spans="1:9" ht="55.05" customHeight="1" x14ac:dyDescent="0.3">
      <c r="A129" s="19"/>
      <c r="B129" s="19"/>
      <c r="C129" s="20"/>
      <c r="D129" s="11"/>
      <c r="E129" s="11"/>
      <c r="F129" s="11"/>
      <c r="G129" s="11"/>
      <c r="H129" s="20"/>
      <c r="I129" s="30"/>
    </row>
    <row r="130" spans="1:9" ht="55.05" customHeight="1" x14ac:dyDescent="0.3">
      <c r="A130" s="19"/>
      <c r="B130" s="19"/>
      <c r="C130" s="20"/>
      <c r="D130" s="11"/>
      <c r="E130" s="11"/>
      <c r="F130" s="11"/>
      <c r="G130" s="11"/>
      <c r="H130" s="20"/>
      <c r="I130" s="30"/>
    </row>
    <row r="131" spans="1:9" ht="55.05" customHeight="1" x14ac:dyDescent="0.3">
      <c r="A131" s="19"/>
      <c r="B131" s="19"/>
      <c r="C131" s="20"/>
      <c r="D131" s="11"/>
      <c r="E131" s="11"/>
      <c r="F131" s="11"/>
      <c r="G131" s="11"/>
      <c r="H131" s="20"/>
      <c r="I131" s="30"/>
    </row>
    <row r="132" spans="1:9" ht="55.05" customHeight="1" x14ac:dyDescent="0.3">
      <c r="A132" s="19"/>
      <c r="B132" s="19"/>
      <c r="C132" s="20"/>
      <c r="D132" s="11"/>
      <c r="E132" s="11"/>
      <c r="F132" s="11"/>
      <c r="G132" s="11"/>
      <c r="H132" s="20"/>
      <c r="I132" s="30"/>
    </row>
    <row r="133" spans="1:9" ht="55.05" customHeight="1" x14ac:dyDescent="0.3">
      <c r="A133" s="19"/>
      <c r="B133" s="19"/>
      <c r="C133" s="20"/>
      <c r="D133" s="11"/>
      <c r="E133" s="11"/>
      <c r="F133" s="11"/>
      <c r="G133" s="11"/>
      <c r="H133" s="20"/>
      <c r="I133" s="30"/>
    </row>
    <row r="134" spans="1:9" ht="55.05" customHeight="1" x14ac:dyDescent="0.3">
      <c r="A134" s="19"/>
      <c r="B134" s="19"/>
      <c r="C134" s="20"/>
      <c r="D134" s="11"/>
      <c r="E134" s="11"/>
      <c r="F134" s="11"/>
      <c r="G134" s="11"/>
      <c r="H134" s="20"/>
      <c r="I134" s="30"/>
    </row>
    <row r="135" spans="1:9" ht="55.05" customHeight="1" x14ac:dyDescent="0.3">
      <c r="A135" s="19"/>
      <c r="B135" s="19"/>
      <c r="C135" s="20"/>
      <c r="D135" s="11"/>
      <c r="E135" s="11"/>
      <c r="F135" s="11"/>
      <c r="G135" s="11"/>
      <c r="H135" s="20"/>
      <c r="I135" s="30"/>
    </row>
    <row r="136" spans="1:9" ht="55.05" customHeight="1" x14ac:dyDescent="0.3">
      <c r="A136" s="19"/>
      <c r="B136" s="19"/>
      <c r="C136" s="20"/>
      <c r="D136" s="11"/>
      <c r="E136" s="11"/>
      <c r="F136" s="11"/>
      <c r="G136" s="11"/>
      <c r="H136" s="20"/>
      <c r="I136" s="30"/>
    </row>
    <row r="137" spans="1:9" ht="55.05" customHeight="1" x14ac:dyDescent="0.3">
      <c r="A137" s="19"/>
      <c r="B137" s="19"/>
      <c r="C137" s="20"/>
      <c r="D137" s="11"/>
      <c r="E137" s="11"/>
      <c r="F137" s="11"/>
      <c r="G137" s="11"/>
      <c r="H137" s="20"/>
      <c r="I137" s="30"/>
    </row>
    <row r="138" spans="1:9" ht="55.05" customHeight="1" x14ac:dyDescent="0.3">
      <c r="A138" s="19"/>
      <c r="B138" s="19"/>
      <c r="C138" s="20"/>
      <c r="D138" s="11"/>
      <c r="E138" s="11"/>
      <c r="F138" s="11"/>
      <c r="G138" s="11"/>
      <c r="H138" s="20"/>
      <c r="I138" s="30"/>
    </row>
    <row r="139" spans="1:9" ht="55.05" customHeight="1" x14ac:dyDescent="0.3">
      <c r="A139" s="19"/>
      <c r="B139" s="19"/>
      <c r="C139" s="20"/>
      <c r="D139" s="11"/>
      <c r="E139" s="11"/>
      <c r="F139" s="11"/>
      <c r="G139" s="11"/>
      <c r="H139" s="20"/>
      <c r="I139" s="30"/>
    </row>
    <row r="140" spans="1:9" ht="55.05" customHeight="1" x14ac:dyDescent="0.3">
      <c r="A140" s="19"/>
      <c r="B140" s="19"/>
      <c r="C140" s="20"/>
      <c r="D140" s="11"/>
      <c r="E140" s="11"/>
      <c r="F140" s="11"/>
      <c r="G140" s="11"/>
      <c r="H140" s="20"/>
      <c r="I140" s="30"/>
    </row>
    <row r="141" spans="1:9" ht="55.05" customHeight="1" x14ac:dyDescent="0.3">
      <c r="A141" s="19"/>
      <c r="B141" s="19"/>
      <c r="C141" s="20"/>
      <c r="D141" s="11"/>
      <c r="E141" s="11"/>
      <c r="F141" s="11"/>
      <c r="G141" s="11"/>
      <c r="H141" s="20"/>
      <c r="I141" s="30"/>
    </row>
    <row r="142" spans="1:9" ht="55.05" customHeight="1" x14ac:dyDescent="0.3">
      <c r="A142" s="19"/>
      <c r="B142" s="19"/>
      <c r="C142" s="20"/>
      <c r="D142" s="11"/>
      <c r="E142" s="11"/>
      <c r="F142" s="11"/>
      <c r="G142" s="11"/>
      <c r="H142" s="20"/>
      <c r="I142" s="30"/>
    </row>
    <row r="143" spans="1:9" ht="55.05" customHeight="1" x14ac:dyDescent="0.3">
      <c r="A143" s="19"/>
      <c r="B143" s="19"/>
      <c r="C143" s="20"/>
      <c r="D143" s="11"/>
      <c r="E143" s="11"/>
      <c r="F143" s="11"/>
      <c r="G143" s="11"/>
      <c r="H143" s="20"/>
      <c r="I143" s="30"/>
    </row>
    <row r="144" spans="1:9" ht="55.05" customHeight="1" x14ac:dyDescent="0.3">
      <c r="A144" s="19"/>
      <c r="B144" s="19"/>
      <c r="C144" s="20"/>
      <c r="D144" s="11"/>
      <c r="E144" s="11"/>
      <c r="F144" s="11"/>
      <c r="G144" s="11"/>
      <c r="H144" s="20"/>
      <c r="I144" s="30"/>
    </row>
    <row r="145" spans="1:9" ht="55.05" customHeight="1" x14ac:dyDescent="0.3">
      <c r="A145" s="19"/>
      <c r="B145" s="19"/>
      <c r="C145" s="20"/>
      <c r="D145" s="11"/>
      <c r="E145" s="11"/>
      <c r="F145" s="11"/>
      <c r="G145" s="11"/>
      <c r="H145" s="20"/>
      <c r="I145" s="30"/>
    </row>
    <row r="146" spans="1:9" ht="55.05" customHeight="1" x14ac:dyDescent="0.3">
      <c r="A146" s="19"/>
      <c r="B146" s="19"/>
      <c r="C146" s="20"/>
      <c r="D146" s="11"/>
      <c r="E146" s="11"/>
      <c r="F146" s="11"/>
      <c r="G146" s="11"/>
      <c r="H146" s="20"/>
      <c r="I146" s="30"/>
    </row>
    <row r="147" spans="1:9" ht="55.05" customHeight="1" x14ac:dyDescent="0.3">
      <c r="A147" s="19"/>
      <c r="B147" s="19"/>
      <c r="C147" s="20"/>
      <c r="D147" s="11"/>
      <c r="E147" s="11"/>
      <c r="F147" s="11"/>
      <c r="G147" s="11"/>
      <c r="H147" s="20"/>
      <c r="I147" s="30"/>
    </row>
    <row r="148" spans="1:9" ht="55.05" customHeight="1" x14ac:dyDescent="0.3">
      <c r="A148" s="19"/>
      <c r="B148" s="19"/>
      <c r="C148" s="20"/>
      <c r="D148" s="11"/>
      <c r="E148" s="11"/>
      <c r="F148" s="11"/>
      <c r="G148" s="11"/>
      <c r="H148" s="20"/>
      <c r="I148" s="30"/>
    </row>
    <row r="149" spans="1:9" ht="55.05" customHeight="1" x14ac:dyDescent="0.3">
      <c r="A149" s="19"/>
      <c r="B149" s="19"/>
      <c r="C149" s="20"/>
      <c r="D149" s="11"/>
      <c r="E149" s="11"/>
      <c r="F149" s="11"/>
      <c r="G149" s="11"/>
      <c r="H149" s="20"/>
      <c r="I149" s="30"/>
    </row>
    <row r="150" spans="1:9" ht="55.05" customHeight="1" x14ac:dyDescent="0.3">
      <c r="A150" s="19"/>
      <c r="B150" s="19"/>
      <c r="C150" s="20"/>
      <c r="D150" s="11"/>
      <c r="E150" s="11"/>
      <c r="F150" s="11"/>
      <c r="G150" s="11"/>
      <c r="H150" s="20"/>
      <c r="I150" s="30"/>
    </row>
    <row r="151" spans="1:9" ht="55.05" customHeight="1" x14ac:dyDescent="0.3">
      <c r="A151" s="19"/>
      <c r="B151" s="19"/>
      <c r="C151" s="20"/>
      <c r="D151" s="11"/>
      <c r="E151" s="11"/>
      <c r="F151" s="11"/>
      <c r="G151" s="11"/>
      <c r="H151" s="20"/>
      <c r="I151" s="30"/>
    </row>
    <row r="152" spans="1:9" ht="55.05" customHeight="1" x14ac:dyDescent="0.3">
      <c r="A152" s="19"/>
      <c r="B152" s="19"/>
      <c r="C152" s="20"/>
      <c r="D152" s="11"/>
      <c r="E152" s="11"/>
      <c r="F152" s="11"/>
      <c r="G152" s="11"/>
      <c r="H152" s="20"/>
      <c r="I152" s="30"/>
    </row>
    <row r="153" spans="1:9" ht="55.05" customHeight="1" x14ac:dyDescent="0.3">
      <c r="A153" s="19"/>
      <c r="B153" s="19"/>
      <c r="C153" s="20"/>
      <c r="D153" s="11"/>
      <c r="E153" s="11"/>
      <c r="F153" s="11"/>
      <c r="G153" s="11"/>
      <c r="H153" s="20"/>
      <c r="I153" s="30"/>
    </row>
    <row r="154" spans="1:9" ht="55.05" customHeight="1" x14ac:dyDescent="0.3">
      <c r="A154" s="19"/>
      <c r="B154" s="19"/>
      <c r="C154" s="20"/>
      <c r="D154" s="11"/>
      <c r="E154" s="11"/>
      <c r="F154" s="11"/>
      <c r="G154" s="11"/>
      <c r="H154" s="20"/>
      <c r="I154" s="30"/>
    </row>
    <row r="155" spans="1:9" ht="55.05" customHeight="1" x14ac:dyDescent="0.3">
      <c r="A155" s="19"/>
      <c r="B155" s="19"/>
      <c r="C155" s="20"/>
      <c r="D155" s="11"/>
      <c r="E155" s="11"/>
      <c r="F155" s="11"/>
      <c r="G155" s="11"/>
      <c r="H155" s="20"/>
      <c r="I155" s="30"/>
    </row>
    <row r="156" spans="1:9" ht="55.05" customHeight="1" x14ac:dyDescent="0.3">
      <c r="A156" s="19"/>
      <c r="B156" s="19"/>
      <c r="C156" s="20"/>
      <c r="D156" s="11"/>
      <c r="E156" s="11"/>
      <c r="F156" s="11"/>
      <c r="G156" s="11"/>
      <c r="H156" s="20"/>
      <c r="I156" s="30"/>
    </row>
    <row r="157" spans="1:9" ht="55.05" customHeight="1" x14ac:dyDescent="0.3">
      <c r="A157" s="19"/>
      <c r="B157" s="19"/>
      <c r="C157" s="20"/>
      <c r="D157" s="11"/>
      <c r="E157" s="11"/>
      <c r="F157" s="11"/>
      <c r="G157" s="11"/>
      <c r="H157" s="20"/>
      <c r="I157" s="30"/>
    </row>
    <row r="158" spans="1:9" ht="55.05" customHeight="1" x14ac:dyDescent="0.3">
      <c r="A158" s="19"/>
      <c r="B158" s="19"/>
      <c r="C158" s="20"/>
      <c r="D158" s="11"/>
      <c r="E158" s="11"/>
      <c r="F158" s="11"/>
      <c r="G158" s="11"/>
      <c r="H158" s="20"/>
      <c r="I158" s="30"/>
    </row>
    <row r="159" spans="1:9" ht="55.05" customHeight="1" x14ac:dyDescent="0.3">
      <c r="A159" s="19"/>
      <c r="B159" s="19"/>
      <c r="C159" s="20"/>
      <c r="D159" s="11"/>
      <c r="E159" s="11"/>
      <c r="F159" s="11"/>
      <c r="G159" s="11"/>
      <c r="H159" s="20"/>
      <c r="I159" s="30"/>
    </row>
    <row r="160" spans="1:9" ht="55.05" customHeight="1" x14ac:dyDescent="0.3">
      <c r="A160" s="19"/>
      <c r="B160" s="19"/>
      <c r="C160" s="20"/>
      <c r="D160" s="11"/>
      <c r="E160" s="11"/>
      <c r="F160" s="11"/>
      <c r="G160" s="11"/>
      <c r="H160" s="20"/>
      <c r="I160" s="30"/>
    </row>
    <row r="161" spans="1:9" ht="55.05" customHeight="1" x14ac:dyDescent="0.3">
      <c r="A161" s="19"/>
      <c r="B161" s="19"/>
      <c r="C161" s="20"/>
      <c r="D161" s="11"/>
      <c r="E161" s="11"/>
      <c r="F161" s="11"/>
      <c r="G161" s="11"/>
      <c r="H161" s="20"/>
      <c r="I161" s="30"/>
    </row>
    <row r="162" spans="1:9" ht="55.05" customHeight="1" x14ac:dyDescent="0.3">
      <c r="A162" s="19"/>
      <c r="B162" s="19"/>
      <c r="C162" s="20"/>
      <c r="D162" s="11"/>
      <c r="E162" s="11"/>
      <c r="F162" s="11"/>
      <c r="G162" s="11"/>
      <c r="H162" s="20"/>
      <c r="I162" s="30"/>
    </row>
    <row r="163" spans="1:9" ht="55.05" customHeight="1" x14ac:dyDescent="0.3">
      <c r="A163" s="19"/>
      <c r="B163" s="19"/>
      <c r="C163" s="20"/>
      <c r="D163" s="11"/>
      <c r="E163" s="11"/>
      <c r="F163" s="11"/>
      <c r="G163" s="11"/>
      <c r="H163" s="20"/>
      <c r="I163" s="30"/>
    </row>
    <row r="164" spans="1:9" ht="55.05" customHeight="1" x14ac:dyDescent="0.3">
      <c r="A164" s="19"/>
      <c r="B164" s="19"/>
      <c r="C164" s="20"/>
      <c r="D164" s="11"/>
      <c r="E164" s="11"/>
      <c r="F164" s="11"/>
      <c r="G164" s="11"/>
      <c r="H164" s="20"/>
      <c r="I164" s="30"/>
    </row>
    <row r="165" spans="1:9" ht="55.05" customHeight="1" x14ac:dyDescent="0.3">
      <c r="A165" s="19"/>
      <c r="B165" s="19"/>
      <c r="C165" s="20"/>
      <c r="D165" s="11"/>
      <c r="E165" s="11"/>
      <c r="F165" s="11"/>
      <c r="G165" s="11"/>
      <c r="H165" s="20"/>
      <c r="I165" s="30"/>
    </row>
    <row r="166" spans="1:9" ht="55.05" customHeight="1" x14ac:dyDescent="0.3">
      <c r="A166" s="19"/>
      <c r="B166" s="19"/>
      <c r="C166" s="20"/>
      <c r="D166" s="11"/>
      <c r="E166" s="11"/>
      <c r="F166" s="11"/>
      <c r="G166" s="11"/>
      <c r="H166" s="20"/>
      <c r="I166" s="30"/>
    </row>
    <row r="167" spans="1:9" ht="55.05" customHeight="1" x14ac:dyDescent="0.3">
      <c r="A167" s="19"/>
      <c r="B167" s="19"/>
      <c r="C167" s="20"/>
      <c r="D167" s="11"/>
      <c r="E167" s="11"/>
      <c r="F167" s="11"/>
      <c r="G167" s="11"/>
      <c r="H167" s="20"/>
      <c r="I167" s="30"/>
    </row>
    <row r="168" spans="1:9" ht="55.05" customHeight="1" x14ac:dyDescent="0.3">
      <c r="A168" s="19"/>
      <c r="B168" s="19"/>
      <c r="C168" s="20"/>
      <c r="D168" s="11"/>
      <c r="E168" s="11"/>
      <c r="F168" s="11"/>
      <c r="G168" s="11"/>
      <c r="H168" s="20"/>
      <c r="I168" s="30"/>
    </row>
    <row r="169" spans="1:9" ht="55.05" customHeight="1" x14ac:dyDescent="0.3">
      <c r="A169" s="19"/>
      <c r="B169" s="19"/>
      <c r="C169" s="20"/>
      <c r="D169" s="11"/>
      <c r="E169" s="11"/>
      <c r="F169" s="11"/>
      <c r="G169" s="11"/>
      <c r="H169" s="20"/>
      <c r="I169" s="30"/>
    </row>
    <row r="170" spans="1:9" ht="55.05" customHeight="1" x14ac:dyDescent="0.3">
      <c r="A170" s="19"/>
      <c r="B170" s="19"/>
      <c r="C170" s="20"/>
      <c r="D170" s="11"/>
      <c r="E170" s="11"/>
      <c r="F170" s="11"/>
      <c r="G170" s="11"/>
      <c r="H170" s="20"/>
      <c r="I170" s="30"/>
    </row>
    <row r="171" spans="1:9" ht="55.05" customHeight="1" x14ac:dyDescent="0.3">
      <c r="A171" s="19"/>
      <c r="B171" s="19"/>
      <c r="C171" s="20"/>
      <c r="D171" s="11"/>
      <c r="E171" s="11"/>
      <c r="F171" s="11"/>
      <c r="G171" s="11"/>
      <c r="H171" s="20"/>
      <c r="I171" s="30"/>
    </row>
    <row r="172" spans="1:9" ht="55.05" customHeight="1" x14ac:dyDescent="0.3">
      <c r="A172" s="19"/>
      <c r="B172" s="19"/>
      <c r="C172" s="20"/>
      <c r="D172" s="11"/>
      <c r="E172" s="11"/>
      <c r="F172" s="11"/>
      <c r="G172" s="11"/>
      <c r="H172" s="20"/>
      <c r="I172" s="30"/>
    </row>
    <row r="173" spans="1:9" ht="55.05" customHeight="1" x14ac:dyDescent="0.3">
      <c r="A173" s="19"/>
      <c r="B173" s="19"/>
      <c r="C173" s="20"/>
      <c r="D173" s="11"/>
      <c r="E173" s="11"/>
      <c r="F173" s="11"/>
      <c r="G173" s="11"/>
      <c r="H173" s="20"/>
      <c r="I173" s="30"/>
    </row>
    <row r="174" spans="1:9" ht="55.05" customHeight="1" x14ac:dyDescent="0.3">
      <c r="A174" s="19"/>
      <c r="B174" s="19"/>
      <c r="C174" s="20"/>
      <c r="D174" s="11"/>
      <c r="E174" s="11"/>
      <c r="F174" s="11"/>
      <c r="G174" s="11"/>
      <c r="H174" s="20"/>
      <c r="I174" s="30"/>
    </row>
    <row r="175" spans="1:9" ht="55.05" customHeight="1" x14ac:dyDescent="0.3">
      <c r="A175" s="19"/>
      <c r="B175" s="19"/>
      <c r="C175" s="20"/>
      <c r="D175" s="11"/>
      <c r="E175" s="11"/>
      <c r="F175" s="11"/>
      <c r="G175" s="11"/>
      <c r="H175" s="20"/>
      <c r="I175" s="30"/>
    </row>
    <row r="176" spans="1:9" ht="55.05" customHeight="1" x14ac:dyDescent="0.3">
      <c r="A176" s="19"/>
      <c r="B176" s="19"/>
      <c r="C176" s="20"/>
      <c r="D176" s="11"/>
      <c r="E176" s="11"/>
      <c r="F176" s="11"/>
      <c r="G176" s="11"/>
      <c r="H176" s="20"/>
      <c r="I176" s="30"/>
    </row>
    <row r="177" spans="1:9" ht="55.05" customHeight="1" x14ac:dyDescent="0.3">
      <c r="A177" s="19"/>
      <c r="B177" s="19"/>
      <c r="C177" s="20"/>
      <c r="D177" s="11"/>
      <c r="E177" s="11"/>
      <c r="F177" s="11"/>
      <c r="G177" s="11"/>
      <c r="H177" s="20"/>
      <c r="I177" s="30"/>
    </row>
    <row r="178" spans="1:9" ht="55.05" customHeight="1" x14ac:dyDescent="0.3">
      <c r="A178" s="19"/>
      <c r="B178" s="19"/>
      <c r="C178" s="20"/>
      <c r="D178" s="11"/>
      <c r="E178" s="11"/>
      <c r="F178" s="11"/>
      <c r="G178" s="11"/>
      <c r="H178" s="20"/>
      <c r="I178" s="30"/>
    </row>
    <row r="179" spans="1:9" ht="55.05" customHeight="1" x14ac:dyDescent="0.3">
      <c r="A179" s="19"/>
      <c r="B179" s="19"/>
      <c r="C179" s="20"/>
      <c r="D179" s="11"/>
      <c r="E179" s="11"/>
      <c r="F179" s="11"/>
      <c r="G179" s="11"/>
      <c r="H179" s="20"/>
      <c r="I179" s="30"/>
    </row>
    <row r="180" spans="1:9" ht="55.05" customHeight="1" x14ac:dyDescent="0.3">
      <c r="A180" s="19"/>
      <c r="B180" s="19"/>
      <c r="C180" s="20"/>
      <c r="D180" s="11"/>
      <c r="E180" s="11"/>
      <c r="F180" s="11"/>
      <c r="G180" s="11"/>
      <c r="H180" s="20"/>
      <c r="I180" s="30"/>
    </row>
    <row r="181" spans="1:9" ht="55.05" customHeight="1" x14ac:dyDescent="0.3">
      <c r="A181" s="19"/>
      <c r="B181" s="19"/>
      <c r="C181" s="20"/>
      <c r="D181" s="11"/>
      <c r="E181" s="11"/>
      <c r="F181" s="11"/>
      <c r="G181" s="11"/>
      <c r="H181" s="20"/>
      <c r="I181" s="30"/>
    </row>
    <row r="182" spans="1:9" ht="55.05" customHeight="1" x14ac:dyDescent="0.3">
      <c r="A182" s="19"/>
      <c r="B182" s="19"/>
      <c r="C182" s="20"/>
      <c r="D182" s="11"/>
      <c r="E182" s="11"/>
      <c r="F182" s="11"/>
      <c r="G182" s="11"/>
      <c r="H182" s="20"/>
      <c r="I182" s="30"/>
    </row>
    <row r="183" spans="1:9" ht="55.05" customHeight="1" x14ac:dyDescent="0.3">
      <c r="A183" s="19"/>
      <c r="B183" s="19"/>
      <c r="C183" s="20"/>
      <c r="D183" s="11"/>
      <c r="E183" s="11"/>
      <c r="F183" s="11"/>
      <c r="G183" s="11"/>
      <c r="H183" s="20"/>
      <c r="I183" s="30"/>
    </row>
    <row r="184" spans="1:9" ht="55.05" customHeight="1" x14ac:dyDescent="0.3">
      <c r="A184" s="19"/>
      <c r="B184" s="19"/>
      <c r="C184" s="20"/>
      <c r="D184" s="11"/>
      <c r="E184" s="11"/>
      <c r="F184" s="11"/>
      <c r="G184" s="11"/>
      <c r="H184" s="20"/>
      <c r="I184" s="30"/>
    </row>
    <row r="185" spans="1:9" ht="55.05" customHeight="1" x14ac:dyDescent="0.3">
      <c r="A185" s="19"/>
      <c r="B185" s="19"/>
      <c r="C185" s="20"/>
      <c r="D185" s="11"/>
      <c r="E185" s="11"/>
      <c r="F185" s="11"/>
      <c r="G185" s="11"/>
      <c r="H185" s="20"/>
      <c r="I185" s="30"/>
    </row>
    <row r="186" spans="1:9" ht="55.05" customHeight="1" x14ac:dyDescent="0.3">
      <c r="A186" s="19"/>
      <c r="B186" s="19"/>
      <c r="C186" s="20"/>
      <c r="D186" s="11"/>
      <c r="E186" s="11"/>
      <c r="F186" s="11"/>
      <c r="G186" s="11"/>
      <c r="H186" s="20"/>
      <c r="I186" s="30"/>
    </row>
    <row r="187" spans="1:9" ht="55.05" customHeight="1" x14ac:dyDescent="0.3">
      <c r="A187" s="19"/>
      <c r="B187" s="19"/>
      <c r="C187" s="20"/>
      <c r="D187" s="11"/>
      <c r="E187" s="11"/>
      <c r="F187" s="11"/>
      <c r="G187" s="11"/>
      <c r="H187" s="20"/>
      <c r="I187" s="30"/>
    </row>
    <row r="188" spans="1:9" ht="55.05" customHeight="1" x14ac:dyDescent="0.3">
      <c r="A188" s="19"/>
      <c r="B188" s="19"/>
      <c r="C188" s="20"/>
      <c r="D188" s="11"/>
      <c r="E188" s="11"/>
      <c r="F188" s="11"/>
      <c r="G188" s="11"/>
      <c r="H188" s="20"/>
      <c r="I188" s="30"/>
    </row>
    <row r="189" spans="1:9" ht="55.05" customHeight="1" x14ac:dyDescent="0.3">
      <c r="A189" s="19"/>
      <c r="B189" s="19"/>
      <c r="C189" s="20"/>
      <c r="D189" s="11"/>
      <c r="E189" s="11"/>
      <c r="F189" s="11"/>
      <c r="G189" s="11"/>
      <c r="H189" s="20"/>
      <c r="I189" s="30"/>
    </row>
    <row r="190" spans="1:9" ht="55.05" customHeight="1" x14ac:dyDescent="0.3">
      <c r="A190" s="19"/>
      <c r="B190" s="19"/>
      <c r="C190" s="20"/>
      <c r="D190" s="11"/>
      <c r="E190" s="11"/>
      <c r="F190" s="11"/>
      <c r="G190" s="11"/>
      <c r="H190" s="20"/>
      <c r="I190" s="30"/>
    </row>
    <row r="191" spans="1:9" ht="55.05" customHeight="1" x14ac:dyDescent="0.3">
      <c r="A191" s="19"/>
      <c r="B191" s="19"/>
      <c r="C191" s="20"/>
      <c r="D191" s="11"/>
      <c r="E191" s="11"/>
      <c r="F191" s="11"/>
      <c r="G191" s="11"/>
      <c r="H191" s="20"/>
      <c r="I191" s="30"/>
    </row>
    <row r="192" spans="1:9" ht="55.05" customHeight="1" x14ac:dyDescent="0.3">
      <c r="A192" s="19"/>
      <c r="B192" s="19"/>
      <c r="C192" s="20"/>
      <c r="D192" s="11"/>
      <c r="E192" s="11"/>
      <c r="F192" s="11"/>
      <c r="G192" s="11"/>
      <c r="H192" s="20"/>
      <c r="I192" s="30"/>
    </row>
    <row r="193" spans="1:9" ht="55.05" customHeight="1" x14ac:dyDescent="0.3">
      <c r="A193" s="19"/>
      <c r="B193" s="19"/>
      <c r="C193" s="20"/>
      <c r="D193" s="11"/>
      <c r="E193" s="11"/>
      <c r="F193" s="11"/>
      <c r="G193" s="11"/>
      <c r="H193" s="20"/>
      <c r="I193" s="30"/>
    </row>
    <row r="194" spans="1:9" ht="55.05" customHeight="1" x14ac:dyDescent="0.3">
      <c r="A194" s="19"/>
      <c r="B194" s="19"/>
      <c r="C194" s="20"/>
      <c r="D194" s="11"/>
      <c r="E194" s="11"/>
      <c r="F194" s="11"/>
      <c r="G194" s="11"/>
      <c r="H194" s="20"/>
      <c r="I194" s="30"/>
    </row>
    <row r="195" spans="1:9" ht="55.05" customHeight="1" x14ac:dyDescent="0.3">
      <c r="A195" s="19"/>
      <c r="B195" s="19"/>
      <c r="C195" s="20"/>
      <c r="D195" s="11"/>
      <c r="E195" s="11"/>
      <c r="F195" s="11"/>
      <c r="G195" s="11"/>
      <c r="H195" s="20"/>
      <c r="I195" s="30"/>
    </row>
    <row r="196" spans="1:9" ht="55.05" customHeight="1" x14ac:dyDescent="0.3">
      <c r="A196" s="19"/>
      <c r="B196" s="19"/>
      <c r="C196" s="20"/>
      <c r="D196" s="11"/>
      <c r="E196" s="11"/>
      <c r="F196" s="11"/>
      <c r="G196" s="11"/>
      <c r="H196" s="20"/>
      <c r="I196" s="30"/>
    </row>
    <row r="197" spans="1:9" ht="55.05" customHeight="1" x14ac:dyDescent="0.3">
      <c r="A197" s="19"/>
      <c r="B197" s="19"/>
      <c r="C197" s="20"/>
      <c r="D197" s="11"/>
      <c r="E197" s="11"/>
      <c r="F197" s="11"/>
      <c r="G197" s="11"/>
      <c r="H197" s="20"/>
      <c r="I197" s="30"/>
    </row>
    <row r="198" spans="1:9" ht="55.05" customHeight="1" x14ac:dyDescent="0.3">
      <c r="A198" s="19"/>
      <c r="B198" s="19"/>
      <c r="C198" s="20"/>
      <c r="D198" s="11"/>
      <c r="E198" s="11"/>
      <c r="F198" s="11"/>
      <c r="G198" s="11"/>
      <c r="H198" s="20"/>
      <c r="I198" s="30"/>
    </row>
    <row r="199" spans="1:9" ht="55.05" customHeight="1" x14ac:dyDescent="0.3">
      <c r="A199" s="19"/>
      <c r="B199" s="19"/>
      <c r="C199" s="20"/>
      <c r="D199" s="11"/>
      <c r="E199" s="11"/>
      <c r="F199" s="11"/>
      <c r="G199" s="11"/>
      <c r="H199" s="20"/>
      <c r="I199" s="30"/>
    </row>
    <row r="200" spans="1:9" ht="55.05" customHeight="1" x14ac:dyDescent="0.3">
      <c r="A200" s="19"/>
      <c r="B200" s="19"/>
      <c r="C200" s="20"/>
      <c r="D200" s="11"/>
      <c r="E200" s="11"/>
      <c r="F200" s="11"/>
      <c r="G200" s="11"/>
      <c r="H200" s="20"/>
      <c r="I200" s="30"/>
    </row>
    <row r="201" spans="1:9" ht="55.05" customHeight="1" x14ac:dyDescent="0.3">
      <c r="A201" s="19"/>
      <c r="B201" s="19"/>
      <c r="C201" s="20"/>
      <c r="D201" s="11"/>
      <c r="E201" s="11"/>
      <c r="F201" s="11"/>
      <c r="G201" s="11"/>
      <c r="H201" s="20"/>
      <c r="I201" s="30"/>
    </row>
    <row r="202" spans="1:9" ht="55.05" customHeight="1" x14ac:dyDescent="0.3">
      <c r="A202" s="19"/>
      <c r="B202" s="19"/>
      <c r="C202" s="20"/>
      <c r="D202" s="11"/>
      <c r="E202" s="11"/>
      <c r="F202" s="11"/>
      <c r="G202" s="11"/>
      <c r="H202" s="20"/>
      <c r="I202" s="30"/>
    </row>
    <row r="203" spans="1:9" ht="55.05" customHeight="1" x14ac:dyDescent="0.3">
      <c r="A203" s="19"/>
      <c r="B203" s="19"/>
      <c r="C203" s="20"/>
      <c r="D203" s="11"/>
      <c r="E203" s="11"/>
      <c r="F203" s="11"/>
      <c r="G203" s="11"/>
      <c r="H203" s="20"/>
      <c r="I203" s="30"/>
    </row>
    <row r="204" spans="1:9" ht="55.05" customHeight="1" x14ac:dyDescent="0.3">
      <c r="A204" s="19"/>
      <c r="B204" s="19"/>
      <c r="C204" s="20"/>
      <c r="D204" s="11"/>
      <c r="E204" s="11"/>
      <c r="F204" s="11"/>
      <c r="G204" s="11"/>
      <c r="H204" s="20"/>
      <c r="I204" s="30"/>
    </row>
    <row r="205" spans="1:9" ht="55.05" customHeight="1" x14ac:dyDescent="0.3">
      <c r="A205" s="19"/>
      <c r="B205" s="19"/>
      <c r="C205" s="20"/>
      <c r="D205" s="11"/>
      <c r="E205" s="11"/>
      <c r="F205" s="11"/>
      <c r="G205" s="11"/>
      <c r="H205" s="20"/>
      <c r="I205" s="30"/>
    </row>
    <row r="206" spans="1:9" ht="55.05" customHeight="1" x14ac:dyDescent="0.3">
      <c r="A206" s="19"/>
      <c r="B206" s="19"/>
      <c r="C206" s="20"/>
      <c r="D206" s="11"/>
      <c r="E206" s="11"/>
      <c r="F206" s="11"/>
      <c r="G206" s="11"/>
      <c r="H206" s="20"/>
      <c r="I206" s="30"/>
    </row>
    <row r="207" spans="1:9" ht="55.05" customHeight="1" x14ac:dyDescent="0.3">
      <c r="A207" s="19"/>
      <c r="B207" s="19"/>
      <c r="C207" s="20"/>
      <c r="D207" s="11"/>
      <c r="E207" s="11"/>
      <c r="F207" s="11"/>
      <c r="G207" s="11"/>
      <c r="H207" s="20"/>
      <c r="I207" s="30"/>
    </row>
    <row r="208" spans="1:9" ht="55.05" customHeight="1" x14ac:dyDescent="0.3">
      <c r="A208" s="19"/>
      <c r="B208" s="19"/>
      <c r="C208" s="20"/>
      <c r="D208" s="11"/>
      <c r="E208" s="11"/>
      <c r="F208" s="11"/>
      <c r="G208" s="11"/>
      <c r="H208" s="20"/>
      <c r="I208" s="30"/>
    </row>
    <row r="209" spans="1:9" ht="55.05" customHeight="1" x14ac:dyDescent="0.3">
      <c r="A209" s="19"/>
      <c r="B209" s="19"/>
      <c r="C209" s="20"/>
      <c r="D209" s="11"/>
      <c r="E209" s="11"/>
      <c r="F209" s="11"/>
      <c r="G209" s="11"/>
      <c r="H209" s="20"/>
      <c r="I209" s="30"/>
    </row>
    <row r="210" spans="1:9" ht="55.05" customHeight="1" x14ac:dyDescent="0.3">
      <c r="A210" s="19"/>
      <c r="B210" s="19"/>
      <c r="C210" s="20"/>
      <c r="D210" s="11"/>
      <c r="E210" s="11"/>
      <c r="F210" s="11"/>
      <c r="G210" s="11"/>
      <c r="H210" s="20"/>
      <c r="I210" s="30"/>
    </row>
    <row r="211" spans="1:9" ht="55.05" customHeight="1" x14ac:dyDescent="0.3">
      <c r="A211" s="19"/>
      <c r="B211" s="19"/>
      <c r="C211" s="20"/>
      <c r="D211" s="11"/>
      <c r="E211" s="11"/>
      <c r="F211" s="11"/>
      <c r="G211" s="11"/>
      <c r="H211" s="20"/>
      <c r="I211" s="30"/>
    </row>
    <row r="212" spans="1:9" ht="55.05" customHeight="1" x14ac:dyDescent="0.3">
      <c r="A212" s="19"/>
      <c r="B212" s="19"/>
      <c r="C212" s="20"/>
      <c r="D212" s="11"/>
      <c r="E212" s="11"/>
      <c r="F212" s="11"/>
      <c r="G212" s="11"/>
      <c r="H212" s="20"/>
      <c r="I212" s="30"/>
    </row>
    <row r="213" spans="1:9" ht="55.05" customHeight="1" x14ac:dyDescent="0.3">
      <c r="A213" s="19"/>
      <c r="B213" s="19"/>
      <c r="C213" s="20"/>
      <c r="D213" s="11"/>
      <c r="E213" s="11"/>
      <c r="F213" s="11"/>
      <c r="G213" s="11"/>
      <c r="H213" s="20"/>
      <c r="I213" s="30"/>
    </row>
    <row r="214" spans="1:9" ht="55.05" customHeight="1" x14ac:dyDescent="0.3">
      <c r="A214" s="19"/>
      <c r="B214" s="19"/>
      <c r="C214" s="20"/>
      <c r="D214" s="11"/>
      <c r="E214" s="11"/>
      <c r="F214" s="11"/>
      <c r="G214" s="11"/>
      <c r="H214" s="20"/>
      <c r="I214" s="30"/>
    </row>
    <row r="215" spans="1:9" ht="55.05" customHeight="1" x14ac:dyDescent="0.3">
      <c r="A215" s="19"/>
      <c r="B215" s="19"/>
      <c r="C215" s="20"/>
      <c r="D215" s="11"/>
      <c r="E215" s="11"/>
      <c r="F215" s="11"/>
      <c r="G215" s="11"/>
      <c r="H215" s="20"/>
      <c r="I215" s="30"/>
    </row>
    <row r="216" spans="1:9" ht="55.05" customHeight="1" x14ac:dyDescent="0.3">
      <c r="A216" s="19"/>
      <c r="B216" s="19"/>
      <c r="C216" s="20"/>
      <c r="D216" s="11"/>
      <c r="E216" s="11"/>
      <c r="F216" s="11"/>
      <c r="G216" s="11"/>
      <c r="H216" s="20"/>
      <c r="I216" s="30"/>
    </row>
    <row r="217" spans="1:9" ht="55.05" customHeight="1" x14ac:dyDescent="0.3">
      <c r="A217" s="19"/>
      <c r="B217" s="19"/>
      <c r="C217" s="20"/>
      <c r="D217" s="11"/>
      <c r="E217" s="11"/>
      <c r="F217" s="11"/>
      <c r="G217" s="11"/>
      <c r="H217" s="20"/>
      <c r="I217" s="30"/>
    </row>
    <row r="218" spans="1:9" ht="55.05" customHeight="1" x14ac:dyDescent="0.3">
      <c r="A218" s="19"/>
      <c r="B218" s="19"/>
      <c r="C218" s="20"/>
      <c r="D218" s="11"/>
      <c r="E218" s="11"/>
      <c r="F218" s="11"/>
      <c r="G218" s="11"/>
      <c r="H218" s="20"/>
      <c r="I218" s="30"/>
    </row>
    <row r="219" spans="1:9" ht="55.05" customHeight="1" x14ac:dyDescent="0.3">
      <c r="A219" s="19"/>
      <c r="B219" s="19"/>
      <c r="C219" s="20"/>
      <c r="D219" s="11"/>
      <c r="E219" s="11"/>
      <c r="F219" s="11"/>
      <c r="G219" s="11"/>
      <c r="H219" s="20"/>
      <c r="I219" s="30"/>
    </row>
    <row r="220" spans="1:9" ht="55.05" customHeight="1" x14ac:dyDescent="0.3">
      <c r="A220" s="19"/>
      <c r="B220" s="19"/>
      <c r="C220" s="20"/>
      <c r="D220" s="11"/>
      <c r="E220" s="11"/>
      <c r="F220" s="11"/>
      <c r="G220" s="11"/>
      <c r="H220" s="20"/>
      <c r="I220" s="30"/>
    </row>
    <row r="221" spans="1:9" ht="55.05" customHeight="1" x14ac:dyDescent="0.3">
      <c r="A221" s="19"/>
      <c r="B221" s="19"/>
      <c r="C221" s="20"/>
      <c r="D221" s="11"/>
      <c r="E221" s="11"/>
      <c r="F221" s="11"/>
      <c r="G221" s="11"/>
      <c r="H221" s="20"/>
      <c r="I221" s="30"/>
    </row>
    <row r="222" spans="1:9" ht="55.05" customHeight="1" x14ac:dyDescent="0.3">
      <c r="A222" s="19"/>
      <c r="B222" s="19"/>
      <c r="C222" s="20"/>
      <c r="D222" s="11"/>
      <c r="E222" s="11"/>
      <c r="F222" s="11"/>
      <c r="G222" s="11"/>
      <c r="H222" s="20"/>
      <c r="I222" s="30"/>
    </row>
    <row r="223" spans="1:9" ht="55.05" customHeight="1" x14ac:dyDescent="0.3">
      <c r="A223" s="19"/>
      <c r="B223" s="19"/>
      <c r="C223" s="20"/>
      <c r="D223" s="11"/>
      <c r="E223" s="11"/>
      <c r="F223" s="11"/>
      <c r="G223" s="11"/>
      <c r="H223" s="20"/>
      <c r="I223" s="30"/>
    </row>
    <row r="224" spans="1:9" ht="55.05" customHeight="1" x14ac:dyDescent="0.3">
      <c r="A224" s="19"/>
      <c r="B224" s="19"/>
      <c r="C224" s="20"/>
      <c r="D224" s="11"/>
      <c r="E224" s="11"/>
      <c r="F224" s="11"/>
      <c r="G224" s="11"/>
      <c r="H224" s="20"/>
      <c r="I224" s="30"/>
    </row>
    <row r="225" spans="1:9" ht="55.05" customHeight="1" x14ac:dyDescent="0.3">
      <c r="A225" s="19"/>
      <c r="B225" s="19"/>
      <c r="C225" s="20"/>
      <c r="D225" s="11"/>
      <c r="E225" s="11"/>
      <c r="F225" s="11"/>
      <c r="G225" s="11"/>
      <c r="H225" s="20"/>
      <c r="I225" s="30"/>
    </row>
    <row r="226" spans="1:9" ht="55.05" customHeight="1" x14ac:dyDescent="0.3">
      <c r="A226" s="19"/>
      <c r="B226" s="19"/>
      <c r="C226" s="20"/>
      <c r="D226" s="11"/>
      <c r="E226" s="11"/>
      <c r="F226" s="11"/>
      <c r="G226" s="11"/>
      <c r="H226" s="20"/>
      <c r="I226" s="30"/>
    </row>
    <row r="227" spans="1:9" ht="55.05" customHeight="1" x14ac:dyDescent="0.3">
      <c r="A227" s="19"/>
      <c r="B227" s="19"/>
      <c r="C227" s="20"/>
      <c r="D227" s="11"/>
      <c r="E227" s="11"/>
      <c r="F227" s="11"/>
      <c r="G227" s="11"/>
      <c r="H227" s="20"/>
      <c r="I227" s="30"/>
    </row>
    <row r="228" spans="1:9" ht="55.05" customHeight="1" x14ac:dyDescent="0.3">
      <c r="A228" s="19"/>
      <c r="B228" s="19"/>
      <c r="C228" s="20"/>
      <c r="D228" s="11"/>
      <c r="E228" s="11"/>
      <c r="F228" s="11"/>
      <c r="G228" s="11"/>
      <c r="H228" s="20"/>
      <c r="I228" s="30"/>
    </row>
    <row r="229" spans="1:9" ht="55.05" customHeight="1" x14ac:dyDescent="0.3">
      <c r="A229" s="19"/>
      <c r="B229" s="19"/>
      <c r="C229" s="20"/>
      <c r="D229" s="11"/>
      <c r="E229" s="11"/>
      <c r="F229" s="11"/>
      <c r="G229" s="11"/>
      <c r="H229" s="20"/>
      <c r="I229" s="30"/>
    </row>
    <row r="230" spans="1:9" ht="55.05" customHeight="1" x14ac:dyDescent="0.3">
      <c r="A230" s="19"/>
      <c r="B230" s="19"/>
      <c r="C230" s="20"/>
      <c r="D230" s="11"/>
      <c r="E230" s="11"/>
      <c r="F230" s="11"/>
      <c r="G230" s="11"/>
      <c r="H230" s="20"/>
      <c r="I230" s="30"/>
    </row>
    <row r="231" spans="1:9" ht="55.05" customHeight="1" x14ac:dyDescent="0.3">
      <c r="A231" s="19"/>
      <c r="B231" s="19"/>
      <c r="C231" s="20"/>
      <c r="D231" s="11"/>
      <c r="E231" s="11"/>
      <c r="F231" s="11"/>
      <c r="G231" s="11"/>
      <c r="H231" s="20"/>
      <c r="I231" s="30"/>
    </row>
    <row r="232" spans="1:9" ht="55.05" customHeight="1" x14ac:dyDescent="0.3">
      <c r="A232" s="19"/>
      <c r="B232" s="19"/>
      <c r="C232" s="20"/>
      <c r="D232" s="11"/>
      <c r="E232" s="11"/>
      <c r="F232" s="11"/>
      <c r="G232" s="11"/>
      <c r="H232" s="20"/>
      <c r="I232" s="30"/>
    </row>
    <row r="233" spans="1:9" ht="55.05" customHeight="1" x14ac:dyDescent="0.3">
      <c r="A233" s="19"/>
      <c r="B233" s="19"/>
      <c r="C233" s="20"/>
      <c r="D233" s="11"/>
      <c r="E233" s="11"/>
      <c r="F233" s="11"/>
      <c r="G233" s="11"/>
      <c r="H233" s="20"/>
      <c r="I233" s="30"/>
    </row>
    <row r="234" spans="1:9" ht="55.05" customHeight="1" x14ac:dyDescent="0.3">
      <c r="A234" s="19"/>
      <c r="B234" s="19"/>
      <c r="C234" s="20"/>
      <c r="D234" s="11"/>
      <c r="E234" s="11"/>
      <c r="F234" s="11"/>
      <c r="G234" s="11"/>
      <c r="H234" s="20"/>
      <c r="I234" s="30"/>
    </row>
    <row r="235" spans="1:9" ht="55.05" customHeight="1" x14ac:dyDescent="0.3">
      <c r="A235" s="19"/>
      <c r="B235" s="19"/>
      <c r="C235" s="20"/>
      <c r="D235" s="11"/>
      <c r="E235" s="11"/>
      <c r="F235" s="11"/>
      <c r="G235" s="11"/>
      <c r="H235" s="20"/>
      <c r="I235" s="30"/>
    </row>
    <row r="236" spans="1:9" ht="55.05" customHeight="1" x14ac:dyDescent="0.3">
      <c r="A236" s="19"/>
      <c r="B236" s="19"/>
      <c r="C236" s="20"/>
      <c r="D236" s="11"/>
      <c r="E236" s="11"/>
      <c r="F236" s="11"/>
      <c r="G236" s="11"/>
      <c r="H236" s="20"/>
      <c r="I236" s="30"/>
    </row>
    <row r="237" spans="1:9" ht="55.05" customHeight="1" x14ac:dyDescent="0.3">
      <c r="A237" s="19"/>
      <c r="B237" s="19"/>
      <c r="C237" s="20"/>
      <c r="D237" s="11"/>
      <c r="E237" s="11"/>
      <c r="F237" s="11"/>
      <c r="G237" s="11"/>
      <c r="H237" s="20"/>
      <c r="I237" s="30"/>
    </row>
    <row r="238" spans="1:9" ht="55.05" customHeight="1" x14ac:dyDescent="0.3">
      <c r="A238" s="19"/>
      <c r="B238" s="19"/>
      <c r="C238" s="20"/>
      <c r="D238" s="11"/>
      <c r="E238" s="11"/>
      <c r="F238" s="11"/>
      <c r="G238" s="11"/>
      <c r="H238" s="20"/>
      <c r="I238" s="30"/>
    </row>
    <row r="239" spans="1:9" ht="55.05" customHeight="1" x14ac:dyDescent="0.3">
      <c r="A239" s="19"/>
      <c r="B239" s="19"/>
      <c r="C239" s="20"/>
      <c r="D239" s="11"/>
      <c r="E239" s="11"/>
      <c r="F239" s="11"/>
      <c r="G239" s="11"/>
      <c r="H239" s="20"/>
      <c r="I239" s="30"/>
    </row>
    <row r="240" spans="1:9" ht="55.05" customHeight="1" x14ac:dyDescent="0.3">
      <c r="A240" s="19"/>
      <c r="B240" s="19"/>
      <c r="C240" s="20"/>
      <c r="D240" s="11"/>
      <c r="E240" s="11"/>
      <c r="F240" s="11"/>
      <c r="G240" s="11"/>
      <c r="H240" s="20"/>
      <c r="I240" s="30"/>
    </row>
    <row r="241" spans="1:9" ht="55.05" customHeight="1" x14ac:dyDescent="0.3">
      <c r="A241" s="19"/>
      <c r="B241" s="19"/>
      <c r="C241" s="20"/>
      <c r="D241" s="11"/>
      <c r="E241" s="11"/>
      <c r="F241" s="11"/>
      <c r="G241" s="11"/>
      <c r="H241" s="20"/>
      <c r="I241" s="30"/>
    </row>
    <row r="242" spans="1:9" ht="55.05" customHeight="1" x14ac:dyDescent="0.3">
      <c r="A242" s="19"/>
      <c r="B242" s="19"/>
      <c r="C242" s="20"/>
      <c r="D242" s="11"/>
      <c r="E242" s="11"/>
      <c r="F242" s="11"/>
      <c r="G242" s="11"/>
      <c r="H242" s="20"/>
      <c r="I242" s="30"/>
    </row>
    <row r="243" spans="1:9" ht="55.05" customHeight="1" x14ac:dyDescent="0.3">
      <c r="A243" s="19"/>
      <c r="B243" s="19"/>
      <c r="C243" s="20"/>
      <c r="D243" s="11"/>
      <c r="E243" s="11"/>
      <c r="F243" s="11"/>
      <c r="G243" s="11"/>
      <c r="H243" s="20"/>
      <c r="I243" s="30"/>
    </row>
    <row r="244" spans="1:9" ht="55.05" customHeight="1" x14ac:dyDescent="0.3">
      <c r="A244" s="19"/>
      <c r="B244" s="19"/>
      <c r="C244" s="20"/>
      <c r="D244" s="11"/>
      <c r="E244" s="11"/>
      <c r="F244" s="11"/>
      <c r="G244" s="11"/>
      <c r="H244" s="20"/>
      <c r="I244" s="30"/>
    </row>
    <row r="245" spans="1:9" ht="55.05" customHeight="1" x14ac:dyDescent="0.3">
      <c r="A245" s="19"/>
      <c r="B245" s="19"/>
      <c r="C245" s="20"/>
      <c r="D245" s="11"/>
      <c r="E245" s="11"/>
      <c r="F245" s="11"/>
      <c r="G245" s="11"/>
      <c r="H245" s="20"/>
      <c r="I245" s="30"/>
    </row>
    <row r="246" spans="1:9" ht="55.05" customHeight="1" x14ac:dyDescent="0.3">
      <c r="A246" s="19"/>
      <c r="B246" s="19"/>
      <c r="C246" s="20"/>
      <c r="D246" s="11"/>
      <c r="E246" s="11"/>
      <c r="F246" s="11"/>
      <c r="G246" s="11"/>
      <c r="H246" s="20"/>
      <c r="I246" s="30"/>
    </row>
    <row r="247" spans="1:9" ht="55.05" customHeight="1" x14ac:dyDescent="0.3">
      <c r="A247" s="19"/>
      <c r="B247" s="19"/>
      <c r="C247" s="20"/>
      <c r="D247" s="11"/>
      <c r="E247" s="11"/>
      <c r="F247" s="11"/>
      <c r="G247" s="11"/>
      <c r="H247" s="20"/>
      <c r="I247" s="30"/>
    </row>
    <row r="248" spans="1:9" ht="55.05" customHeight="1" x14ac:dyDescent="0.3">
      <c r="A248" s="19"/>
      <c r="B248" s="19"/>
      <c r="C248" s="20"/>
      <c r="D248" s="11"/>
      <c r="E248" s="11"/>
      <c r="F248" s="11"/>
      <c r="G248" s="11"/>
      <c r="H248" s="20"/>
      <c r="I248" s="30"/>
    </row>
    <row r="249" spans="1:9" ht="55.05" customHeight="1" x14ac:dyDescent="0.3">
      <c r="A249" s="19"/>
      <c r="B249" s="19"/>
      <c r="C249" s="20"/>
      <c r="D249" s="11"/>
      <c r="E249" s="11"/>
      <c r="F249" s="11"/>
      <c r="G249" s="11"/>
      <c r="H249" s="20"/>
      <c r="I249" s="30"/>
    </row>
    <row r="250" spans="1:9" ht="55.05" customHeight="1" x14ac:dyDescent="0.3">
      <c r="A250" s="19"/>
      <c r="B250" s="19"/>
      <c r="C250" s="20"/>
      <c r="D250" s="11"/>
      <c r="E250" s="11"/>
      <c r="F250" s="11"/>
      <c r="G250" s="11"/>
      <c r="H250" s="20"/>
      <c r="I250" s="30"/>
    </row>
    <row r="251" spans="1:9" ht="55.05" customHeight="1" x14ac:dyDescent="0.3">
      <c r="A251" s="19"/>
      <c r="B251" s="19"/>
      <c r="C251" s="20"/>
      <c r="D251" s="11"/>
      <c r="E251" s="11"/>
      <c r="F251" s="11"/>
      <c r="G251" s="11"/>
      <c r="H251" s="20"/>
      <c r="I251" s="30"/>
    </row>
    <row r="252" spans="1:9" ht="55.05" customHeight="1" x14ac:dyDescent="0.3">
      <c r="A252" s="19"/>
      <c r="B252" s="19"/>
      <c r="C252" s="20"/>
      <c r="D252" s="11"/>
      <c r="E252" s="11"/>
      <c r="F252" s="11"/>
      <c r="G252" s="11"/>
      <c r="H252" s="20"/>
      <c r="I252" s="30"/>
    </row>
    <row r="253" spans="1:9" ht="55.05" customHeight="1" x14ac:dyDescent="0.3">
      <c r="A253" s="19"/>
      <c r="B253" s="19"/>
      <c r="C253" s="20"/>
      <c r="D253" s="11"/>
      <c r="E253" s="11"/>
      <c r="F253" s="11"/>
      <c r="G253" s="11"/>
      <c r="H253" s="20"/>
      <c r="I253" s="30"/>
    </row>
    <row r="254" spans="1:9" ht="55.05" customHeight="1" x14ac:dyDescent="0.3">
      <c r="A254" s="19"/>
      <c r="B254" s="19"/>
      <c r="C254" s="20"/>
      <c r="D254" s="11"/>
      <c r="E254" s="11"/>
      <c r="F254" s="11"/>
      <c r="G254" s="11"/>
      <c r="H254" s="20"/>
      <c r="I254" s="30"/>
    </row>
    <row r="255" spans="1:9" ht="55.05" customHeight="1" x14ac:dyDescent="0.3">
      <c r="A255" s="19"/>
      <c r="B255" s="19"/>
      <c r="C255" s="20"/>
      <c r="D255" s="11"/>
      <c r="E255" s="11"/>
      <c r="F255" s="11"/>
      <c r="G255" s="11"/>
      <c r="H255" s="20"/>
      <c r="I255" s="30"/>
    </row>
    <row r="256" spans="1:9" ht="55.05" customHeight="1" x14ac:dyDescent="0.3">
      <c r="A256" s="19"/>
      <c r="B256" s="19"/>
      <c r="C256" s="20"/>
      <c r="D256" s="11"/>
      <c r="E256" s="11"/>
      <c r="F256" s="11"/>
      <c r="G256" s="11"/>
      <c r="H256" s="20"/>
      <c r="I256" s="30"/>
    </row>
    <row r="257" spans="1:9" ht="55.05" customHeight="1" x14ac:dyDescent="0.3">
      <c r="A257" s="19"/>
      <c r="B257" s="19"/>
      <c r="C257" s="20"/>
      <c r="D257" s="11"/>
      <c r="E257" s="11"/>
      <c r="F257" s="11"/>
      <c r="G257" s="11"/>
      <c r="H257" s="20"/>
      <c r="I257" s="30"/>
    </row>
    <row r="258" spans="1:9" ht="55.05" customHeight="1" x14ac:dyDescent="0.3">
      <c r="A258" s="19"/>
      <c r="B258" s="19"/>
      <c r="C258" s="20"/>
      <c r="D258" s="11"/>
      <c r="E258" s="11"/>
      <c r="F258" s="11"/>
      <c r="G258" s="11"/>
      <c r="H258" s="20"/>
      <c r="I258" s="30"/>
    </row>
    <row r="259" spans="1:9" ht="55.05" customHeight="1" x14ac:dyDescent="0.3">
      <c r="A259" s="19"/>
      <c r="B259" s="19"/>
      <c r="C259" s="20"/>
      <c r="D259" s="11"/>
      <c r="E259" s="11"/>
      <c r="F259" s="11"/>
      <c r="G259" s="11"/>
      <c r="H259" s="20"/>
      <c r="I259" s="30"/>
    </row>
    <row r="260" spans="1:9" ht="55.05" customHeight="1" x14ac:dyDescent="0.3">
      <c r="A260" s="19"/>
      <c r="B260" s="19"/>
      <c r="C260" s="20"/>
      <c r="D260" s="11"/>
      <c r="E260" s="11"/>
      <c r="F260" s="11"/>
      <c r="G260" s="11"/>
      <c r="H260" s="20"/>
      <c r="I260" s="30"/>
    </row>
    <row r="261" spans="1:9" ht="55.05" customHeight="1" x14ac:dyDescent="0.3">
      <c r="A261" s="19"/>
      <c r="B261" s="19"/>
      <c r="C261" s="20"/>
      <c r="D261" s="11"/>
      <c r="E261" s="11"/>
      <c r="F261" s="11"/>
      <c r="G261" s="11"/>
      <c r="H261" s="20"/>
      <c r="I261" s="30"/>
    </row>
    <row r="262" spans="1:9" ht="55.05" customHeight="1" x14ac:dyDescent="0.3">
      <c r="A262" s="19"/>
      <c r="B262" s="19"/>
      <c r="C262" s="20"/>
      <c r="D262" s="11"/>
      <c r="E262" s="11"/>
      <c r="F262" s="11"/>
      <c r="G262" s="11"/>
      <c r="H262" s="20"/>
      <c r="I262" s="30"/>
    </row>
    <row r="263" spans="1:9" ht="55.05" customHeight="1" x14ac:dyDescent="0.3">
      <c r="A263" s="19"/>
      <c r="B263" s="19"/>
      <c r="C263" s="20"/>
      <c r="D263" s="11"/>
      <c r="E263" s="11"/>
      <c r="F263" s="11"/>
      <c r="G263" s="11"/>
      <c r="H263" s="20"/>
      <c r="I263" s="30"/>
    </row>
    <row r="264" spans="1:9" ht="55.05" customHeight="1" x14ac:dyDescent="0.3">
      <c r="A264" s="19"/>
      <c r="B264" s="19"/>
      <c r="C264" s="20"/>
      <c r="D264" s="11"/>
      <c r="E264" s="11"/>
      <c r="F264" s="11"/>
      <c r="G264" s="11"/>
      <c r="H264" s="20"/>
      <c r="I264" s="30"/>
    </row>
    <row r="265" spans="1:9" ht="55.05" customHeight="1" x14ac:dyDescent="0.3">
      <c r="A265" s="19"/>
      <c r="B265" s="19"/>
      <c r="C265" s="20"/>
      <c r="D265" s="11"/>
      <c r="E265" s="11"/>
      <c r="F265" s="11"/>
      <c r="G265" s="11"/>
      <c r="H265" s="20"/>
      <c r="I265" s="30"/>
    </row>
    <row r="266" spans="1:9" ht="55.05" customHeight="1" x14ac:dyDescent="0.3">
      <c r="A266" s="19"/>
      <c r="B266" s="19"/>
      <c r="C266" s="20"/>
      <c r="D266" s="11"/>
      <c r="E266" s="11"/>
      <c r="F266" s="11"/>
      <c r="G266" s="11"/>
      <c r="H266" s="20"/>
      <c r="I266" s="30"/>
    </row>
    <row r="267" spans="1:9" ht="55.05" customHeight="1" x14ac:dyDescent="0.3">
      <c r="A267" s="19"/>
      <c r="B267" s="19"/>
      <c r="C267" s="20"/>
      <c r="D267" s="11"/>
      <c r="E267" s="11"/>
      <c r="F267" s="11"/>
      <c r="G267" s="11"/>
      <c r="H267" s="20"/>
      <c r="I267" s="30"/>
    </row>
    <row r="268" spans="1:9" ht="55.05" customHeight="1" x14ac:dyDescent="0.3">
      <c r="A268" s="19"/>
      <c r="B268" s="19"/>
      <c r="C268" s="20"/>
      <c r="D268" s="11"/>
      <c r="E268" s="11"/>
      <c r="F268" s="11"/>
      <c r="G268" s="11"/>
      <c r="H268" s="20"/>
      <c r="I268" s="30"/>
    </row>
    <row r="269" spans="1:9" ht="55.05" customHeight="1" x14ac:dyDescent="0.3">
      <c r="A269" s="19"/>
      <c r="B269" s="19"/>
      <c r="C269" s="20"/>
      <c r="D269" s="11"/>
      <c r="E269" s="11"/>
      <c r="F269" s="11"/>
      <c r="G269" s="11"/>
      <c r="H269" s="20"/>
      <c r="I269" s="30"/>
    </row>
    <row r="270" spans="1:9" ht="55.05" customHeight="1" x14ac:dyDescent="0.3">
      <c r="A270" s="19"/>
      <c r="B270" s="19"/>
      <c r="C270" s="20"/>
      <c r="D270" s="11"/>
      <c r="E270" s="11"/>
      <c r="F270" s="11"/>
      <c r="G270" s="11"/>
      <c r="H270" s="20"/>
      <c r="I270" s="30"/>
    </row>
    <row r="271" spans="1:9" ht="55.05" customHeight="1" x14ac:dyDescent="0.3">
      <c r="A271" s="19"/>
      <c r="B271" s="19"/>
      <c r="C271" s="20"/>
      <c r="D271" s="11"/>
      <c r="E271" s="11"/>
      <c r="F271" s="11"/>
      <c r="G271" s="11"/>
      <c r="H271" s="20"/>
      <c r="I271" s="30"/>
    </row>
    <row r="272" spans="1:9" ht="55.05" customHeight="1" x14ac:dyDescent="0.3">
      <c r="A272" s="19"/>
      <c r="B272" s="19"/>
      <c r="C272" s="20"/>
      <c r="D272" s="11"/>
      <c r="E272" s="11"/>
      <c r="F272" s="11"/>
      <c r="G272" s="11"/>
      <c r="H272" s="20"/>
      <c r="I272" s="30"/>
    </row>
    <row r="273" spans="1:9" ht="55.05" customHeight="1" x14ac:dyDescent="0.3">
      <c r="A273" s="19"/>
      <c r="B273" s="19"/>
      <c r="C273" s="20"/>
      <c r="D273" s="11"/>
      <c r="E273" s="11"/>
      <c r="F273" s="11"/>
      <c r="G273" s="11"/>
      <c r="H273" s="20"/>
      <c r="I273" s="30"/>
    </row>
    <row r="274" spans="1:9" ht="55.05" customHeight="1" x14ac:dyDescent="0.3">
      <c r="A274" s="19"/>
      <c r="B274" s="19"/>
      <c r="C274" s="20"/>
      <c r="D274" s="11"/>
      <c r="E274" s="11"/>
      <c r="F274" s="11"/>
      <c r="G274" s="11"/>
      <c r="H274" s="20"/>
      <c r="I274" s="30"/>
    </row>
    <row r="275" spans="1:9" ht="55.05" customHeight="1" x14ac:dyDescent="0.3">
      <c r="A275" s="19"/>
      <c r="B275" s="19"/>
      <c r="C275" s="20"/>
      <c r="D275" s="11"/>
      <c r="E275" s="11"/>
      <c r="F275" s="11"/>
      <c r="G275" s="11"/>
      <c r="H275" s="20"/>
      <c r="I275" s="30"/>
    </row>
    <row r="276" spans="1:9" ht="55.05" customHeight="1" x14ac:dyDescent="0.3">
      <c r="A276" s="19"/>
      <c r="B276" s="19"/>
      <c r="C276" s="20"/>
      <c r="D276" s="11"/>
      <c r="E276" s="11"/>
      <c r="F276" s="11"/>
      <c r="G276" s="11"/>
      <c r="H276" s="20"/>
      <c r="I276" s="30"/>
    </row>
    <row r="277" spans="1:9" ht="55.05" customHeight="1" x14ac:dyDescent="0.3">
      <c r="A277" s="19"/>
      <c r="B277" s="19"/>
      <c r="C277" s="20"/>
      <c r="D277" s="11"/>
      <c r="E277" s="11"/>
      <c r="F277" s="11"/>
      <c r="G277" s="11"/>
      <c r="H277" s="20"/>
      <c r="I277" s="30"/>
    </row>
    <row r="278" spans="1:9" ht="55.05" customHeight="1" x14ac:dyDescent="0.3">
      <c r="A278" s="19"/>
      <c r="B278" s="19"/>
      <c r="C278" s="20"/>
      <c r="D278" s="11"/>
      <c r="E278" s="11"/>
      <c r="F278" s="11"/>
      <c r="G278" s="11"/>
      <c r="H278" s="20"/>
      <c r="I278" s="30"/>
    </row>
    <row r="279" spans="1:9" ht="55.05" customHeight="1" x14ac:dyDescent="0.3">
      <c r="A279" s="19"/>
      <c r="B279" s="19"/>
      <c r="C279" s="20"/>
      <c r="D279" s="11"/>
      <c r="E279" s="11"/>
      <c r="F279" s="11"/>
      <c r="G279" s="11"/>
      <c r="H279" s="20"/>
      <c r="I279" s="30"/>
    </row>
    <row r="280" spans="1:9" ht="55.05" customHeight="1" x14ac:dyDescent="0.3">
      <c r="A280" s="19"/>
      <c r="B280" s="19"/>
      <c r="C280" s="20"/>
      <c r="D280" s="11"/>
      <c r="E280" s="11"/>
      <c r="F280" s="11"/>
      <c r="G280" s="11"/>
      <c r="H280" s="20"/>
      <c r="I280" s="30"/>
    </row>
    <row r="281" spans="1:9" ht="55.05" customHeight="1" x14ac:dyDescent="0.3">
      <c r="A281" s="19"/>
      <c r="B281" s="19"/>
      <c r="C281" s="20"/>
      <c r="D281" s="11"/>
      <c r="E281" s="11"/>
      <c r="F281" s="11"/>
      <c r="G281" s="11"/>
      <c r="H281" s="20"/>
      <c r="I281" s="30"/>
    </row>
    <row r="282" spans="1:9" ht="55.05" customHeight="1" x14ac:dyDescent="0.3">
      <c r="A282" s="19"/>
      <c r="B282" s="19"/>
      <c r="C282" s="20"/>
      <c r="D282" s="11"/>
      <c r="E282" s="11"/>
      <c r="F282" s="11"/>
      <c r="G282" s="11"/>
      <c r="H282" s="20"/>
      <c r="I282" s="30"/>
    </row>
    <row r="283" spans="1:9" ht="55.05" customHeight="1" x14ac:dyDescent="0.3">
      <c r="A283" s="19"/>
      <c r="B283" s="19"/>
      <c r="C283" s="20"/>
      <c r="D283" s="11"/>
      <c r="E283" s="11"/>
      <c r="F283" s="11"/>
      <c r="G283" s="11"/>
      <c r="H283" s="20"/>
      <c r="I283" s="30"/>
    </row>
    <row r="284" spans="1:9" ht="55.05" customHeight="1" x14ac:dyDescent="0.3">
      <c r="A284" s="19"/>
      <c r="B284" s="19"/>
      <c r="C284" s="20"/>
      <c r="D284" s="11"/>
      <c r="E284" s="11"/>
      <c r="F284" s="11"/>
      <c r="G284" s="11"/>
      <c r="H284" s="20"/>
      <c r="I284" s="30"/>
    </row>
    <row r="285" spans="1:9" ht="55.05" customHeight="1" x14ac:dyDescent="0.3">
      <c r="A285" s="19"/>
      <c r="B285" s="19"/>
      <c r="C285" s="20"/>
      <c r="D285" s="11"/>
      <c r="E285" s="11"/>
      <c r="F285" s="11"/>
      <c r="G285" s="11"/>
      <c r="H285" s="20"/>
      <c r="I285" s="30"/>
    </row>
    <row r="286" spans="1:9" ht="55.05" customHeight="1" x14ac:dyDescent="0.3">
      <c r="A286" s="19"/>
      <c r="B286" s="19"/>
      <c r="C286" s="20"/>
      <c r="D286" s="11"/>
      <c r="E286" s="11"/>
      <c r="F286" s="11"/>
      <c r="G286" s="11"/>
      <c r="H286" s="20"/>
      <c r="I286" s="30"/>
    </row>
    <row r="287" spans="1:9" ht="55.05" customHeight="1" x14ac:dyDescent="0.3">
      <c r="A287" s="19"/>
      <c r="B287" s="19"/>
      <c r="C287" s="20"/>
      <c r="D287" s="11"/>
      <c r="E287" s="11"/>
      <c r="F287" s="11"/>
      <c r="G287" s="11"/>
      <c r="H287" s="20"/>
      <c r="I287" s="30"/>
    </row>
    <row r="288" spans="1:9" ht="55.05" customHeight="1" x14ac:dyDescent="0.3">
      <c r="A288" s="19"/>
      <c r="B288" s="19"/>
      <c r="C288" s="20"/>
      <c r="D288" s="11"/>
      <c r="E288" s="11"/>
      <c r="F288" s="11"/>
      <c r="G288" s="11"/>
      <c r="H288" s="20"/>
      <c r="I288" s="30"/>
    </row>
    <row r="289" spans="1:9" ht="55.05" customHeight="1" x14ac:dyDescent="0.3">
      <c r="A289" s="19"/>
      <c r="B289" s="19"/>
      <c r="C289" s="20"/>
      <c r="D289" s="11"/>
      <c r="E289" s="11"/>
      <c r="F289" s="11"/>
      <c r="G289" s="11"/>
      <c r="H289" s="20"/>
      <c r="I289" s="30"/>
    </row>
    <row r="290" spans="1:9" ht="55.05" customHeight="1" x14ac:dyDescent="0.3">
      <c r="A290" s="19"/>
      <c r="B290" s="19"/>
      <c r="C290" s="20"/>
      <c r="D290" s="11"/>
      <c r="E290" s="11"/>
      <c r="F290" s="11"/>
      <c r="G290" s="11"/>
      <c r="H290" s="20"/>
      <c r="I290" s="30"/>
    </row>
    <row r="291" spans="1:9" ht="55.05" customHeight="1" x14ac:dyDescent="0.3">
      <c r="A291" s="19"/>
      <c r="B291" s="19"/>
      <c r="C291" s="20"/>
      <c r="D291" s="11"/>
      <c r="E291" s="11"/>
      <c r="F291" s="11"/>
      <c r="G291" s="11"/>
      <c r="H291" s="20"/>
      <c r="I291" s="30"/>
    </row>
    <row r="292" spans="1:9" ht="55.05" customHeight="1" x14ac:dyDescent="0.3">
      <c r="A292" s="19"/>
      <c r="B292" s="19"/>
      <c r="C292" s="20"/>
      <c r="D292" s="11"/>
      <c r="E292" s="11"/>
      <c r="F292" s="11"/>
      <c r="G292" s="11"/>
      <c r="H292" s="20"/>
      <c r="I292" s="30"/>
    </row>
    <row r="293" spans="1:9" ht="55.05" customHeight="1" x14ac:dyDescent="0.3">
      <c r="A293" s="19"/>
      <c r="B293" s="19"/>
      <c r="C293" s="20"/>
      <c r="D293" s="11"/>
      <c r="E293" s="11"/>
      <c r="F293" s="11"/>
      <c r="G293" s="11"/>
      <c r="H293" s="20"/>
      <c r="I293" s="30"/>
    </row>
    <row r="294" spans="1:9" ht="55.05" customHeight="1" x14ac:dyDescent="0.3">
      <c r="A294" s="19"/>
      <c r="B294" s="19"/>
      <c r="C294" s="20"/>
      <c r="D294" s="11"/>
      <c r="E294" s="11"/>
      <c r="F294" s="11"/>
      <c r="G294" s="11"/>
      <c r="H294" s="20"/>
      <c r="I294" s="30"/>
    </row>
    <row r="295" spans="1:9" ht="55.05" customHeight="1" x14ac:dyDescent="0.3">
      <c r="A295" s="19"/>
      <c r="B295" s="19"/>
      <c r="C295" s="20"/>
      <c r="D295" s="11"/>
      <c r="E295" s="11"/>
      <c r="F295" s="11"/>
      <c r="G295" s="11"/>
      <c r="H295" s="20"/>
      <c r="I295" s="30"/>
    </row>
    <row r="296" spans="1:9" ht="55.05" customHeight="1" x14ac:dyDescent="0.3">
      <c r="A296" s="19"/>
      <c r="B296" s="19"/>
      <c r="C296" s="20"/>
      <c r="D296" s="11"/>
      <c r="E296" s="11"/>
      <c r="F296" s="11"/>
      <c r="G296" s="11"/>
      <c r="H296" s="20"/>
      <c r="I296" s="30"/>
    </row>
    <row r="297" spans="1:9" ht="55.05" customHeight="1" x14ac:dyDescent="0.3">
      <c r="A297" s="19"/>
      <c r="B297" s="19"/>
      <c r="C297" s="20"/>
      <c r="D297" s="11"/>
      <c r="E297" s="11"/>
      <c r="F297" s="11"/>
      <c r="G297" s="11"/>
      <c r="H297" s="20"/>
      <c r="I297" s="30"/>
    </row>
    <row r="298" spans="1:9" ht="55.05" customHeight="1" x14ac:dyDescent="0.3">
      <c r="A298" s="19"/>
      <c r="B298" s="19"/>
      <c r="C298" s="20"/>
      <c r="D298" s="11"/>
      <c r="E298" s="11"/>
      <c r="F298" s="11"/>
      <c r="G298" s="11"/>
      <c r="H298" s="20"/>
      <c r="I298" s="30"/>
    </row>
    <row r="299" spans="1:9" ht="55.05" customHeight="1" x14ac:dyDescent="0.3">
      <c r="A299" s="19"/>
      <c r="B299" s="19"/>
      <c r="C299" s="20"/>
      <c r="D299" s="11"/>
      <c r="E299" s="11"/>
      <c r="F299" s="11"/>
      <c r="G299" s="11"/>
      <c r="H299" s="20"/>
      <c r="I299" s="30"/>
    </row>
    <row r="300" spans="1:9" ht="55.05" customHeight="1" x14ac:dyDescent="0.3">
      <c r="A300" s="19"/>
      <c r="B300" s="19"/>
      <c r="C300" s="20"/>
      <c r="D300" s="11"/>
      <c r="E300" s="11"/>
      <c r="F300" s="11"/>
      <c r="G300" s="11"/>
      <c r="H300" s="20"/>
      <c r="I300" s="30"/>
    </row>
    <row r="301" spans="1:9" ht="55.05" customHeight="1" x14ac:dyDescent="0.3">
      <c r="A301" s="19"/>
      <c r="B301" s="19"/>
      <c r="C301" s="20"/>
      <c r="D301" s="11"/>
      <c r="E301" s="11"/>
      <c r="F301" s="11"/>
      <c r="G301" s="11"/>
      <c r="H301" s="20"/>
      <c r="I301" s="30"/>
    </row>
    <row r="302" spans="1:9" ht="55.05" customHeight="1" x14ac:dyDescent="0.3">
      <c r="A302" s="19"/>
      <c r="B302" s="19"/>
      <c r="C302" s="20"/>
      <c r="D302" s="11"/>
      <c r="E302" s="11"/>
      <c r="F302" s="11"/>
      <c r="G302" s="11"/>
      <c r="H302" s="20"/>
      <c r="I302" s="30"/>
    </row>
    <row r="303" spans="1:9" ht="55.05" customHeight="1" x14ac:dyDescent="0.3">
      <c r="A303" s="19"/>
      <c r="B303" s="19"/>
      <c r="C303" s="20"/>
      <c r="D303" s="11"/>
      <c r="E303" s="11"/>
      <c r="F303" s="11"/>
      <c r="G303" s="11"/>
      <c r="H303" s="20"/>
      <c r="I303" s="30"/>
    </row>
    <row r="304" spans="1:9" ht="55.05" customHeight="1" x14ac:dyDescent="0.3">
      <c r="A304" s="19"/>
      <c r="B304" s="19"/>
      <c r="C304" s="20"/>
      <c r="D304" s="11"/>
      <c r="E304" s="11"/>
      <c r="F304" s="11"/>
      <c r="G304" s="11"/>
      <c r="H304" s="20"/>
      <c r="I304" s="30"/>
    </row>
    <row r="305" spans="1:9" ht="55.05" customHeight="1" x14ac:dyDescent="0.3">
      <c r="A305" s="19"/>
      <c r="B305" s="19"/>
      <c r="C305" s="20"/>
      <c r="D305" s="11"/>
      <c r="E305" s="11"/>
      <c r="F305" s="11"/>
      <c r="G305" s="11"/>
      <c r="H305" s="20"/>
      <c r="I305" s="30"/>
    </row>
    <row r="306" spans="1:9" ht="55.05" customHeight="1" x14ac:dyDescent="0.3">
      <c r="A306" s="19"/>
      <c r="B306" s="19"/>
      <c r="C306" s="20"/>
      <c r="D306" s="11"/>
      <c r="E306" s="11"/>
      <c r="F306" s="11"/>
      <c r="G306" s="11"/>
      <c r="H306" s="20"/>
      <c r="I306" s="30"/>
    </row>
    <row r="307" spans="1:9" ht="55.05" customHeight="1" x14ac:dyDescent="0.3">
      <c r="A307" s="19"/>
      <c r="B307" s="19"/>
      <c r="C307" s="20"/>
      <c r="D307" s="11"/>
      <c r="E307" s="11"/>
      <c r="F307" s="11"/>
      <c r="G307" s="11"/>
      <c r="H307" s="20"/>
      <c r="I307" s="30"/>
    </row>
    <row r="308" spans="1:9" ht="55.05" customHeight="1" x14ac:dyDescent="0.3">
      <c r="A308" s="19"/>
      <c r="B308" s="19"/>
      <c r="C308" s="20"/>
      <c r="D308" s="11"/>
      <c r="E308" s="11"/>
      <c r="F308" s="11"/>
      <c r="G308" s="11"/>
      <c r="H308" s="20"/>
      <c r="I308" s="30"/>
    </row>
    <row r="309" spans="1:9" ht="55.05" customHeight="1" x14ac:dyDescent="0.3">
      <c r="A309" s="19"/>
      <c r="B309" s="19"/>
      <c r="C309" s="20"/>
      <c r="D309" s="11"/>
      <c r="E309" s="11"/>
      <c r="F309" s="11"/>
      <c r="G309" s="11"/>
      <c r="H309" s="20"/>
      <c r="I309" s="30"/>
    </row>
    <row r="310" spans="1:9" ht="55.05" customHeight="1" x14ac:dyDescent="0.3">
      <c r="A310" s="19"/>
      <c r="B310" s="19"/>
      <c r="C310" s="20"/>
      <c r="D310" s="11"/>
      <c r="E310" s="11"/>
      <c r="F310" s="11"/>
      <c r="G310" s="11"/>
      <c r="H310" s="20"/>
      <c r="I310" s="30"/>
    </row>
    <row r="311" spans="1:9" ht="55.05" customHeight="1" x14ac:dyDescent="0.3">
      <c r="A311" s="19"/>
      <c r="B311" s="19"/>
      <c r="C311" s="20"/>
      <c r="D311" s="11"/>
      <c r="E311" s="11"/>
      <c r="F311" s="11"/>
      <c r="G311" s="11"/>
      <c r="H311" s="20"/>
      <c r="I311" s="30"/>
    </row>
    <row r="312" spans="1:9" ht="55.05" customHeight="1" x14ac:dyDescent="0.3">
      <c r="A312" s="19"/>
      <c r="B312" s="19"/>
      <c r="C312" s="20"/>
      <c r="D312" s="11"/>
      <c r="E312" s="11"/>
      <c r="F312" s="11"/>
      <c r="G312" s="11"/>
      <c r="H312" s="20"/>
      <c r="I312" s="30"/>
    </row>
    <row r="313" spans="1:9" ht="55.05" customHeight="1" x14ac:dyDescent="0.3">
      <c r="A313" s="19"/>
      <c r="B313" s="19"/>
      <c r="C313" s="20"/>
      <c r="D313" s="11"/>
      <c r="E313" s="11"/>
      <c r="F313" s="11"/>
      <c r="G313" s="11"/>
      <c r="H313" s="20"/>
      <c r="I313" s="30"/>
    </row>
    <row r="314" spans="1:9" ht="55.05" customHeight="1" x14ac:dyDescent="0.3">
      <c r="A314" s="19"/>
      <c r="B314" s="19"/>
      <c r="C314" s="20"/>
      <c r="D314" s="11"/>
      <c r="E314" s="11"/>
      <c r="F314" s="11"/>
      <c r="G314" s="11"/>
      <c r="H314" s="20"/>
      <c r="I314" s="30"/>
    </row>
    <row r="315" spans="1:9" ht="55.05" customHeight="1" x14ac:dyDescent="0.3">
      <c r="A315" s="19"/>
      <c r="B315" s="19"/>
      <c r="C315" s="20"/>
      <c r="D315" s="11"/>
      <c r="E315" s="11"/>
      <c r="F315" s="11"/>
      <c r="G315" s="11"/>
      <c r="H315" s="20"/>
      <c r="I315" s="30"/>
    </row>
    <row r="316" spans="1:9" ht="55.05" customHeight="1" x14ac:dyDescent="0.3">
      <c r="A316" s="19"/>
      <c r="B316" s="19"/>
      <c r="C316" s="20"/>
      <c r="D316" s="11"/>
      <c r="E316" s="11"/>
      <c r="F316" s="11"/>
      <c r="G316" s="11"/>
      <c r="H316" s="20"/>
      <c r="I316" s="30"/>
    </row>
    <row r="317" spans="1:9" ht="55.05" customHeight="1" x14ac:dyDescent="0.3">
      <c r="A317" s="19"/>
      <c r="B317" s="19"/>
      <c r="C317" s="20"/>
      <c r="D317" s="11"/>
      <c r="E317" s="11"/>
      <c r="F317" s="11"/>
      <c r="G317" s="11"/>
      <c r="H317" s="20"/>
      <c r="I317" s="30"/>
    </row>
    <row r="318" spans="1:9" ht="55.05" customHeight="1" x14ac:dyDescent="0.3">
      <c r="A318" s="19"/>
      <c r="B318" s="19"/>
      <c r="C318" s="20"/>
      <c r="D318" s="11"/>
      <c r="E318" s="11"/>
      <c r="F318" s="11"/>
      <c r="G318" s="11"/>
      <c r="H318" s="20"/>
      <c r="I318" s="30"/>
    </row>
    <row r="319" spans="1:9" ht="55.05" customHeight="1" x14ac:dyDescent="0.3">
      <c r="A319" s="19"/>
      <c r="B319" s="19"/>
      <c r="C319" s="20"/>
      <c r="D319" s="11"/>
      <c r="E319" s="11"/>
      <c r="F319" s="11"/>
      <c r="G319" s="11"/>
      <c r="H319" s="20"/>
      <c r="I319" s="30"/>
    </row>
    <row r="320" spans="1:9" ht="55.05" customHeight="1" x14ac:dyDescent="0.3">
      <c r="A320" s="19"/>
      <c r="B320" s="19"/>
      <c r="C320" s="20"/>
      <c r="D320" s="11"/>
      <c r="E320" s="11"/>
      <c r="F320" s="11"/>
      <c r="G320" s="11"/>
      <c r="H320" s="20"/>
      <c r="I320" s="30"/>
    </row>
    <row r="321" spans="1:9" ht="55.05" customHeight="1" x14ac:dyDescent="0.3">
      <c r="A321" s="19"/>
      <c r="B321" s="19"/>
      <c r="C321" s="20"/>
      <c r="D321" s="11"/>
      <c r="E321" s="11"/>
      <c r="F321" s="11"/>
      <c r="G321" s="11"/>
      <c r="H321" s="20"/>
      <c r="I321" s="30"/>
    </row>
    <row r="322" spans="1:9" ht="55.05" customHeight="1" x14ac:dyDescent="0.3">
      <c r="A322" s="19"/>
      <c r="B322" s="19"/>
      <c r="C322" s="20"/>
      <c r="D322" s="11"/>
      <c r="E322" s="11"/>
      <c r="F322" s="11"/>
      <c r="G322" s="11"/>
      <c r="H322" s="20"/>
      <c r="I322" s="30"/>
    </row>
    <row r="323" spans="1:9" ht="55.05" customHeight="1" x14ac:dyDescent="0.3">
      <c r="A323" s="19"/>
      <c r="B323" s="19"/>
      <c r="C323" s="20"/>
      <c r="D323" s="11"/>
      <c r="E323" s="11"/>
      <c r="F323" s="11"/>
      <c r="G323" s="11"/>
      <c r="H323" s="20"/>
      <c r="I323" s="30"/>
    </row>
    <row r="324" spans="1:9" ht="55.05" customHeight="1" x14ac:dyDescent="0.3">
      <c r="A324" s="19"/>
      <c r="B324" s="19"/>
      <c r="C324" s="20"/>
      <c r="D324" s="11"/>
      <c r="E324" s="11"/>
      <c r="F324" s="11"/>
      <c r="G324" s="11"/>
      <c r="H324" s="20"/>
      <c r="I324" s="30"/>
    </row>
    <row r="325" spans="1:9" ht="55.05" customHeight="1" x14ac:dyDescent="0.3">
      <c r="A325" s="19"/>
      <c r="B325" s="19"/>
      <c r="C325" s="20"/>
      <c r="D325" s="11"/>
      <c r="E325" s="11"/>
      <c r="F325" s="11"/>
      <c r="G325" s="11"/>
      <c r="H325" s="20"/>
      <c r="I325" s="30"/>
    </row>
    <row r="326" spans="1:9" ht="55.05" customHeight="1" x14ac:dyDescent="0.3">
      <c r="A326" s="19"/>
      <c r="B326" s="19"/>
      <c r="C326" s="20"/>
      <c r="D326" s="11"/>
      <c r="E326" s="11"/>
      <c r="F326" s="11"/>
      <c r="G326" s="11"/>
      <c r="H326" s="20"/>
      <c r="I326" s="30"/>
    </row>
    <row r="327" spans="1:9" ht="55.05" customHeight="1" x14ac:dyDescent="0.3">
      <c r="A327" s="19"/>
      <c r="B327" s="19"/>
      <c r="C327" s="20"/>
      <c r="D327" s="11"/>
      <c r="E327" s="11"/>
      <c r="F327" s="11"/>
      <c r="G327" s="11"/>
      <c r="H327" s="20"/>
      <c r="I327" s="30"/>
    </row>
    <row r="328" spans="1:9" ht="55.05" customHeight="1" x14ac:dyDescent="0.3">
      <c r="A328" s="19"/>
      <c r="B328" s="19"/>
      <c r="C328" s="20"/>
      <c r="D328" s="11"/>
      <c r="E328" s="11"/>
      <c r="F328" s="11"/>
      <c r="G328" s="11"/>
      <c r="H328" s="20"/>
      <c r="I328" s="30"/>
    </row>
    <row r="329" spans="1:9" ht="55.05" customHeight="1" x14ac:dyDescent="0.3">
      <c r="A329" s="19"/>
      <c r="B329" s="19"/>
      <c r="C329" s="20"/>
      <c r="D329" s="11"/>
      <c r="E329" s="11"/>
      <c r="F329" s="11"/>
      <c r="G329" s="11"/>
      <c r="H329" s="20"/>
      <c r="I329" s="30"/>
    </row>
    <row r="330" spans="1:9" ht="55.05" customHeight="1" x14ac:dyDescent="0.3">
      <c r="A330" s="19"/>
      <c r="B330" s="19"/>
      <c r="C330" s="20"/>
      <c r="D330" s="11"/>
      <c r="E330" s="11"/>
      <c r="F330" s="11"/>
      <c r="G330" s="11"/>
      <c r="H330" s="20"/>
      <c r="I330" s="30"/>
    </row>
    <row r="331" spans="1:9" ht="55.05" customHeight="1" x14ac:dyDescent="0.3">
      <c r="A331" s="19"/>
      <c r="B331" s="19"/>
      <c r="C331" s="20"/>
      <c r="D331" s="11"/>
      <c r="E331" s="11"/>
      <c r="F331" s="11"/>
      <c r="G331" s="11"/>
      <c r="H331" s="20"/>
      <c r="I331" s="30"/>
    </row>
    <row r="332" spans="1:9" ht="55.05" customHeight="1" x14ac:dyDescent="0.3">
      <c r="A332" s="19"/>
      <c r="B332" s="19"/>
      <c r="C332" s="20"/>
      <c r="D332" s="11"/>
      <c r="E332" s="11"/>
      <c r="F332" s="11"/>
      <c r="G332" s="11"/>
      <c r="H332" s="20"/>
      <c r="I332" s="30"/>
    </row>
    <row r="333" spans="1:9" ht="55.05" customHeight="1" x14ac:dyDescent="0.3">
      <c r="A333" s="19"/>
      <c r="B333" s="19"/>
      <c r="C333" s="20"/>
      <c r="D333" s="11"/>
      <c r="E333" s="11"/>
      <c r="F333" s="11"/>
      <c r="G333" s="11"/>
      <c r="H333" s="20"/>
      <c r="I333" s="30"/>
    </row>
    <row r="334" spans="1:9" ht="55.05" customHeight="1" x14ac:dyDescent="0.3">
      <c r="A334" s="19"/>
      <c r="B334" s="19"/>
      <c r="C334" s="20"/>
      <c r="D334" s="11"/>
      <c r="E334" s="11"/>
      <c r="F334" s="11"/>
      <c r="G334" s="11"/>
      <c r="H334" s="20"/>
      <c r="I334" s="30"/>
    </row>
    <row r="335" spans="1:9" ht="55.05" customHeight="1" x14ac:dyDescent="0.3">
      <c r="A335" s="19"/>
      <c r="B335" s="19"/>
      <c r="C335" s="20"/>
      <c r="D335" s="11"/>
      <c r="E335" s="11"/>
      <c r="F335" s="11"/>
      <c r="G335" s="11"/>
      <c r="H335" s="20"/>
      <c r="I335" s="30"/>
    </row>
    <row r="336" spans="1:9" ht="55.05" customHeight="1" x14ac:dyDescent="0.3">
      <c r="A336" s="19"/>
      <c r="B336" s="19"/>
      <c r="C336" s="20"/>
      <c r="D336" s="11"/>
      <c r="E336" s="11"/>
      <c r="F336" s="11"/>
      <c r="G336" s="11"/>
      <c r="H336" s="20"/>
      <c r="I336" s="30"/>
    </row>
    <row r="337" spans="1:9" ht="55.05" customHeight="1" x14ac:dyDescent="0.3">
      <c r="A337" s="19"/>
      <c r="B337" s="19"/>
      <c r="C337" s="20"/>
      <c r="D337" s="11"/>
      <c r="E337" s="11"/>
      <c r="F337" s="11"/>
      <c r="G337" s="11"/>
      <c r="H337" s="20"/>
      <c r="I337" s="30"/>
    </row>
    <row r="338" spans="1:9" ht="55.05" customHeight="1" x14ac:dyDescent="0.3">
      <c r="A338" s="19"/>
      <c r="B338" s="19"/>
      <c r="C338" s="20"/>
      <c r="D338" s="11"/>
      <c r="E338" s="11"/>
      <c r="F338" s="11"/>
      <c r="G338" s="11"/>
      <c r="H338" s="20"/>
      <c r="I338" s="30"/>
    </row>
    <row r="339" spans="1:9" ht="55.05" customHeight="1" x14ac:dyDescent="0.3">
      <c r="A339" s="19"/>
      <c r="B339" s="19"/>
      <c r="C339" s="20"/>
      <c r="D339" s="11"/>
      <c r="E339" s="11"/>
      <c r="F339" s="11"/>
      <c r="G339" s="11"/>
      <c r="H339" s="20"/>
      <c r="I339" s="30"/>
    </row>
    <row r="340" spans="1:9" ht="55.05" customHeight="1" x14ac:dyDescent="0.3">
      <c r="A340" s="19"/>
      <c r="B340" s="19"/>
      <c r="C340" s="20"/>
      <c r="D340" s="11"/>
      <c r="E340" s="11"/>
      <c r="F340" s="11"/>
      <c r="G340" s="11"/>
      <c r="H340" s="20"/>
      <c r="I340" s="30"/>
    </row>
    <row r="341" spans="1:9" ht="55.05" customHeight="1" x14ac:dyDescent="0.3">
      <c r="A341" s="19"/>
      <c r="B341" s="19"/>
      <c r="C341" s="20"/>
      <c r="D341" s="11"/>
      <c r="E341" s="11"/>
      <c r="F341" s="11"/>
      <c r="G341" s="11"/>
      <c r="H341" s="20"/>
      <c r="I341" s="30"/>
    </row>
    <row r="342" spans="1:9" ht="55.05" customHeight="1" x14ac:dyDescent="0.3">
      <c r="A342" s="19"/>
      <c r="B342" s="19"/>
      <c r="C342" s="20"/>
      <c r="D342" s="11"/>
      <c r="E342" s="11"/>
      <c r="F342" s="11"/>
      <c r="G342" s="11"/>
      <c r="H342" s="20"/>
      <c r="I342" s="30"/>
    </row>
    <row r="343" spans="1:9" ht="55.05" customHeight="1" x14ac:dyDescent="0.3">
      <c r="A343" s="19"/>
      <c r="B343" s="19"/>
      <c r="C343" s="20"/>
      <c r="D343" s="11"/>
      <c r="E343" s="11"/>
      <c r="F343" s="11"/>
      <c r="G343" s="11"/>
      <c r="H343" s="20"/>
      <c r="I343" s="30"/>
    </row>
    <row r="344" spans="1:9" ht="55.05" customHeight="1" x14ac:dyDescent="0.3">
      <c r="A344" s="19"/>
      <c r="B344" s="19"/>
      <c r="C344" s="20"/>
      <c r="D344" s="11"/>
      <c r="E344" s="11"/>
      <c r="F344" s="11"/>
      <c r="G344" s="11"/>
      <c r="H344" s="20"/>
      <c r="I344" s="30"/>
    </row>
    <row r="345" spans="1:9" ht="55.05" customHeight="1" x14ac:dyDescent="0.3">
      <c r="A345" s="19"/>
      <c r="B345" s="19"/>
      <c r="C345" s="20"/>
      <c r="D345" s="11"/>
      <c r="E345" s="11"/>
      <c r="F345" s="11"/>
      <c r="G345" s="11"/>
      <c r="H345" s="20"/>
      <c r="I345" s="30"/>
    </row>
    <row r="346" spans="1:9" ht="55.05" customHeight="1" x14ac:dyDescent="0.3">
      <c r="A346" s="19"/>
      <c r="B346" s="19"/>
      <c r="C346" s="20"/>
      <c r="D346" s="11"/>
      <c r="E346" s="11"/>
      <c r="F346" s="11"/>
      <c r="G346" s="11"/>
      <c r="H346" s="20"/>
      <c r="I346" s="30"/>
    </row>
    <row r="347" spans="1:9" ht="55.05" customHeight="1" x14ac:dyDescent="0.3">
      <c r="A347" s="19"/>
      <c r="B347" s="19"/>
      <c r="C347" s="20"/>
      <c r="D347" s="11"/>
      <c r="E347" s="11"/>
      <c r="F347" s="11"/>
      <c r="G347" s="11"/>
      <c r="H347" s="20"/>
      <c r="I347" s="30"/>
    </row>
    <row r="348" spans="1:9" ht="55.05" customHeight="1" x14ac:dyDescent="0.3">
      <c r="A348" s="17"/>
      <c r="B348" s="17"/>
    </row>
    <row r="349" spans="1:9" ht="55.05" customHeight="1" x14ac:dyDescent="0.3">
      <c r="A349" s="17"/>
      <c r="B349" s="17"/>
    </row>
    <row r="350" spans="1:9" ht="55.05" customHeight="1" x14ac:dyDescent="0.3">
      <c r="A350" s="17"/>
      <c r="B350" s="17"/>
    </row>
    <row r="351" spans="1:9" ht="55.05" customHeight="1" x14ac:dyDescent="0.3">
      <c r="A351" s="17"/>
      <c r="B351" s="17"/>
    </row>
    <row r="352" spans="1:9" ht="55.05" customHeight="1" x14ac:dyDescent="0.3">
      <c r="A352" s="17"/>
      <c r="B352" s="17"/>
    </row>
    <row r="353" spans="1:2" ht="55.05" customHeight="1" x14ac:dyDescent="0.3">
      <c r="A353" s="17"/>
      <c r="B353" s="17"/>
    </row>
    <row r="354" spans="1:2" ht="55.05" customHeight="1" x14ac:dyDescent="0.3">
      <c r="A354" s="17"/>
      <c r="B354" s="17"/>
    </row>
    <row r="355" spans="1:2" ht="55.05" customHeight="1" x14ac:dyDescent="0.3">
      <c r="A355" s="17"/>
      <c r="B355" s="17"/>
    </row>
    <row r="356" spans="1:2" ht="55.05" customHeight="1" x14ac:dyDescent="0.3">
      <c r="A356" s="17"/>
      <c r="B356" s="17"/>
    </row>
    <row r="357" spans="1:2" ht="55.05" customHeight="1" x14ac:dyDescent="0.3">
      <c r="A357" s="17"/>
      <c r="B357" s="17"/>
    </row>
    <row r="358" spans="1:2" ht="55.05" customHeight="1" x14ac:dyDescent="0.3">
      <c r="A358" s="17"/>
      <c r="B358" s="17"/>
    </row>
    <row r="359" spans="1:2" ht="55.05" customHeight="1" x14ac:dyDescent="0.3">
      <c r="A359" s="17"/>
      <c r="B359" s="17"/>
    </row>
    <row r="360" spans="1:2" ht="55.05" customHeight="1" x14ac:dyDescent="0.3">
      <c r="A360" s="17"/>
      <c r="B360" s="17"/>
    </row>
    <row r="361" spans="1:2" ht="55.05" customHeight="1" x14ac:dyDescent="0.3">
      <c r="A361" s="17"/>
      <c r="B361" s="17"/>
    </row>
    <row r="362" spans="1:2" ht="55.05" customHeight="1" x14ac:dyDescent="0.3">
      <c r="A362" s="17"/>
      <c r="B362" s="17"/>
    </row>
    <row r="363" spans="1:2" ht="55.05" customHeight="1" x14ac:dyDescent="0.3">
      <c r="A363" s="17"/>
      <c r="B363" s="17"/>
    </row>
    <row r="364" spans="1:2" ht="55.05" customHeight="1" x14ac:dyDescent="0.3">
      <c r="A364" s="17"/>
      <c r="B364" s="17"/>
    </row>
    <row r="365" spans="1:2" ht="55.05" customHeight="1" x14ac:dyDescent="0.3">
      <c r="A365" s="17"/>
      <c r="B365" s="17"/>
    </row>
    <row r="366" spans="1:2" ht="55.05" customHeight="1" x14ac:dyDescent="0.3">
      <c r="A366" s="17"/>
      <c r="B366" s="17"/>
    </row>
    <row r="367" spans="1:2" ht="55.05" customHeight="1" x14ac:dyDescent="0.3">
      <c r="A367" s="17"/>
      <c r="B367" s="17"/>
    </row>
    <row r="368" spans="1:2" ht="55.05" customHeight="1" x14ac:dyDescent="0.3">
      <c r="A368" s="17"/>
      <c r="B368" s="17"/>
    </row>
    <row r="369" spans="1:2" ht="55.05" customHeight="1" x14ac:dyDescent="0.3">
      <c r="A369" s="17"/>
      <c r="B369" s="17"/>
    </row>
    <row r="370" spans="1:2" ht="55.05" customHeight="1" x14ac:dyDescent="0.3">
      <c r="A370" s="17"/>
      <c r="B370" s="17"/>
    </row>
    <row r="371" spans="1:2" ht="55.05" customHeight="1" x14ac:dyDescent="0.3">
      <c r="A371" s="17"/>
      <c r="B371" s="17"/>
    </row>
    <row r="372" spans="1:2" ht="55.05" customHeight="1" x14ac:dyDescent="0.3">
      <c r="A372" s="17"/>
      <c r="B372" s="17"/>
    </row>
    <row r="373" spans="1:2" ht="55.05" customHeight="1" x14ac:dyDescent="0.3">
      <c r="A373" s="17"/>
      <c r="B373" s="17"/>
    </row>
    <row r="374" spans="1:2" ht="55.05" customHeight="1" x14ac:dyDescent="0.3">
      <c r="A374" s="17"/>
      <c r="B374" s="17"/>
    </row>
    <row r="375" spans="1:2" ht="55.05" customHeight="1" x14ac:dyDescent="0.3">
      <c r="A375" s="17"/>
      <c r="B375" s="17"/>
    </row>
    <row r="376" spans="1:2" ht="55.05" customHeight="1" x14ac:dyDescent="0.3">
      <c r="A376" s="17"/>
      <c r="B376" s="17"/>
    </row>
    <row r="377" spans="1:2" ht="55.05" customHeight="1" x14ac:dyDescent="0.3">
      <c r="A377" s="17"/>
      <c r="B377" s="17"/>
    </row>
    <row r="378" spans="1:2" ht="55.05" customHeight="1" x14ac:dyDescent="0.3">
      <c r="A378" s="17"/>
      <c r="B378" s="17"/>
    </row>
    <row r="379" spans="1:2" ht="55.05" customHeight="1" x14ac:dyDescent="0.3">
      <c r="A379" s="17"/>
      <c r="B379" s="17"/>
    </row>
    <row r="380" spans="1:2" ht="55.05" customHeight="1" x14ac:dyDescent="0.3">
      <c r="A380" s="17"/>
      <c r="B380" s="17"/>
    </row>
    <row r="381" spans="1:2" ht="55.05" customHeight="1" x14ac:dyDescent="0.3">
      <c r="A381" s="17"/>
      <c r="B381" s="17"/>
    </row>
    <row r="382" spans="1:2" ht="55.05" customHeight="1" x14ac:dyDescent="0.3">
      <c r="A382" s="17"/>
      <c r="B382" s="17"/>
    </row>
    <row r="383" spans="1:2" ht="55.05" customHeight="1" x14ac:dyDescent="0.3">
      <c r="A383" s="17"/>
      <c r="B383" s="17"/>
    </row>
    <row r="384" spans="1:2" ht="55.05" customHeight="1" x14ac:dyDescent="0.3">
      <c r="A384" s="17"/>
      <c r="B384" s="17"/>
    </row>
    <row r="385" spans="1:2" ht="55.05" customHeight="1" x14ac:dyDescent="0.3">
      <c r="A385" s="17"/>
      <c r="B385" s="17"/>
    </row>
    <row r="386" spans="1:2" ht="55.05" customHeight="1" x14ac:dyDescent="0.3">
      <c r="A386" s="17"/>
      <c r="B386" s="17"/>
    </row>
    <row r="387" spans="1:2" ht="55.05" customHeight="1" x14ac:dyDescent="0.3">
      <c r="A387" s="17"/>
      <c r="B387" s="17"/>
    </row>
    <row r="388" spans="1:2" ht="55.05" customHeight="1" x14ac:dyDescent="0.3">
      <c r="A388" s="17"/>
      <c r="B388" s="17"/>
    </row>
    <row r="389" spans="1:2" ht="55.05" customHeight="1" x14ac:dyDescent="0.3">
      <c r="A389" s="17"/>
      <c r="B389" s="17"/>
    </row>
    <row r="390" spans="1:2" ht="55.05" customHeight="1" x14ac:dyDescent="0.3">
      <c r="A390" s="17"/>
      <c r="B390" s="17"/>
    </row>
    <row r="391" spans="1:2" ht="55.05" customHeight="1" x14ac:dyDescent="0.3">
      <c r="A391" s="17"/>
      <c r="B391" s="17"/>
    </row>
    <row r="392" spans="1:2" ht="55.05" customHeight="1" x14ac:dyDescent="0.3">
      <c r="A392" s="17"/>
      <c r="B392" s="17"/>
    </row>
    <row r="393" spans="1:2" ht="55.05" customHeight="1" x14ac:dyDescent="0.3">
      <c r="A393" s="17"/>
      <c r="B393" s="17"/>
    </row>
    <row r="394" spans="1:2" ht="55.05" customHeight="1" x14ac:dyDescent="0.3">
      <c r="A394" s="17"/>
      <c r="B394" s="17"/>
    </row>
    <row r="395" spans="1:2" ht="55.05" customHeight="1" x14ac:dyDescent="0.3">
      <c r="A395" s="17"/>
      <c r="B395" s="17"/>
    </row>
    <row r="396" spans="1:2" ht="55.05" customHeight="1" x14ac:dyDescent="0.3">
      <c r="A396" s="17"/>
      <c r="B396" s="17"/>
    </row>
    <row r="397" spans="1:2" ht="55.05" customHeight="1" x14ac:dyDescent="0.3">
      <c r="A397" s="17"/>
      <c r="B397" s="17"/>
    </row>
    <row r="398" spans="1:2" ht="55.05" customHeight="1" x14ac:dyDescent="0.3">
      <c r="A398" s="17"/>
      <c r="B398" s="17"/>
    </row>
    <row r="399" spans="1:2" ht="55.05" customHeight="1" x14ac:dyDescent="0.3">
      <c r="A399" s="17"/>
      <c r="B399" s="17"/>
    </row>
    <row r="400" spans="1:2" ht="55.05" customHeight="1" x14ac:dyDescent="0.3">
      <c r="A400" s="17"/>
      <c r="B400" s="17"/>
    </row>
    <row r="401" spans="1:2" ht="55.05" customHeight="1" x14ac:dyDescent="0.3">
      <c r="A401" s="17"/>
      <c r="B401" s="17"/>
    </row>
    <row r="402" spans="1:2" ht="55.05" customHeight="1" x14ac:dyDescent="0.3">
      <c r="A402" s="17"/>
      <c r="B402" s="17"/>
    </row>
    <row r="403" spans="1:2" ht="55.05" customHeight="1" x14ac:dyDescent="0.3">
      <c r="A403" s="17"/>
      <c r="B403" s="17"/>
    </row>
    <row r="404" spans="1:2" ht="55.05" customHeight="1" x14ac:dyDescent="0.3">
      <c r="A404" s="17"/>
      <c r="B404" s="17"/>
    </row>
    <row r="405" spans="1:2" ht="55.05" customHeight="1" x14ac:dyDescent="0.3">
      <c r="A405" s="17"/>
      <c r="B405" s="17"/>
    </row>
    <row r="406" spans="1:2" ht="55.05" customHeight="1" x14ac:dyDescent="0.3">
      <c r="A406" s="17"/>
      <c r="B406" s="17"/>
    </row>
    <row r="407" spans="1:2" ht="55.05" customHeight="1" x14ac:dyDescent="0.3">
      <c r="A407" s="17"/>
      <c r="B407" s="17"/>
    </row>
    <row r="408" spans="1:2" ht="55.05" customHeight="1" x14ac:dyDescent="0.3">
      <c r="A408" s="17"/>
      <c r="B408" s="17"/>
    </row>
    <row r="409" spans="1:2" ht="55.05" customHeight="1" x14ac:dyDescent="0.3">
      <c r="A409" s="17"/>
      <c r="B409" s="17"/>
    </row>
    <row r="410" spans="1:2" ht="55.05" customHeight="1" x14ac:dyDescent="0.3">
      <c r="A410" s="17"/>
      <c r="B410" s="17"/>
    </row>
    <row r="411" spans="1:2" ht="55.05" customHeight="1" x14ac:dyDescent="0.3">
      <c r="A411" s="17"/>
      <c r="B411" s="17"/>
    </row>
    <row r="412" spans="1:2" ht="55.05" customHeight="1" x14ac:dyDescent="0.3">
      <c r="A412" s="17"/>
      <c r="B412" s="17"/>
    </row>
    <row r="413" spans="1:2" ht="55.05" customHeight="1" x14ac:dyDescent="0.3">
      <c r="A413" s="17"/>
      <c r="B413" s="17"/>
    </row>
    <row r="414" spans="1:2" ht="55.05" customHeight="1" x14ac:dyDescent="0.3">
      <c r="A414" s="17"/>
      <c r="B414" s="17"/>
    </row>
    <row r="415" spans="1:2" ht="55.05" customHeight="1" x14ac:dyDescent="0.3">
      <c r="A415" s="17"/>
      <c r="B415" s="17"/>
    </row>
    <row r="416" spans="1:2" ht="55.05" customHeight="1" x14ac:dyDescent="0.3">
      <c r="A416" s="17"/>
      <c r="B416" s="17"/>
    </row>
    <row r="417" spans="1:2" ht="55.05" customHeight="1" x14ac:dyDescent="0.3">
      <c r="A417" s="17"/>
      <c r="B417" s="17"/>
    </row>
    <row r="418" spans="1:2" ht="55.05" customHeight="1" x14ac:dyDescent="0.3">
      <c r="A418" s="17"/>
      <c r="B418" s="17"/>
    </row>
    <row r="419" spans="1:2" ht="55.05" customHeight="1" x14ac:dyDescent="0.3">
      <c r="A419" s="17"/>
      <c r="B419" s="17"/>
    </row>
    <row r="420" spans="1:2" ht="55.05" customHeight="1" x14ac:dyDescent="0.3">
      <c r="A420" s="17"/>
      <c r="B420" s="17"/>
    </row>
    <row r="421" spans="1:2" ht="55.05" customHeight="1" x14ac:dyDescent="0.3">
      <c r="A421" s="17"/>
      <c r="B421" s="17"/>
    </row>
    <row r="422" spans="1:2" ht="55.05" customHeight="1" x14ac:dyDescent="0.3">
      <c r="A422" s="17"/>
      <c r="B422" s="17"/>
    </row>
    <row r="423" spans="1:2" ht="55.05" customHeight="1" x14ac:dyDescent="0.3">
      <c r="A423" s="17"/>
      <c r="B423" s="17"/>
    </row>
    <row r="424" spans="1:2" ht="55.05" customHeight="1" x14ac:dyDescent="0.3">
      <c r="A424" s="17"/>
      <c r="B424" s="17"/>
    </row>
    <row r="425" spans="1:2" ht="55.05" customHeight="1" x14ac:dyDescent="0.3">
      <c r="A425" s="17"/>
      <c r="B425" s="17"/>
    </row>
    <row r="426" spans="1:2" ht="55.05" customHeight="1" x14ac:dyDescent="0.3">
      <c r="A426" s="17"/>
      <c r="B426" s="17"/>
    </row>
    <row r="427" spans="1:2" ht="55.05" customHeight="1" x14ac:dyDescent="0.3">
      <c r="A427" s="17"/>
      <c r="B427" s="17"/>
    </row>
    <row r="428" spans="1:2" ht="55.05" customHeight="1" x14ac:dyDescent="0.3">
      <c r="A428" s="17"/>
      <c r="B428" s="17"/>
    </row>
    <row r="429" spans="1:2" ht="55.05" customHeight="1" x14ac:dyDescent="0.3">
      <c r="A429" s="17"/>
      <c r="B429" s="17"/>
    </row>
    <row r="430" spans="1:2" ht="55.05" customHeight="1" x14ac:dyDescent="0.3">
      <c r="A430" s="17"/>
      <c r="B430" s="17"/>
    </row>
    <row r="431" spans="1:2" ht="55.05" customHeight="1" x14ac:dyDescent="0.3">
      <c r="A431" s="17"/>
      <c r="B431" s="17"/>
    </row>
    <row r="432" spans="1:2" ht="55.05" customHeight="1" x14ac:dyDescent="0.3">
      <c r="A432" s="17"/>
      <c r="B432" s="17"/>
    </row>
    <row r="433" spans="1:2" ht="55.05" customHeight="1" x14ac:dyDescent="0.3">
      <c r="A433" s="17"/>
      <c r="B433" s="17"/>
    </row>
    <row r="434" spans="1:2" ht="55.05" customHeight="1" x14ac:dyDescent="0.3">
      <c r="A434" s="17"/>
      <c r="B434" s="17"/>
    </row>
    <row r="435" spans="1:2" ht="55.05" customHeight="1" x14ac:dyDescent="0.3">
      <c r="A435" s="17"/>
      <c r="B435" s="17"/>
    </row>
    <row r="436" spans="1:2" ht="55.05" customHeight="1" x14ac:dyDescent="0.3">
      <c r="A436" s="17"/>
      <c r="B436" s="17"/>
    </row>
    <row r="437" spans="1:2" ht="55.05" customHeight="1" x14ac:dyDescent="0.3">
      <c r="A437" s="17"/>
      <c r="B437" s="17"/>
    </row>
    <row r="438" spans="1:2" ht="55.05" customHeight="1" x14ac:dyDescent="0.3">
      <c r="A438" s="17"/>
      <c r="B438" s="17"/>
    </row>
    <row r="439" spans="1:2" ht="55.05" customHeight="1" x14ac:dyDescent="0.3">
      <c r="A439" s="17"/>
      <c r="B439" s="17"/>
    </row>
    <row r="440" spans="1:2" ht="55.05" customHeight="1" x14ac:dyDescent="0.3">
      <c r="A440" s="17"/>
      <c r="B440" s="17"/>
    </row>
    <row r="441" spans="1:2" ht="55.05" customHeight="1" x14ac:dyDescent="0.3">
      <c r="A441" s="17"/>
      <c r="B441" s="17"/>
    </row>
    <row r="442" spans="1:2" ht="55.05" customHeight="1" x14ac:dyDescent="0.3">
      <c r="A442" s="17"/>
      <c r="B442" s="17"/>
    </row>
    <row r="443" spans="1:2" ht="55.05" customHeight="1" x14ac:dyDescent="0.3">
      <c r="A443" s="17"/>
      <c r="B443" s="17"/>
    </row>
    <row r="444" spans="1:2" ht="55.05" customHeight="1" x14ac:dyDescent="0.3">
      <c r="A444" s="17"/>
      <c r="B444" s="17"/>
    </row>
    <row r="445" spans="1:2" ht="55.05" customHeight="1" x14ac:dyDescent="0.3">
      <c r="A445" s="17"/>
      <c r="B445" s="17"/>
    </row>
    <row r="446" spans="1:2" ht="55.05" customHeight="1" x14ac:dyDescent="0.3">
      <c r="A446" s="17"/>
      <c r="B446" s="17"/>
    </row>
    <row r="447" spans="1:2" ht="55.05" customHeight="1" x14ac:dyDescent="0.3">
      <c r="A447" s="17"/>
      <c r="B447" s="17"/>
    </row>
    <row r="448" spans="1:2" ht="55.05" customHeight="1" x14ac:dyDescent="0.3">
      <c r="A448" s="17"/>
      <c r="B448" s="17"/>
    </row>
    <row r="449" spans="1:2" ht="55.05" customHeight="1" x14ac:dyDescent="0.3">
      <c r="A449" s="17"/>
      <c r="B449" s="17"/>
    </row>
    <row r="450" spans="1:2" ht="55.05" customHeight="1" x14ac:dyDescent="0.3">
      <c r="A450" s="17"/>
      <c r="B450" s="17"/>
    </row>
    <row r="451" spans="1:2" ht="55.05" customHeight="1" x14ac:dyDescent="0.3">
      <c r="A451" s="17"/>
      <c r="B451" s="17"/>
    </row>
    <row r="452" spans="1:2" ht="55.05" customHeight="1" x14ac:dyDescent="0.3">
      <c r="A452" s="17"/>
      <c r="B452" s="17"/>
    </row>
    <row r="453" spans="1:2" ht="55.05" customHeight="1" x14ac:dyDescent="0.3">
      <c r="A453" s="17"/>
      <c r="B453" s="17"/>
    </row>
    <row r="454" spans="1:2" ht="55.05" customHeight="1" x14ac:dyDescent="0.3">
      <c r="A454" s="17"/>
      <c r="B454" s="17"/>
    </row>
    <row r="455" spans="1:2" ht="55.05" customHeight="1" x14ac:dyDescent="0.3">
      <c r="A455" s="17"/>
      <c r="B455" s="17"/>
    </row>
    <row r="456" spans="1:2" ht="55.05" customHeight="1" x14ac:dyDescent="0.3">
      <c r="A456" s="17"/>
      <c r="B456" s="17"/>
    </row>
    <row r="457" spans="1:2" ht="55.05" customHeight="1" x14ac:dyDescent="0.3">
      <c r="A457" s="17"/>
      <c r="B457" s="17"/>
    </row>
    <row r="458" spans="1:2" ht="55.05" customHeight="1" x14ac:dyDescent="0.3">
      <c r="A458" s="17"/>
      <c r="B458" s="17"/>
    </row>
    <row r="459" spans="1:2" ht="55.05" customHeight="1" x14ac:dyDescent="0.3">
      <c r="A459" s="17"/>
      <c r="B459" s="17"/>
    </row>
    <row r="460" spans="1:2" ht="55.05" customHeight="1" x14ac:dyDescent="0.3">
      <c r="A460" s="17"/>
      <c r="B460" s="17"/>
    </row>
    <row r="461" spans="1:2" ht="55.05" customHeight="1" x14ac:dyDescent="0.3">
      <c r="A461" s="17"/>
      <c r="B461" s="17"/>
    </row>
    <row r="462" spans="1:2" ht="55.05" customHeight="1" x14ac:dyDescent="0.3">
      <c r="A462" s="17"/>
      <c r="B462" s="17"/>
    </row>
    <row r="463" spans="1:2" ht="55.05" customHeight="1" x14ac:dyDescent="0.3">
      <c r="A463" s="17"/>
      <c r="B463" s="17"/>
    </row>
    <row r="464" spans="1:2" ht="55.05" customHeight="1" x14ac:dyDescent="0.3">
      <c r="A464" s="17"/>
      <c r="B464" s="17"/>
    </row>
    <row r="465" spans="1:2" ht="55.05" customHeight="1" x14ac:dyDescent="0.3">
      <c r="A465" s="17"/>
      <c r="B465" s="17"/>
    </row>
    <row r="466" spans="1:2" ht="55.05" customHeight="1" x14ac:dyDescent="0.3">
      <c r="A466" s="17"/>
      <c r="B466" s="17"/>
    </row>
    <row r="467" spans="1:2" ht="55.05" customHeight="1" x14ac:dyDescent="0.3">
      <c r="A467" s="17"/>
      <c r="B467" s="17"/>
    </row>
    <row r="468" spans="1:2" ht="55.05" customHeight="1" x14ac:dyDescent="0.3">
      <c r="A468" s="17"/>
      <c r="B468" s="17"/>
    </row>
    <row r="469" spans="1:2" ht="55.05" customHeight="1" x14ac:dyDescent="0.3">
      <c r="A469" s="17"/>
      <c r="B469" s="17"/>
    </row>
    <row r="470" spans="1:2" ht="55.05" customHeight="1" x14ac:dyDescent="0.3">
      <c r="A470" s="17"/>
      <c r="B470" s="17"/>
    </row>
    <row r="471" spans="1:2" ht="55.05" customHeight="1" x14ac:dyDescent="0.3">
      <c r="A471" s="17"/>
      <c r="B471" s="17"/>
    </row>
    <row r="472" spans="1:2" ht="55.05" customHeight="1" x14ac:dyDescent="0.3">
      <c r="A472" s="17"/>
      <c r="B472" s="17"/>
    </row>
    <row r="473" spans="1:2" ht="55.05" customHeight="1" x14ac:dyDescent="0.3">
      <c r="A473" s="17"/>
      <c r="B473" s="17"/>
    </row>
    <row r="474" spans="1:2" ht="55.05" customHeight="1" x14ac:dyDescent="0.3">
      <c r="A474" s="17"/>
      <c r="B474" s="17"/>
    </row>
    <row r="475" spans="1:2" ht="55.05" customHeight="1" x14ac:dyDescent="0.3">
      <c r="A475" s="17"/>
      <c r="B475" s="17"/>
    </row>
    <row r="476" spans="1:2" ht="55.05" customHeight="1" x14ac:dyDescent="0.3">
      <c r="A476" s="17"/>
      <c r="B476" s="17"/>
    </row>
    <row r="477" spans="1:2" ht="55.05" customHeight="1" x14ac:dyDescent="0.3">
      <c r="A477" s="17"/>
      <c r="B477" s="17"/>
    </row>
    <row r="478" spans="1:2" ht="55.05" customHeight="1" x14ac:dyDescent="0.3">
      <c r="A478" s="17"/>
      <c r="B478" s="17"/>
    </row>
    <row r="479" spans="1:2" ht="55.05" customHeight="1" x14ac:dyDescent="0.3">
      <c r="A479" s="17"/>
      <c r="B479" s="17"/>
    </row>
    <row r="480" spans="1:2" ht="55.05" customHeight="1" x14ac:dyDescent="0.3">
      <c r="A480" s="17"/>
      <c r="B480" s="17"/>
    </row>
    <row r="481" spans="1:2" ht="55.05" customHeight="1" x14ac:dyDescent="0.3">
      <c r="A481" s="17"/>
      <c r="B481" s="17"/>
    </row>
    <row r="482" spans="1:2" ht="55.05" customHeight="1" x14ac:dyDescent="0.3">
      <c r="A482" s="17"/>
      <c r="B482" s="17"/>
    </row>
    <row r="483" spans="1:2" ht="55.05" customHeight="1" x14ac:dyDescent="0.3">
      <c r="A483" s="17"/>
      <c r="B483" s="17"/>
    </row>
    <row r="484" spans="1:2" ht="55.05" customHeight="1" x14ac:dyDescent="0.3">
      <c r="A484" s="17"/>
      <c r="B484" s="17"/>
    </row>
    <row r="485" spans="1:2" ht="55.05" customHeight="1" x14ac:dyDescent="0.3">
      <c r="A485" s="17"/>
      <c r="B485" s="17"/>
    </row>
    <row r="486" spans="1:2" ht="55.05" customHeight="1" x14ac:dyDescent="0.3">
      <c r="A486" s="17"/>
      <c r="B486" s="17"/>
    </row>
    <row r="487" spans="1:2" ht="55.05" customHeight="1" x14ac:dyDescent="0.3">
      <c r="A487" s="17"/>
      <c r="B487" s="17"/>
    </row>
    <row r="488" spans="1:2" ht="55.05" customHeight="1" x14ac:dyDescent="0.3">
      <c r="A488" s="17"/>
      <c r="B488" s="17"/>
    </row>
    <row r="489" spans="1:2" ht="55.05" customHeight="1" x14ac:dyDescent="0.3">
      <c r="A489" s="17"/>
      <c r="B489" s="17"/>
    </row>
    <row r="490" spans="1:2" ht="55.05" customHeight="1" x14ac:dyDescent="0.3">
      <c r="A490" s="17"/>
      <c r="B490" s="17"/>
    </row>
    <row r="491" spans="1:2" ht="55.05" customHeight="1" x14ac:dyDescent="0.3">
      <c r="A491" s="17"/>
      <c r="B491" s="17"/>
    </row>
    <row r="492" spans="1:2" ht="55.05" customHeight="1" x14ac:dyDescent="0.3">
      <c r="A492" s="17"/>
      <c r="B492" s="17"/>
    </row>
    <row r="493" spans="1:2" ht="55.05" customHeight="1" x14ac:dyDescent="0.3">
      <c r="A493" s="17"/>
      <c r="B493" s="17"/>
    </row>
    <row r="494" spans="1:2" ht="55.05" customHeight="1" x14ac:dyDescent="0.3">
      <c r="A494" s="17"/>
      <c r="B494" s="17"/>
    </row>
    <row r="495" spans="1:2" ht="55.05" customHeight="1" x14ac:dyDescent="0.3">
      <c r="A495" s="17"/>
      <c r="B495" s="17"/>
    </row>
    <row r="496" spans="1:2" ht="55.05" customHeight="1" x14ac:dyDescent="0.3">
      <c r="A496" s="17"/>
      <c r="B496" s="17"/>
    </row>
    <row r="497" spans="1:2" ht="55.05" customHeight="1" x14ac:dyDescent="0.3">
      <c r="A497" s="17"/>
      <c r="B497" s="17"/>
    </row>
    <row r="498" spans="1:2" ht="55.05" customHeight="1" x14ac:dyDescent="0.3">
      <c r="A498" s="17"/>
      <c r="B498" s="17"/>
    </row>
    <row r="499" spans="1:2" ht="55.05" customHeight="1" x14ac:dyDescent="0.3">
      <c r="A499" s="17"/>
      <c r="B499" s="17"/>
    </row>
    <row r="500" spans="1:2" ht="55.05" customHeight="1" x14ac:dyDescent="0.3">
      <c r="A500" s="17"/>
      <c r="B500" s="17"/>
    </row>
    <row r="501" spans="1:2" ht="55.05" customHeight="1" x14ac:dyDescent="0.3">
      <c r="A501" s="17"/>
      <c r="B501" s="17"/>
    </row>
    <row r="502" spans="1:2" ht="55.05" customHeight="1" x14ac:dyDescent="0.3">
      <c r="A502" s="17"/>
      <c r="B502" s="17"/>
    </row>
    <row r="503" spans="1:2" ht="55.05" customHeight="1" x14ac:dyDescent="0.3">
      <c r="A503" s="17"/>
      <c r="B503" s="17"/>
    </row>
    <row r="504" spans="1:2" ht="55.05" customHeight="1" x14ac:dyDescent="0.3">
      <c r="A504" s="17"/>
      <c r="B504" s="17"/>
    </row>
    <row r="505" spans="1:2" ht="55.05" customHeight="1" x14ac:dyDescent="0.3">
      <c r="A505" s="17"/>
      <c r="B505" s="17"/>
    </row>
    <row r="506" spans="1:2" ht="55.05" customHeight="1" x14ac:dyDescent="0.3">
      <c r="A506" s="17"/>
      <c r="B506" s="17"/>
    </row>
    <row r="507" spans="1:2" ht="55.05" customHeight="1" x14ac:dyDescent="0.3">
      <c r="A507" s="17"/>
      <c r="B507" s="17"/>
    </row>
    <row r="508" spans="1:2" ht="55.05" customHeight="1" x14ac:dyDescent="0.3">
      <c r="A508" s="17"/>
      <c r="B508" s="17"/>
    </row>
    <row r="509" spans="1:2" ht="55.05" customHeight="1" x14ac:dyDescent="0.3">
      <c r="A509" s="17"/>
      <c r="B509" s="17"/>
    </row>
    <row r="510" spans="1:2" ht="55.05" customHeight="1" x14ac:dyDescent="0.3">
      <c r="A510" s="17"/>
      <c r="B510" s="17"/>
    </row>
    <row r="511" spans="1:2" ht="55.05" customHeight="1" x14ac:dyDescent="0.3">
      <c r="A511" s="17"/>
      <c r="B511" s="17"/>
    </row>
    <row r="512" spans="1:2" ht="55.05" customHeight="1" x14ac:dyDescent="0.3">
      <c r="A512" s="17"/>
      <c r="B512" s="17"/>
    </row>
    <row r="513" spans="1:2" ht="55.05" customHeight="1" x14ac:dyDescent="0.3">
      <c r="A513" s="17"/>
      <c r="B513" s="17"/>
    </row>
    <row r="514" spans="1:2" ht="55.05" customHeight="1" x14ac:dyDescent="0.3">
      <c r="A514" s="17"/>
      <c r="B514" s="17"/>
    </row>
    <row r="515" spans="1:2" ht="55.05" customHeight="1" x14ac:dyDescent="0.3">
      <c r="A515" s="17"/>
      <c r="B515" s="17"/>
    </row>
    <row r="516" spans="1:2" ht="55.05" customHeight="1" x14ac:dyDescent="0.3">
      <c r="A516" s="17"/>
      <c r="B516" s="17"/>
    </row>
    <row r="517" spans="1:2" ht="55.05" customHeight="1" x14ac:dyDescent="0.3">
      <c r="A517" s="17"/>
      <c r="B517" s="17"/>
    </row>
    <row r="518" spans="1:2" ht="55.05" customHeight="1" x14ac:dyDescent="0.3">
      <c r="A518" s="17"/>
      <c r="B518" s="17"/>
    </row>
    <row r="519" spans="1:2" ht="55.05" customHeight="1" x14ac:dyDescent="0.3">
      <c r="A519" s="17"/>
      <c r="B519" s="17"/>
    </row>
    <row r="520" spans="1:2" ht="55.05" customHeight="1" x14ac:dyDescent="0.3">
      <c r="A520" s="17"/>
      <c r="B520" s="17"/>
    </row>
    <row r="521" spans="1:2" ht="55.05" customHeight="1" x14ac:dyDescent="0.3">
      <c r="A521" s="17"/>
      <c r="B521" s="17"/>
    </row>
    <row r="522" spans="1:2" ht="55.05" customHeight="1" x14ac:dyDescent="0.3">
      <c r="A522" s="17"/>
      <c r="B522" s="17"/>
    </row>
    <row r="523" spans="1:2" ht="55.05" customHeight="1" x14ac:dyDescent="0.3">
      <c r="A523" s="17"/>
      <c r="B523" s="17"/>
    </row>
    <row r="524" spans="1:2" ht="55.05" customHeight="1" x14ac:dyDescent="0.3">
      <c r="A524" s="17"/>
      <c r="B524" s="17"/>
    </row>
    <row r="525" spans="1:2" ht="55.05" customHeight="1" x14ac:dyDescent="0.3">
      <c r="A525" s="17"/>
      <c r="B525" s="17"/>
    </row>
    <row r="526" spans="1:2" ht="55.05" customHeight="1" x14ac:dyDescent="0.3">
      <c r="A526" s="17"/>
      <c r="B526" s="17"/>
    </row>
    <row r="527" spans="1:2" ht="55.05" customHeight="1" x14ac:dyDescent="0.3">
      <c r="A527" s="17"/>
      <c r="B527" s="17"/>
    </row>
    <row r="528" spans="1:2" ht="55.05" customHeight="1" x14ac:dyDescent="0.3">
      <c r="A528" s="17"/>
      <c r="B528" s="17"/>
    </row>
    <row r="529" spans="1:2" ht="55.05" customHeight="1" x14ac:dyDescent="0.3">
      <c r="A529" s="17"/>
      <c r="B529" s="17"/>
    </row>
    <row r="530" spans="1:2" ht="55.05" customHeight="1" x14ac:dyDescent="0.3">
      <c r="A530" s="17"/>
      <c r="B530" s="17"/>
    </row>
    <row r="531" spans="1:2" ht="55.05" customHeight="1" x14ac:dyDescent="0.3">
      <c r="A531" s="17"/>
      <c r="B531" s="17"/>
    </row>
    <row r="532" spans="1:2" ht="55.05" customHeight="1" x14ac:dyDescent="0.3">
      <c r="A532" s="17"/>
      <c r="B532" s="17"/>
    </row>
    <row r="533" spans="1:2" ht="55.05" customHeight="1" x14ac:dyDescent="0.3">
      <c r="A533" s="17"/>
      <c r="B533" s="17"/>
    </row>
    <row r="534" spans="1:2" ht="55.05" customHeight="1" x14ac:dyDescent="0.3">
      <c r="A534" s="17"/>
      <c r="B534" s="17"/>
    </row>
    <row r="535" spans="1:2" ht="55.05" customHeight="1" x14ac:dyDescent="0.3">
      <c r="A535" s="17"/>
      <c r="B535" s="17"/>
    </row>
    <row r="536" spans="1:2" ht="55.05" customHeight="1" x14ac:dyDescent="0.3">
      <c r="A536" s="17"/>
      <c r="B536" s="17"/>
    </row>
    <row r="537" spans="1:2" ht="55.05" customHeight="1" x14ac:dyDescent="0.3">
      <c r="A537" s="17"/>
      <c r="B537" s="17"/>
    </row>
    <row r="538" spans="1:2" ht="55.05" customHeight="1" x14ac:dyDescent="0.3">
      <c r="A538" s="17"/>
      <c r="B538" s="17"/>
    </row>
    <row r="539" spans="1:2" ht="55.05" customHeight="1" x14ac:dyDescent="0.3">
      <c r="A539" s="17"/>
      <c r="B539" s="17"/>
    </row>
    <row r="540" spans="1:2" ht="55.05" customHeight="1" x14ac:dyDescent="0.3">
      <c r="A540" s="17"/>
      <c r="B540" s="17"/>
    </row>
    <row r="541" spans="1:2" ht="55.05" customHeight="1" x14ac:dyDescent="0.3">
      <c r="A541" s="17"/>
      <c r="B541" s="17"/>
    </row>
    <row r="542" spans="1:2" ht="55.05" customHeight="1" x14ac:dyDescent="0.3">
      <c r="A542" s="17"/>
      <c r="B542" s="17"/>
    </row>
    <row r="543" spans="1:2" ht="55.05" customHeight="1" x14ac:dyDescent="0.3">
      <c r="A543" s="17"/>
      <c r="B543" s="17"/>
    </row>
    <row r="544" spans="1:2" ht="55.05" customHeight="1" x14ac:dyDescent="0.3">
      <c r="A544" s="17"/>
      <c r="B544" s="17"/>
    </row>
    <row r="545" spans="1:2" ht="55.05" customHeight="1" x14ac:dyDescent="0.3">
      <c r="A545" s="17"/>
      <c r="B545" s="17"/>
    </row>
    <row r="546" spans="1:2" ht="55.05" customHeight="1" x14ac:dyDescent="0.3">
      <c r="A546" s="17"/>
      <c r="B546" s="17"/>
    </row>
    <row r="547" spans="1:2" ht="55.05" customHeight="1" x14ac:dyDescent="0.3">
      <c r="A547" s="17"/>
      <c r="B547" s="17"/>
    </row>
    <row r="548" spans="1:2" ht="55.05" customHeight="1" x14ac:dyDescent="0.3">
      <c r="A548" s="17"/>
      <c r="B548" s="17"/>
    </row>
    <row r="549" spans="1:2" ht="55.05" customHeight="1" x14ac:dyDescent="0.3">
      <c r="A549" s="17"/>
      <c r="B549" s="17"/>
    </row>
    <row r="550" spans="1:2" ht="55.05" customHeight="1" x14ac:dyDescent="0.3">
      <c r="A550" s="17"/>
      <c r="B550" s="17"/>
    </row>
    <row r="551" spans="1:2" ht="55.05" customHeight="1" x14ac:dyDescent="0.3">
      <c r="A551" s="17"/>
      <c r="B551" s="17"/>
    </row>
    <row r="552" spans="1:2" ht="55.05" customHeight="1" x14ac:dyDescent="0.3">
      <c r="A552" s="17"/>
      <c r="B552" s="17"/>
    </row>
    <row r="553" spans="1:2" ht="55.05" customHeight="1" x14ac:dyDescent="0.3">
      <c r="A553" s="17"/>
      <c r="B553" s="17"/>
    </row>
    <row r="554" spans="1:2" ht="55.05" customHeight="1" x14ac:dyDescent="0.3">
      <c r="A554" s="17"/>
      <c r="B554" s="17"/>
    </row>
    <row r="555" spans="1:2" ht="55.05" customHeight="1" x14ac:dyDescent="0.3">
      <c r="A555" s="17"/>
      <c r="B555" s="17"/>
    </row>
    <row r="556" spans="1:2" ht="55.05" customHeight="1" x14ac:dyDescent="0.3">
      <c r="A556" s="17"/>
      <c r="B556" s="17"/>
    </row>
    <row r="557" spans="1:2" ht="55.05" customHeight="1" x14ac:dyDescent="0.3">
      <c r="A557" s="17"/>
      <c r="B557" s="17"/>
    </row>
    <row r="558" spans="1:2" ht="55.05" customHeight="1" x14ac:dyDescent="0.3">
      <c r="A558" s="17"/>
      <c r="B558" s="17"/>
    </row>
    <row r="559" spans="1:2" ht="55.05" customHeight="1" x14ac:dyDescent="0.3">
      <c r="A559" s="17"/>
      <c r="B559" s="17"/>
    </row>
    <row r="560" spans="1:2" ht="55.05" customHeight="1" x14ac:dyDescent="0.3">
      <c r="A560" s="17"/>
      <c r="B560" s="17"/>
    </row>
    <row r="561" spans="1:2" ht="55.05" customHeight="1" x14ac:dyDescent="0.3">
      <c r="A561" s="17"/>
      <c r="B561" s="17"/>
    </row>
    <row r="562" spans="1:2" ht="55.05" customHeight="1" x14ac:dyDescent="0.3">
      <c r="A562" s="17"/>
      <c r="B562" s="17"/>
    </row>
    <row r="563" spans="1:2" ht="55.05" customHeight="1" x14ac:dyDescent="0.3">
      <c r="A563" s="17"/>
      <c r="B563" s="17"/>
    </row>
    <row r="564" spans="1:2" ht="55.05" customHeight="1" x14ac:dyDescent="0.3">
      <c r="A564" s="17"/>
      <c r="B564" s="17"/>
    </row>
    <row r="565" spans="1:2" ht="55.05" customHeight="1" x14ac:dyDescent="0.3">
      <c r="A565" s="17"/>
      <c r="B565" s="17"/>
    </row>
    <row r="566" spans="1:2" ht="55.05" customHeight="1" x14ac:dyDescent="0.3">
      <c r="A566" s="17"/>
      <c r="B566" s="17"/>
    </row>
    <row r="567" spans="1:2" ht="55.05" customHeight="1" x14ac:dyDescent="0.3">
      <c r="A567" s="17"/>
      <c r="B567" s="17"/>
    </row>
    <row r="568" spans="1:2" ht="55.05" customHeight="1" x14ac:dyDescent="0.3">
      <c r="A568" s="17"/>
      <c r="B568" s="17"/>
    </row>
    <row r="569" spans="1:2" ht="55.05" customHeight="1" x14ac:dyDescent="0.3">
      <c r="A569" s="17"/>
      <c r="B569" s="17"/>
    </row>
    <row r="570" spans="1:2" ht="55.05" customHeight="1" x14ac:dyDescent="0.3">
      <c r="A570" s="17"/>
      <c r="B570" s="17"/>
    </row>
    <row r="571" spans="1:2" ht="55.05" customHeight="1" x14ac:dyDescent="0.3">
      <c r="A571" s="17"/>
      <c r="B571" s="17"/>
    </row>
    <row r="572" spans="1:2" ht="55.05" customHeight="1" x14ac:dyDescent="0.3">
      <c r="A572" s="17"/>
      <c r="B572" s="17"/>
    </row>
    <row r="573" spans="1:2" ht="55.05" customHeight="1" x14ac:dyDescent="0.3">
      <c r="A573" s="17"/>
      <c r="B573" s="17"/>
    </row>
    <row r="574" spans="1:2" ht="55.05" customHeight="1" x14ac:dyDescent="0.3">
      <c r="A574" s="17"/>
      <c r="B574" s="17"/>
    </row>
    <row r="575" spans="1:2" ht="55.05" customHeight="1" x14ac:dyDescent="0.3">
      <c r="A575" s="17"/>
      <c r="B575" s="17"/>
    </row>
    <row r="576" spans="1:2" ht="55.05" customHeight="1" x14ac:dyDescent="0.3">
      <c r="A576" s="17"/>
      <c r="B576" s="17"/>
    </row>
    <row r="577" spans="1:2" ht="55.05" customHeight="1" x14ac:dyDescent="0.3">
      <c r="A577" s="17"/>
      <c r="B577" s="17"/>
    </row>
    <row r="578" spans="1:2" ht="55.05" customHeight="1" x14ac:dyDescent="0.3">
      <c r="A578" s="17"/>
      <c r="B578" s="17"/>
    </row>
    <row r="579" spans="1:2" ht="55.05" customHeight="1" x14ac:dyDescent="0.3">
      <c r="A579" s="17"/>
      <c r="B579" s="17"/>
    </row>
    <row r="580" spans="1:2" ht="55.05" customHeight="1" x14ac:dyDescent="0.3">
      <c r="A580" s="17"/>
      <c r="B580" s="17"/>
    </row>
    <row r="581" spans="1:2" ht="55.05" customHeight="1" x14ac:dyDescent="0.3">
      <c r="A581" s="17"/>
      <c r="B581" s="17"/>
    </row>
    <row r="582" spans="1:2" ht="55.05" customHeight="1" x14ac:dyDescent="0.3">
      <c r="A582" s="17"/>
      <c r="B582" s="17"/>
    </row>
    <row r="583" spans="1:2" ht="55.05" customHeight="1" x14ac:dyDescent="0.3">
      <c r="A583" s="17"/>
      <c r="B583" s="17"/>
    </row>
    <row r="584" spans="1:2" ht="55.05" customHeight="1" x14ac:dyDescent="0.3">
      <c r="A584" s="17"/>
      <c r="B584" s="17"/>
    </row>
    <row r="585" spans="1:2" ht="55.05" customHeight="1" x14ac:dyDescent="0.3">
      <c r="A585" s="17"/>
      <c r="B585" s="17"/>
    </row>
    <row r="586" spans="1:2" ht="55.05" customHeight="1" x14ac:dyDescent="0.3">
      <c r="A586" s="17"/>
      <c r="B586" s="17"/>
    </row>
    <row r="587" spans="1:2" ht="55.05" customHeight="1" x14ac:dyDescent="0.3">
      <c r="A587" s="17"/>
      <c r="B587" s="17"/>
    </row>
    <row r="588" spans="1:2" ht="55.05" customHeight="1" x14ac:dyDescent="0.3">
      <c r="A588" s="17"/>
      <c r="B588" s="17"/>
    </row>
    <row r="589" spans="1:2" ht="55.05" customHeight="1" x14ac:dyDescent="0.3">
      <c r="A589" s="17"/>
      <c r="B589" s="17"/>
    </row>
    <row r="590" spans="1:2" ht="55.05" customHeight="1" x14ac:dyDescent="0.3">
      <c r="A590" s="17"/>
      <c r="B590" s="17"/>
    </row>
    <row r="591" spans="1:2" ht="55.05" customHeight="1" x14ac:dyDescent="0.3">
      <c r="A591" s="17"/>
      <c r="B591" s="17"/>
    </row>
    <row r="592" spans="1:2" ht="55.05" customHeight="1" x14ac:dyDescent="0.3">
      <c r="A592" s="17"/>
      <c r="B592" s="17"/>
    </row>
    <row r="593" spans="1:2" ht="55.05" customHeight="1" x14ac:dyDescent="0.3">
      <c r="A593" s="17"/>
      <c r="B593" s="17"/>
    </row>
    <row r="594" spans="1:2" ht="55.05" customHeight="1" x14ac:dyDescent="0.3">
      <c r="A594" s="17"/>
      <c r="B594" s="17"/>
    </row>
    <row r="595" spans="1:2" ht="55.05" customHeight="1" x14ac:dyDescent="0.3">
      <c r="A595" s="17"/>
      <c r="B595" s="17"/>
    </row>
    <row r="596" spans="1:2" ht="55.05" customHeight="1" x14ac:dyDescent="0.3">
      <c r="A596" s="17"/>
      <c r="B596" s="17"/>
    </row>
    <row r="597" spans="1:2" ht="55.05" customHeight="1" x14ac:dyDescent="0.3">
      <c r="A597" s="17"/>
      <c r="B597" s="17"/>
    </row>
    <row r="598" spans="1:2" ht="55.05" customHeight="1" x14ac:dyDescent="0.3">
      <c r="A598" s="17"/>
      <c r="B598" s="17"/>
    </row>
    <row r="599" spans="1:2" ht="55.05" customHeight="1" x14ac:dyDescent="0.3">
      <c r="A599" s="17"/>
      <c r="B599" s="17"/>
    </row>
    <row r="600" spans="1:2" ht="55.05" customHeight="1" x14ac:dyDescent="0.3">
      <c r="A600" s="17"/>
      <c r="B600" s="17"/>
    </row>
    <row r="601" spans="1:2" ht="55.05" customHeight="1" x14ac:dyDescent="0.3">
      <c r="A601" s="17"/>
      <c r="B601" s="17"/>
    </row>
    <row r="602" spans="1:2" ht="55.05" customHeight="1" x14ac:dyDescent="0.3">
      <c r="A602" s="17"/>
      <c r="B602" s="17"/>
    </row>
    <row r="603" spans="1:2" ht="55.05" customHeight="1" x14ac:dyDescent="0.3">
      <c r="A603" s="17"/>
      <c r="B603" s="17"/>
    </row>
    <row r="604" spans="1:2" ht="55.05" customHeight="1" x14ac:dyDescent="0.3">
      <c r="A604" s="17"/>
      <c r="B604" s="17"/>
    </row>
    <row r="605" spans="1:2" ht="55.05" customHeight="1" x14ac:dyDescent="0.3">
      <c r="A605" s="17"/>
      <c r="B605" s="17"/>
    </row>
    <row r="606" spans="1:2" ht="55.05" customHeight="1" x14ac:dyDescent="0.3">
      <c r="A606" s="17"/>
      <c r="B606" s="17"/>
    </row>
    <row r="607" spans="1:2" ht="55.05" customHeight="1" x14ac:dyDescent="0.3">
      <c r="A607" s="17"/>
      <c r="B607" s="17"/>
    </row>
    <row r="608" spans="1:2" ht="55.05" customHeight="1" x14ac:dyDescent="0.3">
      <c r="A608" s="17"/>
      <c r="B608" s="17"/>
    </row>
    <row r="609" spans="1:2" ht="55.05" customHeight="1" x14ac:dyDescent="0.3">
      <c r="A609" s="17"/>
      <c r="B609" s="17"/>
    </row>
    <row r="610" spans="1:2" ht="55.05" customHeight="1" x14ac:dyDescent="0.3">
      <c r="A610" s="17"/>
      <c r="B610" s="17"/>
    </row>
    <row r="611" spans="1:2" ht="55.05" customHeight="1" x14ac:dyDescent="0.3">
      <c r="A611" s="17"/>
      <c r="B611" s="17"/>
    </row>
    <row r="612" spans="1:2" ht="55.05" customHeight="1" x14ac:dyDescent="0.3">
      <c r="A612" s="17"/>
      <c r="B612" s="17"/>
    </row>
    <row r="613" spans="1:2" ht="55.05" customHeight="1" x14ac:dyDescent="0.3">
      <c r="A613" s="17"/>
      <c r="B613" s="17"/>
    </row>
    <row r="614" spans="1:2" ht="55.05" customHeight="1" x14ac:dyDescent="0.3">
      <c r="A614" s="17"/>
      <c r="B614" s="17"/>
    </row>
    <row r="615" spans="1:2" ht="55.05" customHeight="1" x14ac:dyDescent="0.3">
      <c r="A615" s="17"/>
      <c r="B615" s="17"/>
    </row>
    <row r="616" spans="1:2" ht="55.05" customHeight="1" x14ac:dyDescent="0.3">
      <c r="A616" s="17"/>
      <c r="B616" s="17"/>
    </row>
    <row r="617" spans="1:2" ht="55.05" customHeight="1" x14ac:dyDescent="0.3">
      <c r="A617" s="17"/>
      <c r="B617" s="17"/>
    </row>
    <row r="618" spans="1:2" ht="55.05" customHeight="1" x14ac:dyDescent="0.3">
      <c r="A618" s="17"/>
      <c r="B618" s="17"/>
    </row>
    <row r="619" spans="1:2" ht="55.05" customHeight="1" x14ac:dyDescent="0.3">
      <c r="A619" s="17"/>
      <c r="B619" s="17"/>
    </row>
    <row r="620" spans="1:2" ht="55.05" customHeight="1" x14ac:dyDescent="0.3">
      <c r="A620" s="17"/>
      <c r="B620" s="17"/>
    </row>
    <row r="621" spans="1:2" ht="55.05" customHeight="1" x14ac:dyDescent="0.3">
      <c r="A621" s="17"/>
      <c r="B621" s="17"/>
    </row>
    <row r="622" spans="1:2" ht="55.05" customHeight="1" x14ac:dyDescent="0.3">
      <c r="A622" s="17"/>
      <c r="B622" s="17"/>
    </row>
    <row r="623" spans="1:2" ht="55.05" customHeight="1" x14ac:dyDescent="0.3">
      <c r="A623" s="17"/>
      <c r="B623" s="17"/>
    </row>
    <row r="624" spans="1:2" ht="55.05" customHeight="1" x14ac:dyDescent="0.3">
      <c r="A624" s="17"/>
      <c r="B624" s="17"/>
    </row>
    <row r="625" spans="1:2" ht="55.05" customHeight="1" x14ac:dyDescent="0.3">
      <c r="A625" s="17"/>
      <c r="B625" s="17"/>
    </row>
    <row r="626" spans="1:2" ht="55.05" customHeight="1" x14ac:dyDescent="0.3">
      <c r="A626" s="17"/>
      <c r="B626" s="17"/>
    </row>
    <row r="627" spans="1:2" ht="55.05" customHeight="1" x14ac:dyDescent="0.3">
      <c r="A627" s="17"/>
      <c r="B627" s="17"/>
    </row>
    <row r="628" spans="1:2" ht="55.05" customHeight="1" x14ac:dyDescent="0.3">
      <c r="A628" s="17"/>
      <c r="B628" s="17"/>
    </row>
    <row r="629" spans="1:2" ht="55.05" customHeight="1" x14ac:dyDescent="0.3">
      <c r="A629" s="17"/>
      <c r="B629" s="17"/>
    </row>
    <row r="630" spans="1:2" ht="55.05" customHeight="1" x14ac:dyDescent="0.3">
      <c r="A630" s="17"/>
      <c r="B630" s="17"/>
    </row>
    <row r="631" spans="1:2" ht="55.05" customHeight="1" x14ac:dyDescent="0.3">
      <c r="A631" s="17"/>
      <c r="B631" s="17"/>
    </row>
    <row r="632" spans="1:2" ht="55.05" customHeight="1" x14ac:dyDescent="0.3">
      <c r="A632" s="17"/>
      <c r="B632" s="17"/>
    </row>
    <row r="633" spans="1:2" ht="55.05" customHeight="1" x14ac:dyDescent="0.3">
      <c r="A633" s="17"/>
      <c r="B633" s="17"/>
    </row>
    <row r="634" spans="1:2" ht="55.05" customHeight="1" x14ac:dyDescent="0.3">
      <c r="A634" s="17"/>
      <c r="B634" s="17"/>
    </row>
    <row r="635" spans="1:2" ht="55.05" customHeight="1" x14ac:dyDescent="0.3">
      <c r="A635" s="17"/>
      <c r="B635" s="17"/>
    </row>
    <row r="636" spans="1:2" ht="55.05" customHeight="1" x14ac:dyDescent="0.3">
      <c r="A636" s="17"/>
      <c r="B636" s="17"/>
    </row>
    <row r="637" spans="1:2" ht="55.05" customHeight="1" x14ac:dyDescent="0.3">
      <c r="A637" s="17"/>
      <c r="B637" s="17"/>
    </row>
    <row r="638" spans="1:2" ht="55.05" customHeight="1" x14ac:dyDescent="0.3">
      <c r="A638" s="17"/>
      <c r="B638" s="17"/>
    </row>
    <row r="639" spans="1:2" ht="55.05" customHeight="1" x14ac:dyDescent="0.3">
      <c r="A639" s="17"/>
      <c r="B639" s="17"/>
    </row>
    <row r="640" spans="1:2" ht="55.05" customHeight="1" x14ac:dyDescent="0.3">
      <c r="A640" s="17"/>
      <c r="B640" s="17"/>
    </row>
    <row r="641" spans="1:2" ht="55.05" customHeight="1" x14ac:dyDescent="0.3">
      <c r="A641" s="17"/>
      <c r="B641" s="17"/>
    </row>
    <row r="642" spans="1:2" ht="55.05" customHeight="1" x14ac:dyDescent="0.3">
      <c r="A642" s="17"/>
      <c r="B642" s="17"/>
    </row>
    <row r="643" spans="1:2" ht="55.05" customHeight="1" x14ac:dyDescent="0.3">
      <c r="A643" s="17"/>
      <c r="B643" s="17"/>
    </row>
    <row r="644" spans="1:2" ht="55.05" customHeight="1" x14ac:dyDescent="0.3">
      <c r="A644" s="17"/>
      <c r="B644" s="17"/>
    </row>
    <row r="645" spans="1:2" ht="55.05" customHeight="1" x14ac:dyDescent="0.3">
      <c r="A645" s="17"/>
      <c r="B645" s="17"/>
    </row>
    <row r="646" spans="1:2" ht="55.05" customHeight="1" x14ac:dyDescent="0.3">
      <c r="A646" s="17"/>
      <c r="B646" s="17"/>
    </row>
    <row r="647" spans="1:2" ht="55.05" customHeight="1" x14ac:dyDescent="0.3">
      <c r="A647" s="17"/>
      <c r="B647" s="17"/>
    </row>
    <row r="648" spans="1:2" ht="55.05" customHeight="1" x14ac:dyDescent="0.3">
      <c r="A648" s="17"/>
      <c r="B648" s="17"/>
    </row>
    <row r="649" spans="1:2" ht="55.05" customHeight="1" x14ac:dyDescent="0.3">
      <c r="A649" s="17"/>
      <c r="B649" s="17"/>
    </row>
    <row r="650" spans="1:2" ht="55.05" customHeight="1" x14ac:dyDescent="0.3">
      <c r="A650" s="17"/>
      <c r="B650" s="17"/>
    </row>
    <row r="651" spans="1:2" ht="55.05" customHeight="1" x14ac:dyDescent="0.3">
      <c r="A651" s="17"/>
      <c r="B651" s="17"/>
    </row>
    <row r="652" spans="1:2" ht="55.05" customHeight="1" x14ac:dyDescent="0.3">
      <c r="A652" s="17"/>
      <c r="B652" s="17"/>
    </row>
    <row r="653" spans="1:2" ht="55.05" customHeight="1" x14ac:dyDescent="0.3">
      <c r="A653" s="17"/>
      <c r="B653" s="17"/>
    </row>
    <row r="654" spans="1:2" ht="55.05" customHeight="1" x14ac:dyDescent="0.3">
      <c r="A654" s="17"/>
      <c r="B654" s="17"/>
    </row>
    <row r="655" spans="1:2" ht="55.05" customHeight="1" x14ac:dyDescent="0.3">
      <c r="A655" s="17"/>
      <c r="B655" s="17"/>
    </row>
    <row r="656" spans="1:2" ht="55.05" customHeight="1" x14ac:dyDescent="0.3">
      <c r="A656" s="17"/>
      <c r="B656" s="17"/>
    </row>
    <row r="657" spans="1:2" ht="55.05" customHeight="1" x14ac:dyDescent="0.3">
      <c r="A657" s="17"/>
      <c r="B657" s="17"/>
    </row>
    <row r="658" spans="1:2" ht="55.05" customHeight="1" x14ac:dyDescent="0.3">
      <c r="A658" s="17"/>
      <c r="B658" s="17"/>
    </row>
    <row r="659" spans="1:2" ht="55.05" customHeight="1" x14ac:dyDescent="0.3">
      <c r="A659" s="17"/>
      <c r="B659" s="17"/>
    </row>
    <row r="660" spans="1:2" ht="55.05" customHeight="1" x14ac:dyDescent="0.3">
      <c r="A660" s="17"/>
      <c r="B660" s="17"/>
    </row>
    <row r="661" spans="1:2" ht="55.05" customHeight="1" x14ac:dyDescent="0.3">
      <c r="A661" s="17"/>
      <c r="B661" s="17"/>
    </row>
    <row r="662" spans="1:2" ht="55.05" customHeight="1" x14ac:dyDescent="0.3">
      <c r="A662" s="17"/>
      <c r="B662" s="17"/>
    </row>
    <row r="663" spans="1:2" ht="55.05" customHeight="1" x14ac:dyDescent="0.3">
      <c r="A663" s="17"/>
      <c r="B663" s="17"/>
    </row>
    <row r="664" spans="1:2" ht="55.05" customHeight="1" x14ac:dyDescent="0.3">
      <c r="A664" s="17"/>
      <c r="B664" s="17"/>
    </row>
    <row r="665" spans="1:2" ht="55.05" customHeight="1" x14ac:dyDescent="0.3">
      <c r="A665" s="17"/>
      <c r="B665" s="17"/>
    </row>
    <row r="666" spans="1:2" ht="55.05" customHeight="1" x14ac:dyDescent="0.3">
      <c r="A666" s="17"/>
      <c r="B666" s="17"/>
    </row>
    <row r="667" spans="1:2" ht="55.05" customHeight="1" x14ac:dyDescent="0.3">
      <c r="A667" s="17"/>
      <c r="B667" s="17"/>
    </row>
    <row r="668" spans="1:2" ht="55.05" customHeight="1" x14ac:dyDescent="0.3">
      <c r="A668" s="17"/>
      <c r="B668" s="17"/>
    </row>
    <row r="669" spans="1:2" ht="55.05" customHeight="1" x14ac:dyDescent="0.3">
      <c r="A669" s="17"/>
      <c r="B669" s="17"/>
    </row>
    <row r="670" spans="1:2" ht="55.05" customHeight="1" x14ac:dyDescent="0.3">
      <c r="A670" s="17"/>
      <c r="B670" s="17"/>
    </row>
    <row r="671" spans="1:2" ht="55.05" customHeight="1" x14ac:dyDescent="0.3">
      <c r="A671" s="17"/>
      <c r="B671" s="17"/>
    </row>
    <row r="672" spans="1:2" ht="55.05" customHeight="1" x14ac:dyDescent="0.3">
      <c r="A672" s="17"/>
      <c r="B672" s="17"/>
    </row>
    <row r="673" spans="1:2" ht="55.05" customHeight="1" x14ac:dyDescent="0.3">
      <c r="A673" s="17"/>
      <c r="B673" s="17"/>
    </row>
    <row r="674" spans="1:2" ht="55.05" customHeight="1" x14ac:dyDescent="0.3">
      <c r="A674" s="17"/>
      <c r="B674" s="17"/>
    </row>
    <row r="675" spans="1:2" ht="55.05" customHeight="1" x14ac:dyDescent="0.3">
      <c r="A675" s="17"/>
      <c r="B675" s="17"/>
    </row>
    <row r="676" spans="1:2" ht="55.05" customHeight="1" x14ac:dyDescent="0.3">
      <c r="A676" s="17"/>
      <c r="B676" s="17"/>
    </row>
    <row r="677" spans="1:2" ht="55.05" customHeight="1" x14ac:dyDescent="0.3">
      <c r="A677" s="17"/>
      <c r="B677" s="17"/>
    </row>
    <row r="678" spans="1:2" ht="55.05" customHeight="1" x14ac:dyDescent="0.3">
      <c r="A678" s="17"/>
      <c r="B678" s="17"/>
    </row>
    <row r="679" spans="1:2" ht="55.05" customHeight="1" x14ac:dyDescent="0.3">
      <c r="A679" s="17"/>
      <c r="B679" s="17"/>
    </row>
    <row r="680" spans="1:2" ht="55.05" customHeight="1" x14ac:dyDescent="0.3">
      <c r="A680" s="17"/>
      <c r="B680" s="17"/>
    </row>
    <row r="681" spans="1:2" ht="55.05" customHeight="1" x14ac:dyDescent="0.3">
      <c r="A681" s="17"/>
      <c r="B681" s="17"/>
    </row>
    <row r="682" spans="1:2" ht="55.05" customHeight="1" x14ac:dyDescent="0.3">
      <c r="A682" s="17"/>
      <c r="B682" s="17"/>
    </row>
    <row r="683" spans="1:2" ht="55.05" customHeight="1" x14ac:dyDescent="0.3">
      <c r="A683" s="17"/>
      <c r="B683" s="17"/>
    </row>
    <row r="684" spans="1:2" ht="55.05" customHeight="1" x14ac:dyDescent="0.3">
      <c r="A684" s="17"/>
      <c r="B684" s="17"/>
    </row>
    <row r="685" spans="1:2" ht="55.05" customHeight="1" x14ac:dyDescent="0.3">
      <c r="A685" s="17"/>
      <c r="B685" s="17"/>
    </row>
    <row r="686" spans="1:2" ht="55.05" customHeight="1" x14ac:dyDescent="0.3">
      <c r="A686" s="17"/>
      <c r="B686" s="17"/>
    </row>
    <row r="687" spans="1:2" ht="55.05" customHeight="1" x14ac:dyDescent="0.3">
      <c r="A687" s="17"/>
      <c r="B687" s="17"/>
    </row>
    <row r="688" spans="1:2" ht="55.05" customHeight="1" x14ac:dyDescent="0.3">
      <c r="A688" s="17"/>
      <c r="B688" s="17"/>
    </row>
    <row r="689" spans="1:2" ht="55.05" customHeight="1" x14ac:dyDescent="0.3">
      <c r="A689" s="17"/>
      <c r="B689" s="17"/>
    </row>
    <row r="690" spans="1:2" ht="55.05" customHeight="1" x14ac:dyDescent="0.3">
      <c r="A690" s="17"/>
      <c r="B690" s="17"/>
    </row>
    <row r="691" spans="1:2" ht="55.05" customHeight="1" x14ac:dyDescent="0.3">
      <c r="A691" s="17"/>
      <c r="B691" s="17"/>
    </row>
    <row r="692" spans="1:2" ht="55.05" customHeight="1" x14ac:dyDescent="0.3">
      <c r="A692" s="17"/>
      <c r="B692" s="17"/>
    </row>
    <row r="693" spans="1:2" ht="55.05" customHeight="1" x14ac:dyDescent="0.3">
      <c r="A693" s="17"/>
      <c r="B693" s="17"/>
    </row>
    <row r="694" spans="1:2" ht="55.05" customHeight="1" x14ac:dyDescent="0.3">
      <c r="A694" s="17"/>
      <c r="B694" s="17"/>
    </row>
    <row r="695" spans="1:2" ht="55.05" customHeight="1" x14ac:dyDescent="0.3">
      <c r="A695" s="17"/>
      <c r="B695" s="17"/>
    </row>
    <row r="696" spans="1:2" ht="55.05" customHeight="1" x14ac:dyDescent="0.3">
      <c r="A696" s="17"/>
      <c r="B696" s="17"/>
    </row>
    <row r="697" spans="1:2" ht="55.05" customHeight="1" x14ac:dyDescent="0.3">
      <c r="A697" s="17"/>
      <c r="B697" s="17"/>
    </row>
    <row r="698" spans="1:2" ht="55.05" customHeight="1" x14ac:dyDescent="0.3">
      <c r="A698" s="17"/>
      <c r="B698" s="17"/>
    </row>
    <row r="699" spans="1:2" ht="55.05" customHeight="1" x14ac:dyDescent="0.3">
      <c r="A699" s="17"/>
      <c r="B699" s="17"/>
    </row>
    <row r="700" spans="1:2" ht="55.05" customHeight="1" x14ac:dyDescent="0.3">
      <c r="A700" s="17"/>
      <c r="B700" s="17"/>
    </row>
    <row r="701" spans="1:2" ht="55.05" customHeight="1" x14ac:dyDescent="0.3">
      <c r="A701" s="17"/>
      <c r="B701" s="17"/>
    </row>
    <row r="702" spans="1:2" ht="55.05" customHeight="1" x14ac:dyDescent="0.3">
      <c r="A702" s="17"/>
      <c r="B702" s="17"/>
    </row>
    <row r="703" spans="1:2" ht="55.05" customHeight="1" x14ac:dyDescent="0.3">
      <c r="A703" s="17"/>
      <c r="B703" s="17"/>
    </row>
    <row r="704" spans="1:2" ht="55.05" customHeight="1" x14ac:dyDescent="0.3">
      <c r="A704" s="17"/>
      <c r="B704" s="17"/>
    </row>
    <row r="705" spans="1:2" ht="55.05" customHeight="1" x14ac:dyDescent="0.3">
      <c r="A705" s="17"/>
      <c r="B705" s="17"/>
    </row>
    <row r="706" spans="1:2" ht="55.05" customHeight="1" x14ac:dyDescent="0.3">
      <c r="A706" s="17"/>
      <c r="B706" s="17"/>
    </row>
    <row r="707" spans="1:2" ht="55.05" customHeight="1" x14ac:dyDescent="0.3">
      <c r="A707" s="17"/>
      <c r="B707" s="17"/>
    </row>
    <row r="708" spans="1:2" ht="55.05" customHeight="1" x14ac:dyDescent="0.3">
      <c r="A708" s="17"/>
      <c r="B708" s="17"/>
    </row>
    <row r="709" spans="1:2" ht="55.05" customHeight="1" x14ac:dyDescent="0.3">
      <c r="A709" s="17"/>
      <c r="B709" s="17"/>
    </row>
    <row r="710" spans="1:2" ht="55.05" customHeight="1" x14ac:dyDescent="0.3">
      <c r="A710" s="17"/>
      <c r="B710" s="17"/>
    </row>
    <row r="711" spans="1:2" ht="55.05" customHeight="1" x14ac:dyDescent="0.3">
      <c r="A711" s="17"/>
      <c r="B711" s="17"/>
    </row>
    <row r="712" spans="1:2" ht="55.05" customHeight="1" x14ac:dyDescent="0.3">
      <c r="A712" s="17"/>
      <c r="B712" s="17"/>
    </row>
    <row r="713" spans="1:2" ht="55.05" customHeight="1" x14ac:dyDescent="0.3">
      <c r="A713" s="17"/>
      <c r="B713" s="17"/>
    </row>
    <row r="714" spans="1:2" ht="55.05" customHeight="1" x14ac:dyDescent="0.3">
      <c r="A714" s="17"/>
      <c r="B714" s="17"/>
    </row>
    <row r="715" spans="1:2" ht="55.05" customHeight="1" x14ac:dyDescent="0.3">
      <c r="A715" s="17"/>
      <c r="B715" s="17"/>
    </row>
    <row r="716" spans="1:2" ht="55.05" customHeight="1" x14ac:dyDescent="0.3">
      <c r="A716" s="17"/>
      <c r="B716" s="17"/>
    </row>
    <row r="717" spans="1:2" ht="55.05" customHeight="1" x14ac:dyDescent="0.3">
      <c r="A717" s="17"/>
      <c r="B717" s="17"/>
    </row>
    <row r="718" spans="1:2" ht="55.05" customHeight="1" x14ac:dyDescent="0.3">
      <c r="A718" s="17"/>
      <c r="B718" s="17"/>
    </row>
    <row r="719" spans="1:2" ht="55.05" customHeight="1" x14ac:dyDescent="0.3">
      <c r="A719" s="17"/>
      <c r="B719" s="17"/>
    </row>
    <row r="720" spans="1:2" ht="55.05" customHeight="1" x14ac:dyDescent="0.3">
      <c r="A720" s="17"/>
      <c r="B720" s="17"/>
    </row>
    <row r="721" spans="1:2" ht="55.05" customHeight="1" x14ac:dyDescent="0.3">
      <c r="A721" s="17"/>
      <c r="B721" s="17"/>
    </row>
    <row r="722" spans="1:2" ht="55.05" customHeight="1" x14ac:dyDescent="0.3">
      <c r="A722" s="17"/>
      <c r="B722" s="17"/>
    </row>
    <row r="723" spans="1:2" ht="55.05" customHeight="1" x14ac:dyDescent="0.3">
      <c r="A723" s="17"/>
      <c r="B723" s="17"/>
    </row>
    <row r="724" spans="1:2" ht="55.05" customHeight="1" x14ac:dyDescent="0.3">
      <c r="A724" s="17"/>
      <c r="B724" s="17"/>
    </row>
    <row r="725" spans="1:2" ht="55.05" customHeight="1" x14ac:dyDescent="0.3">
      <c r="A725" s="17"/>
      <c r="B725" s="17"/>
    </row>
    <row r="726" spans="1:2" ht="55.05" customHeight="1" x14ac:dyDescent="0.3">
      <c r="A726" s="17"/>
      <c r="B726" s="17"/>
    </row>
    <row r="727" spans="1:2" ht="55.05" customHeight="1" x14ac:dyDescent="0.3">
      <c r="A727" s="17"/>
      <c r="B727" s="17"/>
    </row>
    <row r="728" spans="1:2" ht="55.05" customHeight="1" x14ac:dyDescent="0.3">
      <c r="A728" s="17"/>
      <c r="B728" s="17"/>
    </row>
    <row r="729" spans="1:2" ht="55.05" customHeight="1" x14ac:dyDescent="0.3">
      <c r="A729" s="17"/>
      <c r="B729" s="17"/>
    </row>
    <row r="730" spans="1:2" ht="55.05" customHeight="1" x14ac:dyDescent="0.3">
      <c r="A730" s="17"/>
      <c r="B730" s="17"/>
    </row>
    <row r="731" spans="1:2" ht="55.05" customHeight="1" x14ac:dyDescent="0.3">
      <c r="A731" s="17"/>
      <c r="B731" s="17"/>
    </row>
    <row r="732" spans="1:2" ht="55.05" customHeight="1" x14ac:dyDescent="0.3">
      <c r="A732" s="17"/>
      <c r="B732" s="17"/>
    </row>
    <row r="733" spans="1:2" ht="55.05" customHeight="1" x14ac:dyDescent="0.3">
      <c r="A733" s="17"/>
      <c r="B733" s="17"/>
    </row>
    <row r="734" spans="1:2" ht="55.05" customHeight="1" x14ac:dyDescent="0.3">
      <c r="A734" s="17"/>
      <c r="B734" s="17"/>
    </row>
    <row r="735" spans="1:2" ht="55.05" customHeight="1" x14ac:dyDescent="0.3">
      <c r="A735" s="17"/>
      <c r="B735" s="17"/>
    </row>
    <row r="736" spans="1:2" ht="55.05" customHeight="1" x14ac:dyDescent="0.3">
      <c r="A736" s="17"/>
      <c r="B736" s="17"/>
    </row>
    <row r="737" spans="1:2" ht="55.05" customHeight="1" x14ac:dyDescent="0.3">
      <c r="A737" s="17"/>
      <c r="B737" s="17"/>
    </row>
    <row r="738" spans="1:2" ht="55.05" customHeight="1" x14ac:dyDescent="0.3">
      <c r="A738" s="17"/>
      <c r="B738" s="17"/>
    </row>
    <row r="739" spans="1:2" ht="55.05" customHeight="1" x14ac:dyDescent="0.3">
      <c r="A739" s="17"/>
      <c r="B739" s="17"/>
    </row>
    <row r="740" spans="1:2" ht="55.05" customHeight="1" x14ac:dyDescent="0.3">
      <c r="A740" s="17"/>
      <c r="B740" s="17"/>
    </row>
    <row r="741" spans="1:2" ht="55.05" customHeight="1" x14ac:dyDescent="0.3">
      <c r="A741" s="17"/>
      <c r="B741" s="17"/>
    </row>
    <row r="742" spans="1:2" ht="55.05" customHeight="1" x14ac:dyDescent="0.3">
      <c r="A742" s="17"/>
      <c r="B742" s="17"/>
    </row>
    <row r="743" spans="1:2" ht="55.05" customHeight="1" x14ac:dyDescent="0.3">
      <c r="A743" s="17"/>
      <c r="B743" s="17"/>
    </row>
    <row r="744" spans="1:2" ht="55.05" customHeight="1" x14ac:dyDescent="0.3">
      <c r="A744" s="17"/>
      <c r="B744" s="17"/>
    </row>
    <row r="745" spans="1:2" ht="55.05" customHeight="1" x14ac:dyDescent="0.3">
      <c r="A745" s="17"/>
      <c r="B745" s="17"/>
    </row>
    <row r="746" spans="1:2" ht="55.05" customHeight="1" x14ac:dyDescent="0.3">
      <c r="A746" s="17"/>
      <c r="B746" s="17"/>
    </row>
    <row r="747" spans="1:2" ht="55.05" customHeight="1" x14ac:dyDescent="0.3">
      <c r="A747" s="17"/>
      <c r="B747" s="17"/>
    </row>
    <row r="748" spans="1:2" ht="55.05" customHeight="1" x14ac:dyDescent="0.3">
      <c r="A748" s="17"/>
      <c r="B748" s="17"/>
    </row>
    <row r="749" spans="1:2" ht="55.05" customHeight="1" x14ac:dyDescent="0.3">
      <c r="A749" s="17"/>
      <c r="B749" s="17"/>
    </row>
    <row r="750" spans="1:2" ht="55.05" customHeight="1" x14ac:dyDescent="0.3">
      <c r="A750" s="17"/>
      <c r="B750" s="17"/>
    </row>
    <row r="751" spans="1:2" ht="55.05" customHeight="1" x14ac:dyDescent="0.3">
      <c r="A751" s="17"/>
      <c r="B751" s="17"/>
    </row>
    <row r="752" spans="1:2" ht="55.05" customHeight="1" x14ac:dyDescent="0.3">
      <c r="A752" s="17"/>
      <c r="B752" s="17"/>
    </row>
    <row r="753" spans="1:2" ht="55.05" customHeight="1" x14ac:dyDescent="0.3">
      <c r="A753" s="17"/>
      <c r="B753" s="17"/>
    </row>
  </sheetData>
  <sortState ref="E18">
    <sortCondition ref="E18"/>
  </sortState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7" activePane="bottomLeft" state="frozen"/>
      <selection activeCell="J2" sqref="J2:M2"/>
      <selection pane="bottomLeft" activeCell="I19" sqref="I19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33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42431</v>
      </c>
      <c r="C3" s="52"/>
      <c r="D3" s="41">
        <v>12.869</v>
      </c>
      <c r="E3" s="41">
        <v>12.853999999999999</v>
      </c>
      <c r="F3" s="41">
        <v>12.48</v>
      </c>
      <c r="G3" s="41">
        <v>2.1999999999999999E-2</v>
      </c>
      <c r="H3" s="42">
        <v>0.9</v>
      </c>
      <c r="I3" s="43" t="s">
        <v>8</v>
      </c>
      <c r="J3" s="44">
        <f>(D3-F3)/18</f>
        <v>2.1611111111111074E-2</v>
      </c>
      <c r="K3" s="44">
        <f>(D3-E3)/1</f>
        <v>1.5000000000000568E-2</v>
      </c>
      <c r="L3" s="44">
        <f>J3-K3</f>
        <v>6.6111111111105056E-3</v>
      </c>
      <c r="M3" s="44">
        <f>J3-G3</f>
        <v>-3.888888888889247E-4</v>
      </c>
    </row>
    <row r="4" spans="1:13" s="45" customFormat="1" ht="55.05" customHeight="1" x14ac:dyDescent="0.3">
      <c r="A4" s="46">
        <v>42435</v>
      </c>
      <c r="B4" s="46">
        <v>42435</v>
      </c>
      <c r="C4" s="47"/>
      <c r="D4" s="48">
        <v>12.904</v>
      </c>
      <c r="E4" s="48">
        <v>12.875999999999999</v>
      </c>
      <c r="F4" s="48">
        <v>12.488</v>
      </c>
      <c r="G4" s="48">
        <v>0.23</v>
      </c>
      <c r="H4" s="49">
        <v>0.92</v>
      </c>
      <c r="I4" s="50"/>
      <c r="J4" s="44">
        <f t="shared" ref="J4:J6" si="0">(D4-F4)/18</f>
        <v>2.3111111111111131E-2</v>
      </c>
      <c r="K4" s="44">
        <f t="shared" ref="K4:K6" si="1">(D4-E4)/1</f>
        <v>2.8000000000000469E-2</v>
      </c>
      <c r="L4" s="44">
        <f t="shared" ref="L4:L6" si="2">J4-K4</f>
        <v>-4.8888888888893381E-3</v>
      </c>
      <c r="M4" s="44">
        <f t="shared" ref="M4:M6" si="3">J4-G4</f>
        <v>-0.20688888888888887</v>
      </c>
    </row>
    <row r="5" spans="1:13" s="45" customFormat="1" ht="55.05" customHeight="1" x14ac:dyDescent="0.3">
      <c r="A5" s="46">
        <v>42444</v>
      </c>
      <c r="B5" s="46">
        <v>42444</v>
      </c>
      <c r="C5" s="47"/>
      <c r="D5" s="48">
        <v>13.085000000000001</v>
      </c>
      <c r="E5" s="48">
        <v>13.063000000000001</v>
      </c>
      <c r="F5" s="48">
        <v>12.661</v>
      </c>
      <c r="G5" s="48">
        <v>2.4E-2</v>
      </c>
      <c r="H5" s="49">
        <v>1.07</v>
      </c>
      <c r="I5" s="50"/>
      <c r="J5" s="44">
        <f t="shared" si="0"/>
        <v>2.3555555555555625E-2</v>
      </c>
      <c r="K5" s="44">
        <f t="shared" si="1"/>
        <v>2.2000000000000242E-2</v>
      </c>
      <c r="L5" s="44">
        <f t="shared" si="2"/>
        <v>1.5555555555553831E-3</v>
      </c>
      <c r="M5" s="44">
        <f t="shared" si="3"/>
        <v>-4.4444444444437584E-4</v>
      </c>
    </row>
    <row r="6" spans="1:13" s="45" customFormat="1" ht="55.05" customHeight="1" x14ac:dyDescent="0.3">
      <c r="A6" s="46">
        <v>42446</v>
      </c>
      <c r="B6" s="46">
        <v>42446</v>
      </c>
      <c r="C6" s="47"/>
      <c r="D6" s="48">
        <v>13.103999999999999</v>
      </c>
      <c r="E6" s="48">
        <v>13.143000000000001</v>
      </c>
      <c r="F6" s="48">
        <v>12.731999999999999</v>
      </c>
      <c r="G6" s="48">
        <v>2.4E-2</v>
      </c>
      <c r="H6" s="49">
        <v>1.1299999999999999</v>
      </c>
      <c r="I6" s="50"/>
      <c r="J6" s="44">
        <f t="shared" si="0"/>
        <v>2.066666666666666E-2</v>
      </c>
      <c r="K6" s="44">
        <f t="shared" si="1"/>
        <v>-3.9000000000001478E-2</v>
      </c>
      <c r="L6" s="44">
        <f t="shared" si="2"/>
        <v>5.9666666666668138E-2</v>
      </c>
      <c r="M6" s="44">
        <f t="shared" si="3"/>
        <v>-3.3333333333333409E-3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13.02</v>
      </c>
      <c r="E7" s="48">
        <v>13.0001</v>
      </c>
      <c r="F7" s="48">
        <v>12.599</v>
      </c>
      <c r="G7" s="48">
        <v>2.4E-2</v>
      </c>
      <c r="H7" s="49">
        <v>1.02</v>
      </c>
      <c r="I7" s="50"/>
      <c r="J7" s="44">
        <f t="shared" ref="J7:J15" si="4">(D7-F7)/18</f>
        <v>2.3388888888888855E-2</v>
      </c>
      <c r="K7" s="44">
        <f t="shared" ref="K7:K15" si="5">(D7-E7)/1</f>
        <v>1.9899999999999807E-2</v>
      </c>
      <c r="L7" s="44">
        <f t="shared" ref="L7:L15" si="6">J7-K7</f>
        <v>3.4888888888890482E-3</v>
      </c>
      <c r="M7" s="44">
        <f t="shared" ref="M7:M15" si="7">J7-G7</f>
        <v>-6.1111111111114558E-4</v>
      </c>
    </row>
    <row r="8" spans="1:13" s="45" customFormat="1" ht="55.05" customHeight="1" x14ac:dyDescent="0.3">
      <c r="A8" s="46">
        <v>42447</v>
      </c>
      <c r="B8" s="46">
        <v>42447</v>
      </c>
      <c r="C8" s="47"/>
      <c r="D8" s="48">
        <v>13.092000000000001</v>
      </c>
      <c r="E8" s="48">
        <v>13.073</v>
      </c>
      <c r="F8" s="48" t="s">
        <v>44</v>
      </c>
      <c r="G8" s="48">
        <v>2.4E-2</v>
      </c>
      <c r="H8" s="49">
        <v>1.07</v>
      </c>
      <c r="I8" s="50"/>
      <c r="J8" s="44" t="e">
        <f t="shared" si="4"/>
        <v>#VALUE!</v>
      </c>
      <c r="K8" s="44">
        <f t="shared" si="5"/>
        <v>1.9000000000000128E-2</v>
      </c>
      <c r="L8" s="44" t="e">
        <f t="shared" si="6"/>
        <v>#VALUE!</v>
      </c>
      <c r="M8" s="44" t="e">
        <f t="shared" si="7"/>
        <v>#VALUE!</v>
      </c>
    </row>
    <row r="9" spans="1:13" s="45" customFormat="1" ht="55.05" customHeight="1" x14ac:dyDescent="0.3">
      <c r="A9" s="46">
        <v>42465</v>
      </c>
      <c r="B9" s="46">
        <v>42465</v>
      </c>
      <c r="C9" s="47"/>
      <c r="D9" s="48">
        <v>13.01</v>
      </c>
      <c r="E9" s="48">
        <v>12.992000000000001</v>
      </c>
      <c r="F9" s="48">
        <v>12.612</v>
      </c>
      <c r="G9" s="48">
        <v>2.1999999999999999E-2</v>
      </c>
      <c r="H9" s="49">
        <v>1.01</v>
      </c>
      <c r="I9" s="50"/>
      <c r="J9" s="44">
        <f t="shared" si="4"/>
        <v>2.2111111111111095E-2</v>
      </c>
      <c r="K9" s="44">
        <f t="shared" si="5"/>
        <v>1.7999999999998906E-2</v>
      </c>
      <c r="L9" s="44">
        <f t="shared" si="6"/>
        <v>4.1111111111121895E-3</v>
      </c>
      <c r="M9" s="44">
        <f t="shared" si="7"/>
        <v>1.1111111111109656E-4</v>
      </c>
    </row>
    <row r="10" spans="1:13" s="45" customFormat="1" ht="55.05" customHeight="1" x14ac:dyDescent="0.3">
      <c r="A10" s="46">
        <v>42467</v>
      </c>
      <c r="B10" s="46">
        <v>42467</v>
      </c>
      <c r="C10" s="47"/>
      <c r="D10" s="48">
        <v>12.925000000000001</v>
      </c>
      <c r="E10" s="48">
        <v>12.901</v>
      </c>
      <c r="F10" s="48">
        <v>12.474</v>
      </c>
      <c r="G10" s="48">
        <v>2.5000000000000001E-2</v>
      </c>
      <c r="H10" s="49">
        <v>0.93</v>
      </c>
      <c r="I10" s="50"/>
      <c r="J10" s="44">
        <f t="shared" si="4"/>
        <v>2.5055555555555584E-2</v>
      </c>
      <c r="K10" s="44">
        <f t="shared" si="5"/>
        <v>2.4000000000000909E-2</v>
      </c>
      <c r="L10" s="44">
        <f t="shared" si="6"/>
        <v>1.0555555555546749E-3</v>
      </c>
      <c r="M10" s="44">
        <f t="shared" si="7"/>
        <v>5.5555555555582975E-5</v>
      </c>
    </row>
    <row r="11" spans="1:13" s="45" customFormat="1" ht="55.05" customHeight="1" x14ac:dyDescent="0.3">
      <c r="A11" s="46">
        <v>42468</v>
      </c>
      <c r="B11" s="46">
        <v>42468</v>
      </c>
      <c r="C11" s="47"/>
      <c r="D11" s="48">
        <v>13.159000000000001</v>
      </c>
      <c r="E11" s="48">
        <v>13.135999999999999</v>
      </c>
      <c r="F11" s="48">
        <v>12.714</v>
      </c>
      <c r="G11" s="48">
        <v>2.5000000000000001E-2</v>
      </c>
      <c r="H11" s="49">
        <v>1.1299999999999999</v>
      </c>
      <c r="I11" s="50"/>
      <c r="J11" s="44">
        <f t="shared" si="4"/>
        <v>2.4722222222222239E-2</v>
      </c>
      <c r="K11" s="44">
        <f t="shared" si="5"/>
        <v>2.3000000000001464E-2</v>
      </c>
      <c r="L11" s="44">
        <f t="shared" si="6"/>
        <v>1.7222222222207755E-3</v>
      </c>
      <c r="M11" s="44">
        <f t="shared" si="7"/>
        <v>-2.7777777777776222E-4</v>
      </c>
    </row>
    <row r="12" spans="1:13" s="45" customFormat="1" ht="55.05" customHeight="1" x14ac:dyDescent="0.3">
      <c r="A12" s="46">
        <v>42468</v>
      </c>
      <c r="B12" s="46">
        <v>42468</v>
      </c>
      <c r="C12" s="47"/>
      <c r="D12" s="48">
        <v>12.907999999999999</v>
      </c>
      <c r="E12" s="48">
        <v>12.882</v>
      </c>
      <c r="F12" s="48">
        <v>12.499000000000001</v>
      </c>
      <c r="G12" s="48">
        <v>2.1999999999999999E-2</v>
      </c>
      <c r="H12" s="49">
        <v>0.93</v>
      </c>
      <c r="I12" s="50"/>
      <c r="J12" s="44">
        <f t="shared" si="4"/>
        <v>2.2722222222222161E-2</v>
      </c>
      <c r="K12" s="44">
        <f t="shared" si="5"/>
        <v>2.5999999999999801E-2</v>
      </c>
      <c r="L12" s="44">
        <f t="shared" si="6"/>
        <v>-3.27777777777764E-3</v>
      </c>
      <c r="M12" s="44">
        <f t="shared" si="7"/>
        <v>7.2222222222216234E-4</v>
      </c>
    </row>
    <row r="13" spans="1:13" s="45" customFormat="1" ht="55.05" customHeight="1" x14ac:dyDescent="0.3">
      <c r="A13" s="46">
        <v>42488</v>
      </c>
      <c r="B13" s="46">
        <v>42488</v>
      </c>
      <c r="C13" s="47"/>
      <c r="D13" s="48">
        <v>13.176</v>
      </c>
      <c r="E13" s="48">
        <v>13.154999999999999</v>
      </c>
      <c r="F13" s="48">
        <v>12.76</v>
      </c>
      <c r="G13" s="48">
        <v>2.3E-2</v>
      </c>
      <c r="H13" s="49">
        <v>1.1399999999999999</v>
      </c>
      <c r="I13" s="50"/>
      <c r="J13" s="44">
        <f t="shared" si="4"/>
        <v>2.3111111111111131E-2</v>
      </c>
      <c r="K13" s="44">
        <f t="shared" si="5"/>
        <v>2.1000000000000796E-2</v>
      </c>
      <c r="L13" s="44">
        <f t="shared" si="6"/>
        <v>2.1111111111103351E-3</v>
      </c>
      <c r="M13" s="44">
        <f t="shared" si="7"/>
        <v>1.1111111111113126E-4</v>
      </c>
    </row>
    <row r="14" spans="1:13" s="45" customFormat="1" ht="55.05" customHeight="1" x14ac:dyDescent="0.3">
      <c r="A14" s="46">
        <v>42488</v>
      </c>
      <c r="B14" s="46">
        <v>42488</v>
      </c>
      <c r="C14" s="47"/>
      <c r="D14" s="48">
        <v>13.374000000000001</v>
      </c>
      <c r="E14" s="48">
        <v>13.353</v>
      </c>
      <c r="F14" s="48">
        <v>12.965</v>
      </c>
      <c r="G14" s="48">
        <v>2.3E-2</v>
      </c>
      <c r="H14" s="49">
        <v>1.3</v>
      </c>
      <c r="I14" s="50"/>
      <c r="J14" s="44">
        <f t="shared" si="4"/>
        <v>2.2722222222222262E-2</v>
      </c>
      <c r="K14" s="44">
        <f t="shared" si="5"/>
        <v>2.1000000000000796E-2</v>
      </c>
      <c r="L14" s="44">
        <f t="shared" si="6"/>
        <v>1.7222222222214659E-3</v>
      </c>
      <c r="M14" s="44">
        <f t="shared" si="7"/>
        <v>-2.7777777777773793E-4</v>
      </c>
    </row>
    <row r="15" spans="1:13" s="45" customFormat="1" ht="55.05" customHeight="1" x14ac:dyDescent="0.3">
      <c r="A15" s="46">
        <v>42489</v>
      </c>
      <c r="B15" s="46">
        <v>42489</v>
      </c>
      <c r="C15" s="47"/>
      <c r="D15" s="48">
        <v>13.211</v>
      </c>
      <c r="E15" s="48">
        <v>13.19</v>
      </c>
      <c r="F15" s="48">
        <v>12.794</v>
      </c>
      <c r="G15" s="48">
        <v>2.3E-2</v>
      </c>
      <c r="H15" s="49">
        <v>1.17</v>
      </c>
      <c r="I15" s="50"/>
      <c r="J15" s="44">
        <f t="shared" si="4"/>
        <v>2.3166666666666655E-2</v>
      </c>
      <c r="K15" s="44">
        <f t="shared" si="5"/>
        <v>2.1000000000000796E-2</v>
      </c>
      <c r="L15" s="44">
        <f t="shared" si="6"/>
        <v>2.1666666666658591E-3</v>
      </c>
      <c r="M15" s="44">
        <f t="shared" si="7"/>
        <v>1.6666666666665525E-4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6" activePane="bottomLeft" state="frozen"/>
      <selection activeCell="J2" sqref="J2:M2"/>
      <selection pane="bottomLeft" activeCell="C19" sqref="C19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34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42431</v>
      </c>
      <c r="C3" s="40">
        <v>41718</v>
      </c>
      <c r="D3" s="41">
        <v>12.993</v>
      </c>
      <c r="E3" s="41">
        <v>12.981999999999999</v>
      </c>
      <c r="F3" s="41">
        <v>12.651999999999999</v>
      </c>
      <c r="G3" s="41">
        <v>1.9E-2</v>
      </c>
      <c r="H3" s="42">
        <v>0.99</v>
      </c>
      <c r="I3" s="43" t="s">
        <v>8</v>
      </c>
      <c r="J3" s="44">
        <f>(D3-F3)/18</f>
        <v>1.8944444444444503E-2</v>
      </c>
      <c r="K3" s="44">
        <f>(D3-E3)/1</f>
        <v>1.1000000000001009E-2</v>
      </c>
      <c r="L3" s="44">
        <f>J3-K3</f>
        <v>7.9444444444434943E-3</v>
      </c>
      <c r="M3" s="44">
        <f>J3-G3</f>
        <v>-5.5555555555496239E-5</v>
      </c>
    </row>
    <row r="4" spans="1:13" s="45" customFormat="1" ht="55.05" customHeight="1" x14ac:dyDescent="0.3">
      <c r="A4" s="46">
        <v>42444</v>
      </c>
      <c r="B4" s="46">
        <v>42444</v>
      </c>
      <c r="C4" s="47"/>
      <c r="D4" s="48">
        <v>13.172000000000001</v>
      </c>
      <c r="E4" s="48">
        <v>13.157999999999999</v>
      </c>
      <c r="F4" s="48">
        <v>12.817</v>
      </c>
      <c r="G4" s="48">
        <v>0.02</v>
      </c>
      <c r="H4" s="49">
        <v>1.1399999999999999</v>
      </c>
      <c r="I4" s="50"/>
      <c r="J4" s="44">
        <f t="shared" ref="J4:J6" si="0">(D4-F4)/18</f>
        <v>1.9722222222222245E-2</v>
      </c>
      <c r="K4" s="44">
        <f t="shared" ref="K4:K6" si="1">(D4-E4)/1</f>
        <v>1.4000000000001123E-2</v>
      </c>
      <c r="L4" s="44">
        <f t="shared" ref="L4:L6" si="2">J4-K4</f>
        <v>5.7222222222211225E-3</v>
      </c>
      <c r="M4" s="44">
        <f t="shared" ref="M4:M6" si="3">J4-G4</f>
        <v>-2.7777777777775528E-4</v>
      </c>
    </row>
    <row r="5" spans="1:13" s="45" customFormat="1" ht="55.05" customHeight="1" x14ac:dyDescent="0.3">
      <c r="A5" s="46">
        <v>42446</v>
      </c>
      <c r="B5" s="46">
        <v>42446</v>
      </c>
      <c r="C5" s="47"/>
      <c r="D5" s="48">
        <v>13.106</v>
      </c>
      <c r="E5" s="48">
        <v>13.153</v>
      </c>
      <c r="F5" s="48">
        <v>12.817</v>
      </c>
      <c r="G5" s="48">
        <v>0.02</v>
      </c>
      <c r="H5" s="49"/>
      <c r="I5" s="50"/>
      <c r="J5" s="44">
        <f t="shared" si="0"/>
        <v>1.6055555555555538E-2</v>
      </c>
      <c r="K5" s="44">
        <f t="shared" si="1"/>
        <v>-4.7000000000000597E-2</v>
      </c>
      <c r="L5" s="44">
        <f t="shared" si="2"/>
        <v>6.3055555555556142E-2</v>
      </c>
      <c r="M5" s="44">
        <f t="shared" si="3"/>
        <v>-3.9444444444444622E-3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13.228999999999999</v>
      </c>
      <c r="E6" s="48">
        <v>13.211</v>
      </c>
      <c r="F6" s="48">
        <v>12.863</v>
      </c>
      <c r="G6" s="48">
        <v>2.1000000000000001E-2</v>
      </c>
      <c r="H6" s="49">
        <v>1.18</v>
      </c>
      <c r="I6" s="50"/>
      <c r="J6" s="44">
        <f t="shared" si="0"/>
        <v>2.0333333333333314E-2</v>
      </c>
      <c r="K6" s="44">
        <f t="shared" si="1"/>
        <v>1.7999999999998906E-2</v>
      </c>
      <c r="L6" s="44">
        <f t="shared" si="2"/>
        <v>2.3333333333344086E-3</v>
      </c>
      <c r="M6" s="44">
        <f t="shared" si="3"/>
        <v>-6.6666666666668692E-4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13.119</v>
      </c>
      <c r="E7" s="48">
        <v>13.1</v>
      </c>
      <c r="F7" s="48">
        <v>12.757</v>
      </c>
      <c r="G7" s="48">
        <v>0.02</v>
      </c>
      <c r="H7" s="49">
        <v>1.1000000000000001</v>
      </c>
      <c r="I7" s="50"/>
      <c r="J7" s="44">
        <f t="shared" ref="J7:J13" si="4">(D7-F7)/18</f>
        <v>2.0111111111111118E-2</v>
      </c>
      <c r="K7" s="44">
        <f t="shared" ref="K7:K13" si="5">(D7-E7)/1</f>
        <v>1.9000000000000128E-2</v>
      </c>
      <c r="L7" s="44">
        <f t="shared" ref="L7:L13" si="6">J7-K7</f>
        <v>1.1111111111109899E-3</v>
      </c>
      <c r="M7" s="44">
        <f t="shared" ref="M7:M13" si="7">J7-G7</f>
        <v>1.1111111111111738E-4</v>
      </c>
    </row>
    <row r="8" spans="1:13" s="45" customFormat="1" ht="55.05" customHeight="1" x14ac:dyDescent="0.3">
      <c r="A8" s="46">
        <v>42447</v>
      </c>
      <c r="B8" s="46">
        <v>42447</v>
      </c>
      <c r="C8" s="47"/>
      <c r="D8" s="48">
        <v>13.055</v>
      </c>
      <c r="E8" s="48">
        <v>13.039</v>
      </c>
      <c r="F8" s="48">
        <v>12.705</v>
      </c>
      <c r="G8" s="48">
        <v>0.02</v>
      </c>
      <c r="H8" s="49">
        <v>1.04</v>
      </c>
      <c r="I8" s="50"/>
      <c r="J8" s="44">
        <f t="shared" si="4"/>
        <v>1.9444444444444424E-2</v>
      </c>
      <c r="K8" s="44">
        <f t="shared" si="5"/>
        <v>1.6000000000000014E-2</v>
      </c>
      <c r="L8" s="44">
        <f t="shared" si="6"/>
        <v>3.4444444444444097E-3</v>
      </c>
      <c r="M8" s="44">
        <f t="shared" si="7"/>
        <v>-5.5555555555557648E-4</v>
      </c>
    </row>
    <row r="9" spans="1:13" s="45" customFormat="1" ht="55.05" customHeight="1" x14ac:dyDescent="0.3">
      <c r="A9" s="46"/>
      <c r="B9" s="46">
        <v>42458</v>
      </c>
      <c r="C9" s="47"/>
      <c r="D9" s="48">
        <v>12.956</v>
      </c>
      <c r="E9" s="48">
        <v>12.942</v>
      </c>
      <c r="F9" s="48">
        <v>12.603999999999999</v>
      </c>
      <c r="G9" s="48">
        <v>0.02</v>
      </c>
      <c r="H9" s="49">
        <v>0.97</v>
      </c>
      <c r="I9" s="50"/>
      <c r="J9" s="44">
        <f t="shared" si="4"/>
        <v>1.9555555555555573E-2</v>
      </c>
      <c r="K9" s="44">
        <f t="shared" si="5"/>
        <v>1.3999999999999346E-2</v>
      </c>
      <c r="L9" s="44">
        <f t="shared" si="6"/>
        <v>5.5555555555562262E-3</v>
      </c>
      <c r="M9" s="44">
        <f t="shared" si="7"/>
        <v>-4.4444444444442788E-4</v>
      </c>
    </row>
    <row r="10" spans="1:13" s="45" customFormat="1" ht="55.05" customHeight="1" x14ac:dyDescent="0.3">
      <c r="A10" s="46">
        <v>42465</v>
      </c>
      <c r="B10" s="46">
        <v>42465</v>
      </c>
      <c r="C10" s="47"/>
      <c r="D10" s="48">
        <v>13.125999999999999</v>
      </c>
      <c r="E10" s="48">
        <v>13.108000000000001</v>
      </c>
      <c r="F10" s="48">
        <v>12.753</v>
      </c>
      <c r="G10" s="48">
        <v>2.1000000000000001E-2</v>
      </c>
      <c r="H10" s="49">
        <v>1.1000000000000001</v>
      </c>
      <c r="I10" s="50"/>
      <c r="J10" s="44">
        <f t="shared" si="4"/>
        <v>2.0722222222222184E-2</v>
      </c>
      <c r="K10" s="44">
        <f t="shared" si="5"/>
        <v>1.7999999999998906E-2</v>
      </c>
      <c r="L10" s="44">
        <f t="shared" si="6"/>
        <v>2.7222222222232778E-3</v>
      </c>
      <c r="M10" s="44">
        <f t="shared" si="7"/>
        <v>-2.7777777777781773E-4</v>
      </c>
    </row>
    <row r="11" spans="1:13" s="45" customFormat="1" ht="55.05" customHeight="1" x14ac:dyDescent="0.3">
      <c r="A11" s="46">
        <v>42468</v>
      </c>
      <c r="B11" s="46">
        <v>42468</v>
      </c>
      <c r="C11" s="47"/>
      <c r="D11" s="48">
        <v>12.949</v>
      </c>
      <c r="E11" s="48">
        <v>12.936</v>
      </c>
      <c r="F11" s="48">
        <v>12.587</v>
      </c>
      <c r="G11" s="48">
        <v>2.1000000000000001E-2</v>
      </c>
      <c r="H11" s="49">
        <v>0.96</v>
      </c>
      <c r="I11" s="50"/>
      <c r="J11" s="44">
        <f t="shared" si="4"/>
        <v>2.0111111111111118E-2</v>
      </c>
      <c r="K11" s="44">
        <f t="shared" si="5"/>
        <v>1.2999999999999901E-2</v>
      </c>
      <c r="L11" s="44">
        <f t="shared" si="6"/>
        <v>7.1111111111112173E-3</v>
      </c>
      <c r="M11" s="44">
        <f t="shared" si="7"/>
        <v>-8.8888888888888351E-4</v>
      </c>
    </row>
    <row r="12" spans="1:13" s="45" customFormat="1" ht="55.05" customHeight="1" x14ac:dyDescent="0.3">
      <c r="A12" s="46">
        <v>42474</v>
      </c>
      <c r="B12" s="46">
        <v>42474</v>
      </c>
      <c r="C12" s="47"/>
      <c r="D12" s="48">
        <v>13.217000000000001</v>
      </c>
      <c r="E12" s="48">
        <v>13.195</v>
      </c>
      <c r="F12" s="48">
        <v>12.836</v>
      </c>
      <c r="G12" s="48">
        <v>2.1000000000000001E-2</v>
      </c>
      <c r="H12" s="49">
        <v>1.17</v>
      </c>
      <c r="I12" s="50"/>
      <c r="J12" s="44">
        <f t="shared" si="4"/>
        <v>2.1166666666666681E-2</v>
      </c>
      <c r="K12" s="44">
        <f t="shared" si="5"/>
        <v>2.2000000000000242E-2</v>
      </c>
      <c r="L12" s="44">
        <f t="shared" si="6"/>
        <v>-8.3333333333356074E-4</v>
      </c>
      <c r="M12" s="44">
        <f t="shared" si="7"/>
        <v>1.6666666666667954E-4</v>
      </c>
    </row>
    <row r="13" spans="1:13" s="45" customFormat="1" ht="55.05" customHeight="1" x14ac:dyDescent="0.3">
      <c r="A13" s="46">
        <v>42476</v>
      </c>
      <c r="B13" s="46">
        <v>42476</v>
      </c>
      <c r="C13" s="47"/>
      <c r="D13" s="48">
        <v>13.125999999999999</v>
      </c>
      <c r="E13" s="48">
        <v>13.102</v>
      </c>
      <c r="F13" s="48">
        <v>12.742000000000001</v>
      </c>
      <c r="G13" s="48">
        <v>2.1000000000000001E-2</v>
      </c>
      <c r="H13" s="49">
        <v>1.1000000000000001</v>
      </c>
      <c r="I13" s="50"/>
      <c r="J13" s="44">
        <f t="shared" si="4"/>
        <v>2.1333333333333253E-2</v>
      </c>
      <c r="K13" s="44">
        <f t="shared" si="5"/>
        <v>2.3999999999999133E-2</v>
      </c>
      <c r="L13" s="44">
        <f t="shared" si="6"/>
        <v>-2.6666666666658803E-3</v>
      </c>
      <c r="M13" s="44">
        <f t="shared" si="7"/>
        <v>3.3333333333325152E-4</v>
      </c>
    </row>
    <row r="14" spans="1:13" s="45" customFormat="1" ht="55.05" customHeight="1" x14ac:dyDescent="0.3">
      <c r="A14" s="46">
        <v>42476</v>
      </c>
      <c r="B14" s="46">
        <v>42476</v>
      </c>
      <c r="C14" s="47"/>
      <c r="D14" s="48">
        <v>13.135</v>
      </c>
      <c r="E14" s="48">
        <v>13.119</v>
      </c>
      <c r="F14" s="48">
        <v>12.757999999999999</v>
      </c>
      <c r="G14" s="48">
        <v>2.1000000000000001E-2</v>
      </c>
      <c r="H14" s="49">
        <v>1.1100000000000001</v>
      </c>
      <c r="I14" s="50"/>
      <c r="J14" s="44"/>
      <c r="K14" s="44"/>
      <c r="L14" s="44"/>
      <c r="M14" s="44"/>
    </row>
    <row r="15" spans="1:13" s="45" customFormat="1" ht="55.05" customHeight="1" x14ac:dyDescent="0.3">
      <c r="A15" s="46">
        <v>42487</v>
      </c>
      <c r="B15" s="46">
        <v>42487</v>
      </c>
      <c r="C15" s="47"/>
      <c r="D15" s="48">
        <v>13.151999999999999</v>
      </c>
      <c r="E15" s="48">
        <v>13.132999999999999</v>
      </c>
      <c r="F15" s="48">
        <v>12.778</v>
      </c>
      <c r="G15" s="48">
        <v>2.1000000000000001E-2</v>
      </c>
      <c r="H15" s="49">
        <v>1.1200000000000001</v>
      </c>
      <c r="I15" s="50"/>
      <c r="J15" s="44"/>
      <c r="K15" s="44"/>
      <c r="L15" s="44"/>
      <c r="M15" s="44"/>
    </row>
    <row r="16" spans="1:13" s="45" customFormat="1" ht="55.05" customHeight="1" x14ac:dyDescent="0.3">
      <c r="A16" s="46">
        <v>42488</v>
      </c>
      <c r="B16" s="46">
        <v>42488</v>
      </c>
      <c r="C16" s="47"/>
      <c r="D16" s="48">
        <v>13.101000000000001</v>
      </c>
      <c r="E16" s="48">
        <v>13.09</v>
      </c>
      <c r="F16" s="48">
        <v>12.752000000000001</v>
      </c>
      <c r="G16" s="48">
        <v>0.02</v>
      </c>
      <c r="H16" s="49">
        <v>1.08</v>
      </c>
      <c r="I16" s="50"/>
      <c r="J16" s="44"/>
      <c r="K16" s="44"/>
      <c r="L16" s="44"/>
      <c r="M16" s="44"/>
    </row>
    <row r="17" spans="1:13" s="45" customFormat="1" ht="55.05" customHeight="1" x14ac:dyDescent="0.3">
      <c r="A17" s="46">
        <v>42489</v>
      </c>
      <c r="B17" s="46">
        <v>42489</v>
      </c>
      <c r="C17" s="47"/>
      <c r="D17" s="48">
        <v>13.090999999999999</v>
      </c>
      <c r="E17" s="48">
        <v>13.076000000000001</v>
      </c>
      <c r="F17" s="48">
        <v>12.718999999999999</v>
      </c>
      <c r="G17" s="48">
        <v>2.1000000000000001E-2</v>
      </c>
      <c r="H17" s="49">
        <v>1.07</v>
      </c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22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10" activePane="bottomLeft" state="frozen"/>
      <selection activeCell="J2" sqref="J2:M2"/>
      <selection pane="bottomLeft" activeCell="I22" sqref="I22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35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42435</v>
      </c>
      <c r="C3" s="52"/>
      <c r="D3" s="41">
        <v>13.073</v>
      </c>
      <c r="E3" s="41">
        <v>12.768000000000001</v>
      </c>
      <c r="F3" s="41">
        <v>12.286</v>
      </c>
      <c r="G3" s="41">
        <v>1.7999999999999999E-2</v>
      </c>
      <c r="H3" s="42">
        <v>1.06</v>
      </c>
      <c r="I3" s="43" t="s">
        <v>8</v>
      </c>
      <c r="J3" s="44">
        <f>(D3-F3)/18</f>
        <v>4.3722222222222266E-2</v>
      </c>
      <c r="K3" s="44">
        <f>(D3-E3)/1</f>
        <v>0.30499999999999972</v>
      </c>
      <c r="L3" s="44">
        <f>J3-K3</f>
        <v>-0.26127777777777744</v>
      </c>
      <c r="M3" s="44">
        <f>J3-G3</f>
        <v>2.5722222222222268E-2</v>
      </c>
    </row>
    <row r="4" spans="1:13" s="45" customFormat="1" ht="55.05" customHeight="1" x14ac:dyDescent="0.3">
      <c r="A4" s="46">
        <v>42447</v>
      </c>
      <c r="B4" s="46">
        <v>42447</v>
      </c>
      <c r="C4" s="47"/>
      <c r="D4" s="48">
        <v>13.416</v>
      </c>
      <c r="E4" s="48">
        <v>13.398999999999999</v>
      </c>
      <c r="F4" s="48">
        <v>13.09</v>
      </c>
      <c r="G4" s="48">
        <v>1.7999999999999999E-2</v>
      </c>
      <c r="H4" s="49">
        <v>1.3</v>
      </c>
      <c r="I4" s="50"/>
      <c r="J4" s="44">
        <f t="shared" ref="J4:J6" si="0">(D4-F4)/18</f>
        <v>1.811111111111114E-2</v>
      </c>
      <c r="K4" s="44">
        <f t="shared" ref="K4:K6" si="1">(D4-E4)/1</f>
        <v>1.7000000000001236E-2</v>
      </c>
      <c r="L4" s="44">
        <f t="shared" ref="L4:L6" si="2">J4-K4</f>
        <v>1.111111111109904E-3</v>
      </c>
      <c r="M4" s="44">
        <f t="shared" ref="M4:M6" si="3">J4-G4</f>
        <v>1.1111111111114166E-4</v>
      </c>
    </row>
    <row r="5" spans="1:13" s="45" customFormat="1" ht="55.05" customHeight="1" x14ac:dyDescent="0.3">
      <c r="A5" s="46">
        <v>42447</v>
      </c>
      <c r="B5" s="46">
        <v>42447</v>
      </c>
      <c r="C5" s="47"/>
      <c r="D5" s="48">
        <v>13.585000000000001</v>
      </c>
      <c r="E5" s="48">
        <v>13.57</v>
      </c>
      <c r="F5" s="48">
        <v>13.254</v>
      </c>
      <c r="G5" s="48">
        <v>1.9E-2</v>
      </c>
      <c r="H5" s="49">
        <v>1.3</v>
      </c>
      <c r="I5" s="50"/>
      <c r="J5" s="44">
        <f t="shared" si="0"/>
        <v>1.8388888888888962E-2</v>
      </c>
      <c r="K5" s="44">
        <f t="shared" si="1"/>
        <v>1.5000000000000568E-2</v>
      </c>
      <c r="L5" s="44">
        <f t="shared" si="2"/>
        <v>3.3888888888883931E-3</v>
      </c>
      <c r="M5" s="44">
        <f t="shared" si="3"/>
        <v>-6.1111111111103802E-4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13.35</v>
      </c>
      <c r="E6" s="48">
        <v>13.33</v>
      </c>
      <c r="F6" s="48">
        <v>13.016999999999999</v>
      </c>
      <c r="G6" s="48">
        <v>1.7999999999999999E-2</v>
      </c>
      <c r="H6" s="49">
        <v>1.28</v>
      </c>
      <c r="I6" s="50"/>
      <c r="J6" s="44">
        <f t="shared" si="0"/>
        <v>1.8500000000000009E-2</v>
      </c>
      <c r="K6" s="44">
        <f t="shared" si="1"/>
        <v>1.9999999999999574E-2</v>
      </c>
      <c r="L6" s="44">
        <f t="shared" si="2"/>
        <v>-1.4999999999995642E-3</v>
      </c>
      <c r="M6" s="44">
        <f t="shared" si="3"/>
        <v>5.0000000000001085E-4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13.289</v>
      </c>
      <c r="E7" s="48">
        <v>13.273999999999999</v>
      </c>
      <c r="F7" s="48">
        <v>12.98</v>
      </c>
      <c r="G7" s="48">
        <v>1.7000000000000001E-2</v>
      </c>
      <c r="H7" s="49">
        <v>1.23</v>
      </c>
      <c r="I7" s="50"/>
      <c r="J7" s="44">
        <f t="shared" ref="J7:J20" si="4">(D7-F7)/18</f>
        <v>1.7166666666666625E-2</v>
      </c>
      <c r="K7" s="44">
        <f t="shared" ref="K7:K20" si="5">(D7-E7)/1</f>
        <v>1.5000000000000568E-2</v>
      </c>
      <c r="L7" s="44">
        <f t="shared" ref="L7:L20" si="6">J7-K7</f>
        <v>2.1666666666660568E-3</v>
      </c>
      <c r="M7" s="44">
        <f t="shared" ref="M7:M20" si="7">J7-G7</f>
        <v>1.6666666666662402E-4</v>
      </c>
    </row>
    <row r="8" spans="1:13" s="45" customFormat="1" ht="55.05" customHeight="1" x14ac:dyDescent="0.3">
      <c r="A8" s="46">
        <v>13.353999999999999</v>
      </c>
      <c r="B8" s="46">
        <v>42448</v>
      </c>
      <c r="C8" s="47"/>
      <c r="D8" s="48">
        <v>13.368</v>
      </c>
      <c r="E8" s="48">
        <v>13.353999999999999</v>
      </c>
      <c r="F8" s="48">
        <v>13.042999999999999</v>
      </c>
      <c r="G8" s="48">
        <v>1.7999999999999999E-2</v>
      </c>
      <c r="H8" s="49">
        <v>1.29</v>
      </c>
      <c r="I8" s="50"/>
      <c r="J8" s="44">
        <f t="shared" si="4"/>
        <v>1.8055555555555616E-2</v>
      </c>
      <c r="K8" s="44">
        <f t="shared" si="5"/>
        <v>1.4000000000001123E-2</v>
      </c>
      <c r="L8" s="44">
        <f t="shared" si="6"/>
        <v>4.0555555555544937E-3</v>
      </c>
      <c r="M8" s="44">
        <f t="shared" si="7"/>
        <v>5.5555555555617669E-5</v>
      </c>
    </row>
    <row r="9" spans="1:13" s="45" customFormat="1" ht="55.05" customHeight="1" x14ac:dyDescent="0.3">
      <c r="A9" s="46">
        <v>42463</v>
      </c>
      <c r="B9" s="46">
        <v>42463</v>
      </c>
      <c r="C9" s="47"/>
      <c r="D9" s="48">
        <v>13.419</v>
      </c>
      <c r="E9" s="48">
        <v>13.401</v>
      </c>
      <c r="F9" s="48">
        <v>13.071999999999999</v>
      </c>
      <c r="G9" s="48">
        <v>1.9E-2</v>
      </c>
      <c r="H9" s="49">
        <v>1.3</v>
      </c>
      <c r="I9" s="50"/>
      <c r="J9" s="44">
        <f t="shared" si="4"/>
        <v>1.9277777777777852E-2</v>
      </c>
      <c r="K9" s="44">
        <f t="shared" si="5"/>
        <v>1.8000000000000682E-2</v>
      </c>
      <c r="L9" s="44">
        <f t="shared" si="6"/>
        <v>1.2777777777771698E-3</v>
      </c>
      <c r="M9" s="44">
        <f t="shared" si="7"/>
        <v>2.7777777777785242E-4</v>
      </c>
    </row>
    <row r="10" spans="1:13" s="45" customFormat="1" ht="55.05" customHeight="1" x14ac:dyDescent="0.3">
      <c r="A10" s="46">
        <v>42468</v>
      </c>
      <c r="B10" s="46">
        <v>42468</v>
      </c>
      <c r="C10" s="47"/>
      <c r="D10" s="48">
        <v>13.859</v>
      </c>
      <c r="E10" s="48">
        <v>13.845000000000001</v>
      </c>
      <c r="F10" s="48">
        <v>13.476000000000001</v>
      </c>
      <c r="G10" s="48">
        <v>2.1999999999999999E-2</v>
      </c>
      <c r="H10" s="49">
        <v>1.3</v>
      </c>
      <c r="I10" s="50"/>
      <c r="J10" s="44">
        <f t="shared" si="4"/>
        <v>2.1277777777777729E-2</v>
      </c>
      <c r="K10" s="44">
        <f t="shared" si="5"/>
        <v>1.3999999999999346E-2</v>
      </c>
      <c r="L10" s="44">
        <f t="shared" si="6"/>
        <v>7.2777777777783825E-3</v>
      </c>
      <c r="M10" s="44">
        <f t="shared" si="7"/>
        <v>-7.2222222222226989E-4</v>
      </c>
    </row>
    <row r="11" spans="1:13" s="45" customFormat="1" ht="55.05" customHeight="1" x14ac:dyDescent="0.3">
      <c r="A11" s="46">
        <v>42468</v>
      </c>
      <c r="B11" s="46">
        <v>42468</v>
      </c>
      <c r="C11" s="47"/>
      <c r="D11" s="48">
        <v>13.093999999999999</v>
      </c>
      <c r="E11" s="48">
        <v>13.077999999999999</v>
      </c>
      <c r="F11" s="48">
        <v>12.747</v>
      </c>
      <c r="G11" s="48">
        <v>1.9E-2</v>
      </c>
      <c r="H11" s="49">
        <v>1.07</v>
      </c>
      <c r="I11" s="50"/>
      <c r="J11" s="44">
        <f t="shared" si="4"/>
        <v>1.9277777777777751E-2</v>
      </c>
      <c r="K11" s="44">
        <f t="shared" si="5"/>
        <v>1.6000000000000014E-2</v>
      </c>
      <c r="L11" s="44">
        <f t="shared" si="6"/>
        <v>3.2777777777777371E-3</v>
      </c>
      <c r="M11" s="44">
        <f t="shared" si="7"/>
        <v>2.7777777777775181E-4</v>
      </c>
    </row>
    <row r="12" spans="1:13" s="45" customFormat="1" ht="55.05" customHeight="1" x14ac:dyDescent="0.3">
      <c r="A12" s="46">
        <v>42475</v>
      </c>
      <c r="B12" s="46">
        <v>42475</v>
      </c>
      <c r="C12" s="47"/>
      <c r="D12" s="48">
        <v>13.314</v>
      </c>
      <c r="E12" s="48">
        <v>13.298999999999999</v>
      </c>
      <c r="F12" s="48">
        <v>12.972</v>
      </c>
      <c r="G12" s="48">
        <v>1.9E-2</v>
      </c>
      <c r="H12" s="49">
        <v>1.25</v>
      </c>
      <c r="I12" s="50"/>
      <c r="J12" s="44">
        <f t="shared" si="4"/>
        <v>1.9000000000000031E-2</v>
      </c>
      <c r="K12" s="44">
        <f t="shared" si="5"/>
        <v>1.5000000000000568E-2</v>
      </c>
      <c r="L12" s="44">
        <f t="shared" si="6"/>
        <v>3.9999999999994623E-3</v>
      </c>
      <c r="M12" s="44">
        <f t="shared" si="7"/>
        <v>3.1225022567582528E-17</v>
      </c>
    </row>
    <row r="13" spans="1:13" s="45" customFormat="1" ht="55.05" customHeight="1" x14ac:dyDescent="0.3">
      <c r="A13" s="46">
        <v>42476</v>
      </c>
      <c r="B13" s="46">
        <v>42476</v>
      </c>
      <c r="C13" s="47"/>
      <c r="D13" s="48">
        <v>13.331</v>
      </c>
      <c r="E13" s="48">
        <v>13.311</v>
      </c>
      <c r="F13" s="48">
        <v>12.904999999999999</v>
      </c>
      <c r="G13" s="48">
        <v>0.02</v>
      </c>
      <c r="H13" s="49">
        <v>1.2</v>
      </c>
      <c r="I13" s="50"/>
      <c r="J13" s="44">
        <f t="shared" si="4"/>
        <v>2.3666666666666676E-2</v>
      </c>
      <c r="K13" s="44">
        <f t="shared" si="5"/>
        <v>1.9999999999999574E-2</v>
      </c>
      <c r="L13" s="44">
        <f t="shared" si="6"/>
        <v>3.6666666666671024E-3</v>
      </c>
      <c r="M13" s="44">
        <f t="shared" si="7"/>
        <v>3.6666666666666757E-3</v>
      </c>
    </row>
    <row r="14" spans="1:13" s="45" customFormat="1" ht="55.05" customHeight="1" x14ac:dyDescent="0.3">
      <c r="A14" s="46">
        <v>42476</v>
      </c>
      <c r="B14" s="46">
        <v>42476</v>
      </c>
      <c r="C14" s="47"/>
      <c r="D14" s="48">
        <v>13.308</v>
      </c>
      <c r="E14" s="48">
        <v>13.347</v>
      </c>
      <c r="F14" s="48">
        <v>12.994</v>
      </c>
      <c r="G14" s="48">
        <v>2.1000000000000001E-2</v>
      </c>
      <c r="H14" s="49">
        <v>1.29</v>
      </c>
      <c r="I14" s="50"/>
      <c r="J14" s="44">
        <f t="shared" si="4"/>
        <v>1.7444444444444446E-2</v>
      </c>
      <c r="K14" s="44">
        <f t="shared" si="5"/>
        <v>-3.8999999999999702E-2</v>
      </c>
      <c r="L14" s="44">
        <f t="shared" si="6"/>
        <v>5.6444444444444145E-2</v>
      </c>
      <c r="M14" s="44">
        <f t="shared" si="7"/>
        <v>-3.5555555555555549E-3</v>
      </c>
    </row>
    <row r="15" spans="1:13" s="45" customFormat="1" ht="55.05" customHeight="1" x14ac:dyDescent="0.3">
      <c r="A15" s="46">
        <v>42476</v>
      </c>
      <c r="B15" s="46">
        <v>42476</v>
      </c>
      <c r="C15" s="47"/>
      <c r="D15" s="48">
        <v>13.018000000000001</v>
      </c>
      <c r="E15" s="48">
        <v>13.598000000000001</v>
      </c>
      <c r="F15" s="48">
        <v>13.244</v>
      </c>
      <c r="G15" s="48">
        <v>2.1000000000000001E-2</v>
      </c>
      <c r="H15" s="49">
        <v>1.3</v>
      </c>
      <c r="I15" s="50"/>
      <c r="J15" s="44">
        <f t="shared" si="4"/>
        <v>-1.2555555555555506E-2</v>
      </c>
      <c r="K15" s="44">
        <f t="shared" si="5"/>
        <v>-0.58000000000000007</v>
      </c>
      <c r="L15" s="44">
        <f t="shared" si="6"/>
        <v>0.56744444444444453</v>
      </c>
      <c r="M15" s="44">
        <f t="shared" si="7"/>
        <v>-3.3555555555555505E-2</v>
      </c>
    </row>
    <row r="16" spans="1:13" s="45" customFormat="1" ht="55.05" customHeight="1" x14ac:dyDescent="0.3">
      <c r="A16" s="46">
        <v>42476</v>
      </c>
      <c r="B16" s="46">
        <v>42476</v>
      </c>
      <c r="C16" s="47"/>
      <c r="D16" s="48">
        <v>13.477</v>
      </c>
      <c r="E16" s="48">
        <v>13.452999999999999</v>
      </c>
      <c r="F16" s="48">
        <v>13.087</v>
      </c>
      <c r="G16" s="48">
        <v>2.1999999999999999E-2</v>
      </c>
      <c r="H16" s="49">
        <v>1.3</v>
      </c>
      <c r="I16" s="50"/>
      <c r="J16" s="44">
        <f t="shared" si="4"/>
        <v>2.1666666666666699E-2</v>
      </c>
      <c r="K16" s="44">
        <f t="shared" si="5"/>
        <v>2.4000000000000909E-2</v>
      </c>
      <c r="L16" s="44">
        <f t="shared" si="6"/>
        <v>-2.3333333333342109E-3</v>
      </c>
      <c r="M16" s="44">
        <f t="shared" si="7"/>
        <v>-3.3333333333330009E-4</v>
      </c>
    </row>
    <row r="17" spans="1:13" s="45" customFormat="1" ht="55.05" customHeight="1" x14ac:dyDescent="0.3">
      <c r="A17" s="46">
        <v>42488</v>
      </c>
      <c r="B17" s="46">
        <v>42488</v>
      </c>
      <c r="C17" s="47"/>
      <c r="D17" s="48">
        <v>13.621</v>
      </c>
      <c r="E17" s="48">
        <v>13.605</v>
      </c>
      <c r="F17" s="48">
        <v>13.302</v>
      </c>
      <c r="G17" s="48">
        <v>1.7999999999999999E-2</v>
      </c>
      <c r="H17" s="49">
        <v>1.3</v>
      </c>
      <c r="I17" s="50"/>
      <c r="J17" s="44">
        <f t="shared" si="4"/>
        <v>1.7722222222222268E-2</v>
      </c>
      <c r="K17" s="44">
        <f t="shared" si="5"/>
        <v>1.6000000000000014E-2</v>
      </c>
      <c r="L17" s="44">
        <f t="shared" si="6"/>
        <v>1.7222222222222534E-3</v>
      </c>
      <c r="M17" s="44">
        <f t="shared" si="7"/>
        <v>-2.7777777777773099E-4</v>
      </c>
    </row>
    <row r="18" spans="1:13" s="45" customFormat="1" ht="55.05" customHeight="1" x14ac:dyDescent="0.3">
      <c r="A18" s="46">
        <v>42488</v>
      </c>
      <c r="B18" s="46">
        <v>42488</v>
      </c>
      <c r="C18" s="47"/>
      <c r="D18" s="48">
        <v>13.275</v>
      </c>
      <c r="E18" s="48">
        <v>13.259</v>
      </c>
      <c r="F18" s="48">
        <v>12.952999999999999</v>
      </c>
      <c r="G18" s="48">
        <v>1.7999999999999999E-2</v>
      </c>
      <c r="H18" s="49">
        <v>1.22</v>
      </c>
      <c r="I18" s="50"/>
      <c r="J18" s="44">
        <f t="shared" si="4"/>
        <v>1.788888888888894E-2</v>
      </c>
      <c r="K18" s="44">
        <f t="shared" si="5"/>
        <v>1.6000000000000014E-2</v>
      </c>
      <c r="L18" s="44">
        <f t="shared" si="6"/>
        <v>1.888888888888926E-3</v>
      </c>
      <c r="M18" s="44">
        <f t="shared" si="7"/>
        <v>-1.111111111110584E-4</v>
      </c>
    </row>
    <row r="19" spans="1:13" s="45" customFormat="1" ht="55.05" customHeight="1" x14ac:dyDescent="0.3">
      <c r="A19" s="46">
        <v>42488</v>
      </c>
      <c r="B19" s="46">
        <v>42488</v>
      </c>
      <c r="C19" s="47"/>
      <c r="D19" s="48">
        <v>13.295</v>
      </c>
      <c r="E19" s="48">
        <v>13.28</v>
      </c>
      <c r="F19" s="48">
        <v>12.951000000000001</v>
      </c>
      <c r="G19" s="48">
        <v>1.9E-2</v>
      </c>
      <c r="H19" s="49">
        <v>1.24</v>
      </c>
      <c r="I19" s="50"/>
      <c r="J19" s="44">
        <f t="shared" si="4"/>
        <v>1.9111111111111079E-2</v>
      </c>
      <c r="K19" s="44">
        <f t="shared" si="5"/>
        <v>1.5000000000000568E-2</v>
      </c>
      <c r="L19" s="44">
        <f t="shared" si="6"/>
        <v>4.1111111111105103E-3</v>
      </c>
      <c r="M19" s="44">
        <f t="shared" si="7"/>
        <v>1.1111111111107921E-4</v>
      </c>
    </row>
    <row r="20" spans="1:13" s="45" customFormat="1" ht="55.05" customHeight="1" x14ac:dyDescent="0.3">
      <c r="A20" s="46">
        <v>42489</v>
      </c>
      <c r="B20" s="46">
        <v>42489</v>
      </c>
      <c r="C20" s="47"/>
      <c r="D20" s="48">
        <v>13.554</v>
      </c>
      <c r="E20" s="48">
        <v>13.538</v>
      </c>
      <c r="F20" s="48">
        <v>13.196</v>
      </c>
      <c r="G20" s="48">
        <v>0.02</v>
      </c>
      <c r="H20" s="49">
        <v>1.3</v>
      </c>
      <c r="I20" s="50"/>
      <c r="J20" s="44">
        <f t="shared" si="4"/>
        <v>1.9888888888888918E-2</v>
      </c>
      <c r="K20" s="44">
        <f t="shared" si="5"/>
        <v>1.6000000000000014E-2</v>
      </c>
      <c r="L20" s="44">
        <f t="shared" si="6"/>
        <v>3.8888888888889035E-3</v>
      </c>
      <c r="M20" s="44">
        <f t="shared" si="7"/>
        <v>-1.1111111111108268E-4</v>
      </c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activeCell="J2" sqref="J2:M2"/>
      <selection pane="bottomLeft" activeCell="I15" sqref="I15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36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>
        <v>5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42431</v>
      </c>
      <c r="C3" s="52"/>
      <c r="D3" s="41">
        <v>12.021000000000001</v>
      </c>
      <c r="E3" s="41">
        <v>12.183999999999999</v>
      </c>
      <c r="F3" s="41">
        <v>12.032</v>
      </c>
      <c r="G3" s="41">
        <v>2.1000000000000001E-2</v>
      </c>
      <c r="H3" s="42">
        <v>0.32</v>
      </c>
      <c r="I3" s="43" t="s">
        <v>14</v>
      </c>
      <c r="J3" s="44">
        <f>(D3-F3)/18</f>
        <v>-6.1111111111106849E-4</v>
      </c>
      <c r="K3" s="44">
        <f>(D3-E3)/1</f>
        <v>-0.16299999999999848</v>
      </c>
      <c r="L3" s="44">
        <f>J3-K3</f>
        <v>0.16238888888888742</v>
      </c>
      <c r="M3" s="44">
        <f>J3-G3</f>
        <v>-2.1611111111111071E-2</v>
      </c>
    </row>
    <row r="4" spans="1:13" s="45" customFormat="1" ht="55.05" customHeight="1" x14ac:dyDescent="0.3">
      <c r="A4" s="46">
        <v>42444</v>
      </c>
      <c r="B4" s="46">
        <v>42444</v>
      </c>
      <c r="C4" s="47"/>
      <c r="D4" s="48">
        <v>13.141</v>
      </c>
      <c r="E4" s="48">
        <v>13.127000000000001</v>
      </c>
      <c r="F4" s="48">
        <v>12.813000000000001</v>
      </c>
      <c r="G4" s="48">
        <v>0.18</v>
      </c>
      <c r="H4" s="49">
        <v>1.1100000000000001</v>
      </c>
      <c r="I4" s="50"/>
      <c r="J4" s="44">
        <f t="shared" ref="J4:J6" si="0">(D4-F4)/18</f>
        <v>1.8222222222222188E-2</v>
      </c>
      <c r="K4" s="44">
        <f t="shared" ref="K4:K6" si="1">(D4-E4)/1</f>
        <v>1.3999999999999346E-2</v>
      </c>
      <c r="L4" s="44">
        <f t="shared" ref="L4:L6" si="2">J4-K4</f>
        <v>4.222222222222842E-3</v>
      </c>
      <c r="M4" s="44">
        <f t="shared" ref="M4:M6" si="3">J4-G4</f>
        <v>-0.1617777777777778</v>
      </c>
    </row>
    <row r="5" spans="1:13" s="45" customFormat="1" ht="55.05" customHeight="1" x14ac:dyDescent="0.3">
      <c r="A5" s="46">
        <v>42446</v>
      </c>
      <c r="B5" s="46">
        <v>42446</v>
      </c>
      <c r="C5" s="47"/>
      <c r="D5" s="48">
        <v>13.259</v>
      </c>
      <c r="E5" s="48">
        <v>13.244</v>
      </c>
      <c r="F5" s="48">
        <v>12.91</v>
      </c>
      <c r="G5" s="48">
        <v>0.02</v>
      </c>
      <c r="H5" s="49">
        <v>1.21</v>
      </c>
      <c r="I5" s="50"/>
      <c r="J5" s="44">
        <f t="shared" si="0"/>
        <v>1.93888888888889E-2</v>
      </c>
      <c r="K5" s="44">
        <f t="shared" si="1"/>
        <v>1.5000000000000568E-2</v>
      </c>
      <c r="L5" s="44">
        <f t="shared" si="2"/>
        <v>4.3888888888883315E-3</v>
      </c>
      <c r="M5" s="44">
        <f t="shared" si="3"/>
        <v>-6.1111111111110047E-4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13.266999999999999</v>
      </c>
      <c r="E6" s="48">
        <v>13.249000000000001</v>
      </c>
      <c r="F6" s="48">
        <v>12.894</v>
      </c>
      <c r="G6" s="48">
        <v>2.1000000000000001E-2</v>
      </c>
      <c r="H6" s="49">
        <v>1.21</v>
      </c>
      <c r="I6" s="50"/>
      <c r="J6" s="44">
        <f t="shared" si="0"/>
        <v>2.0722222222222184E-2</v>
      </c>
      <c r="K6" s="44">
        <f t="shared" si="1"/>
        <v>1.7999999999998906E-2</v>
      </c>
      <c r="L6" s="44">
        <f t="shared" si="2"/>
        <v>2.7222222222232778E-3</v>
      </c>
      <c r="M6" s="44">
        <f t="shared" si="3"/>
        <v>-2.7777777777781773E-4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13.206</v>
      </c>
      <c r="E7" s="48">
        <v>13.186999999999999</v>
      </c>
      <c r="F7" s="48">
        <v>12.843999999999999</v>
      </c>
      <c r="G7" s="48">
        <v>0.02</v>
      </c>
      <c r="H7" s="49">
        <v>1.17</v>
      </c>
      <c r="I7" s="50"/>
      <c r="J7" s="44">
        <f t="shared" ref="J7:J15" si="4">(D7-F7)/18</f>
        <v>2.0111111111111118E-2</v>
      </c>
      <c r="K7" s="44">
        <f t="shared" ref="K7:K15" si="5">(D7-E7)/1</f>
        <v>1.9000000000000128E-2</v>
      </c>
      <c r="L7" s="44">
        <f t="shared" ref="L7:L15" si="6">J7-K7</f>
        <v>1.1111111111109899E-3</v>
      </c>
      <c r="M7" s="44">
        <f t="shared" ref="M7:M15" si="7">J7-G7</f>
        <v>1.1111111111111738E-4</v>
      </c>
    </row>
    <row r="8" spans="1:13" s="45" customFormat="1" ht="55.05" customHeight="1" x14ac:dyDescent="0.3">
      <c r="A8" s="46"/>
      <c r="B8" s="46">
        <v>42463</v>
      </c>
      <c r="C8" s="47"/>
      <c r="D8" s="48">
        <v>12.91</v>
      </c>
      <c r="E8" s="48">
        <v>12.888</v>
      </c>
      <c r="F8" s="48">
        <v>12.587</v>
      </c>
      <c r="G8" s="48">
        <v>1.7999999999999999E-2</v>
      </c>
      <c r="H8" s="49">
        <v>0.92</v>
      </c>
      <c r="I8" s="50"/>
      <c r="J8" s="44">
        <f t="shared" si="4"/>
        <v>1.7944444444444468E-2</v>
      </c>
      <c r="K8" s="44">
        <f t="shared" si="5"/>
        <v>2.2000000000000242E-2</v>
      </c>
      <c r="L8" s="44">
        <f t="shared" si="6"/>
        <v>-4.0555555555557739E-3</v>
      </c>
      <c r="M8" s="44">
        <f t="shared" si="7"/>
        <v>-5.5555555555530933E-5</v>
      </c>
    </row>
    <row r="9" spans="1:13" s="45" customFormat="1" ht="55.05" customHeight="1" x14ac:dyDescent="0.3">
      <c r="A9" s="46">
        <v>42468</v>
      </c>
      <c r="B9" s="46">
        <v>42468</v>
      </c>
      <c r="C9" s="47"/>
      <c r="D9" s="48">
        <v>13.163</v>
      </c>
      <c r="E9" s="48">
        <v>13.151999999999999</v>
      </c>
      <c r="F9" s="48">
        <v>12.853</v>
      </c>
      <c r="G9" s="48">
        <v>1.7999999999999999E-2</v>
      </c>
      <c r="H9" s="49">
        <v>1.1299999999999999</v>
      </c>
      <c r="I9" s="50"/>
      <c r="J9" s="44">
        <f t="shared" si="4"/>
        <v>1.722222222222225E-2</v>
      </c>
      <c r="K9" s="44">
        <f t="shared" si="5"/>
        <v>1.1000000000001009E-2</v>
      </c>
      <c r="L9" s="44">
        <f t="shared" si="6"/>
        <v>6.2222222222212409E-3</v>
      </c>
      <c r="M9" s="44">
        <f t="shared" si="7"/>
        <v>-7.7777777777774879E-4</v>
      </c>
    </row>
    <row r="10" spans="1:13" s="45" customFormat="1" ht="55.05" customHeight="1" x14ac:dyDescent="0.3">
      <c r="A10" s="46">
        <v>42475</v>
      </c>
      <c r="B10" s="46">
        <v>42475</v>
      </c>
      <c r="C10" s="47"/>
      <c r="D10" s="48">
        <v>13.234</v>
      </c>
      <c r="E10" s="48">
        <v>13.211</v>
      </c>
      <c r="F10" s="48">
        <v>12.867000000000001</v>
      </c>
      <c r="G10" s="48">
        <v>0.02</v>
      </c>
      <c r="H10" s="49">
        <v>1.1299999999999999</v>
      </c>
      <c r="I10" s="50"/>
      <c r="J10" s="44">
        <f t="shared" si="4"/>
        <v>2.0388888888888838E-2</v>
      </c>
      <c r="K10" s="44">
        <f t="shared" si="5"/>
        <v>2.2999999999999687E-2</v>
      </c>
      <c r="L10" s="44">
        <f t="shared" si="6"/>
        <v>-2.611111111110849E-3</v>
      </c>
      <c r="M10" s="44">
        <f t="shared" si="7"/>
        <v>3.8888888888883796E-4</v>
      </c>
    </row>
    <row r="11" spans="1:13" s="45" customFormat="1" ht="55.05" customHeight="1" x14ac:dyDescent="0.3">
      <c r="A11" s="46">
        <v>42476</v>
      </c>
      <c r="B11" s="46">
        <v>42476</v>
      </c>
      <c r="C11" s="47"/>
      <c r="D11" s="48">
        <v>13.145</v>
      </c>
      <c r="E11" s="48">
        <v>13.13</v>
      </c>
      <c r="F11" s="48">
        <v>12.821</v>
      </c>
      <c r="G11" s="48">
        <v>1.7999999999999999E-2</v>
      </c>
      <c r="H11" s="49">
        <v>1.1200000000000001</v>
      </c>
      <c r="I11" s="50"/>
      <c r="J11" s="44">
        <f t="shared" si="4"/>
        <v>1.7999999999999992E-2</v>
      </c>
      <c r="K11" s="44">
        <f t="shared" si="5"/>
        <v>1.4999999999998792E-2</v>
      </c>
      <c r="L11" s="44">
        <f t="shared" si="6"/>
        <v>3.0000000000011996E-3</v>
      </c>
      <c r="M11" s="44">
        <f t="shared" si="7"/>
        <v>0</v>
      </c>
    </row>
    <row r="12" spans="1:13" s="45" customFormat="1" ht="55.05" customHeight="1" x14ac:dyDescent="0.3">
      <c r="A12" s="46">
        <v>42476</v>
      </c>
      <c r="B12" s="46">
        <v>42476</v>
      </c>
      <c r="C12" s="47"/>
      <c r="D12" s="48">
        <v>13.151</v>
      </c>
      <c r="E12" s="48">
        <v>13.137</v>
      </c>
      <c r="F12" s="48">
        <v>12.824</v>
      </c>
      <c r="G12" s="48">
        <v>1.7999999999999999E-2</v>
      </c>
      <c r="H12" s="49">
        <v>1.1200000000000001</v>
      </c>
      <c r="I12" s="50"/>
      <c r="J12" s="44">
        <f t="shared" si="4"/>
        <v>1.8166666666666664E-2</v>
      </c>
      <c r="K12" s="44">
        <f t="shared" si="5"/>
        <v>1.3999999999999346E-2</v>
      </c>
      <c r="L12" s="44">
        <f t="shared" si="6"/>
        <v>4.166666666667318E-3</v>
      </c>
      <c r="M12" s="44">
        <f t="shared" si="7"/>
        <v>1.6666666666666566E-4</v>
      </c>
    </row>
    <row r="13" spans="1:13" s="45" customFormat="1" ht="55.05" customHeight="1" x14ac:dyDescent="0.3">
      <c r="A13" s="46">
        <v>42488</v>
      </c>
      <c r="B13" s="46">
        <v>42488</v>
      </c>
      <c r="C13" s="47"/>
      <c r="D13" s="48">
        <v>13.108000000000001</v>
      </c>
      <c r="E13" s="48">
        <v>13.093999999999999</v>
      </c>
      <c r="F13" s="48">
        <v>12.765000000000001</v>
      </c>
      <c r="G13" s="48">
        <v>1.9E-2</v>
      </c>
      <c r="H13" s="49">
        <v>1.0900000000000001</v>
      </c>
      <c r="I13" s="50"/>
      <c r="J13" s="44">
        <f t="shared" si="4"/>
        <v>1.9055555555555555E-2</v>
      </c>
      <c r="K13" s="44">
        <f t="shared" si="5"/>
        <v>1.4000000000001123E-2</v>
      </c>
      <c r="L13" s="44">
        <f t="shared" si="6"/>
        <v>5.0555555555544321E-3</v>
      </c>
      <c r="M13" s="44">
        <f t="shared" si="7"/>
        <v>5.5555555555555219E-5</v>
      </c>
    </row>
    <row r="14" spans="1:13" s="45" customFormat="1" ht="55.05" customHeight="1" x14ac:dyDescent="0.3">
      <c r="A14" s="46">
        <v>42488</v>
      </c>
      <c r="B14" s="46">
        <v>42488</v>
      </c>
      <c r="C14" s="47"/>
      <c r="D14" s="48">
        <v>13.081</v>
      </c>
      <c r="E14" s="48">
        <v>13.066000000000001</v>
      </c>
      <c r="F14" s="48">
        <v>12.749000000000001</v>
      </c>
      <c r="G14" s="48">
        <v>1.9E-2</v>
      </c>
      <c r="H14" s="49">
        <v>1.06</v>
      </c>
      <c r="I14" s="50"/>
      <c r="J14" s="44">
        <f t="shared" si="4"/>
        <v>1.8444444444444388E-2</v>
      </c>
      <c r="K14" s="44">
        <f t="shared" si="5"/>
        <v>1.4999999999998792E-2</v>
      </c>
      <c r="L14" s="44">
        <f t="shared" si="6"/>
        <v>3.4444444444455963E-3</v>
      </c>
      <c r="M14" s="44">
        <f t="shared" si="7"/>
        <v>-5.5555555555561117E-4</v>
      </c>
    </row>
    <row r="15" spans="1:13" s="45" customFormat="1" ht="55.05" customHeight="1" x14ac:dyDescent="0.3">
      <c r="A15" s="46">
        <v>42489</v>
      </c>
      <c r="B15" s="46">
        <v>42489</v>
      </c>
      <c r="C15" s="47"/>
      <c r="D15" s="48">
        <v>13.061999999999999</v>
      </c>
      <c r="E15" s="48">
        <v>13.045999999999999</v>
      </c>
      <c r="F15" s="48">
        <v>12.715999999999999</v>
      </c>
      <c r="G15" s="48">
        <v>1.9E-2</v>
      </c>
      <c r="H15" s="49">
        <v>1.05</v>
      </c>
      <c r="I15" s="50"/>
      <c r="J15" s="44">
        <f t="shared" si="4"/>
        <v>1.9222222222222227E-2</v>
      </c>
      <c r="K15" s="44">
        <f t="shared" si="5"/>
        <v>1.6000000000000014E-2</v>
      </c>
      <c r="L15" s="44">
        <f t="shared" si="6"/>
        <v>3.2222222222222131E-3</v>
      </c>
      <c r="M15" s="44">
        <f t="shared" si="7"/>
        <v>2.2222222222222782E-4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6" activePane="bottomLeft" state="frozen"/>
      <selection activeCell="J2" sqref="J2:M2"/>
      <selection pane="bottomLeft" activeCell="I17" sqref="I17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37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42431</v>
      </c>
      <c r="C3" s="52"/>
      <c r="D3" s="41">
        <v>12.692</v>
      </c>
      <c r="E3" s="41">
        <v>12.67</v>
      </c>
      <c r="F3" s="41">
        <v>12.286</v>
      </c>
      <c r="G3" s="41">
        <v>2.1999999999999999E-2</v>
      </c>
      <c r="H3" s="42">
        <v>0.76</v>
      </c>
      <c r="I3" s="43" t="s">
        <v>14</v>
      </c>
      <c r="J3" s="44">
        <f>(D3-F3)/18</f>
        <v>2.2555555555555589E-2</v>
      </c>
      <c r="K3" s="44">
        <f>(D3-E3)/1</f>
        <v>2.2000000000000242E-2</v>
      </c>
      <c r="L3" s="44">
        <f>J3-K3</f>
        <v>5.555555555553475E-4</v>
      </c>
      <c r="M3" s="44">
        <f>J3-G3</f>
        <v>5.5555555555559036E-4</v>
      </c>
    </row>
    <row r="4" spans="1:13" s="45" customFormat="1" ht="55.05" customHeight="1" x14ac:dyDescent="0.3">
      <c r="A4" s="46">
        <v>42444</v>
      </c>
      <c r="B4" s="46">
        <v>42444</v>
      </c>
      <c r="C4" s="47"/>
      <c r="D4" s="48">
        <v>12.939</v>
      </c>
      <c r="E4" s="48">
        <v>12.923999999999999</v>
      </c>
      <c r="F4" s="48">
        <v>12.574</v>
      </c>
      <c r="G4" s="48">
        <v>2.1000000000000001E-2</v>
      </c>
      <c r="H4" s="49">
        <v>0.95</v>
      </c>
      <c r="I4" s="50"/>
      <c r="J4" s="44">
        <f t="shared" ref="J4:J6" si="0">(D4-F4)/18</f>
        <v>2.027777777777779E-2</v>
      </c>
      <c r="K4" s="44">
        <f t="shared" ref="K4:K6" si="1">(D4-E4)/1</f>
        <v>1.5000000000000568E-2</v>
      </c>
      <c r="L4" s="44">
        <f t="shared" ref="L4:L6" si="2">J4-K4</f>
        <v>5.277777777777222E-3</v>
      </c>
      <c r="M4" s="44">
        <f t="shared" ref="M4:M6" si="3">J4-G4</f>
        <v>-7.2222222222221091E-4</v>
      </c>
    </row>
    <row r="5" spans="1:13" s="45" customFormat="1" ht="55.05" customHeight="1" x14ac:dyDescent="0.3">
      <c r="A5" s="46">
        <v>42446</v>
      </c>
      <c r="B5" s="46">
        <v>42446</v>
      </c>
      <c r="C5" s="47"/>
      <c r="D5" s="48">
        <v>12.848000000000001</v>
      </c>
      <c r="E5" s="48">
        <v>12.826000000000001</v>
      </c>
      <c r="F5" s="48">
        <v>12.427</v>
      </c>
      <c r="G5" s="48">
        <v>2.4E-2</v>
      </c>
      <c r="H5" s="49">
        <v>0.88</v>
      </c>
      <c r="I5" s="50"/>
      <c r="J5" s="44">
        <f t="shared" si="0"/>
        <v>2.3388888888888952E-2</v>
      </c>
      <c r="K5" s="44">
        <f t="shared" si="1"/>
        <v>2.2000000000000242E-2</v>
      </c>
      <c r="L5" s="44">
        <f t="shared" si="2"/>
        <v>1.3888888888887105E-3</v>
      </c>
      <c r="M5" s="44">
        <f t="shared" si="3"/>
        <v>-6.1111111111104843E-4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12.95</v>
      </c>
      <c r="E6" s="48">
        <v>12.926</v>
      </c>
      <c r="F6" s="48">
        <v>12.525</v>
      </c>
      <c r="G6" s="48">
        <v>2.4E-2</v>
      </c>
      <c r="H6" s="49">
        <v>0.96</v>
      </c>
      <c r="I6" s="50"/>
      <c r="J6" s="44">
        <f t="shared" si="0"/>
        <v>2.3611111111111052E-2</v>
      </c>
      <c r="K6" s="44">
        <f t="shared" si="1"/>
        <v>2.3999999999999133E-2</v>
      </c>
      <c r="L6" s="44">
        <f t="shared" si="2"/>
        <v>-3.8888888888808162E-4</v>
      </c>
      <c r="M6" s="44">
        <f t="shared" si="3"/>
        <v>-3.8888888888894899E-4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13.11</v>
      </c>
      <c r="E7" s="48">
        <v>13.092000000000001</v>
      </c>
      <c r="F7" s="48">
        <v>12.715</v>
      </c>
      <c r="G7" s="48">
        <v>2.1999999999999999E-2</v>
      </c>
      <c r="H7" s="49">
        <v>1.0900000000000001</v>
      </c>
      <c r="I7" s="50"/>
      <c r="J7" s="44">
        <f t="shared" ref="J7:J17" si="4">(D7-F7)/18</f>
        <v>2.1944444444444419E-2</v>
      </c>
      <c r="K7" s="44">
        <f t="shared" ref="K7:K17" si="5">(D7-E7)/1</f>
        <v>1.7999999999998906E-2</v>
      </c>
      <c r="L7" s="44">
        <f t="shared" ref="L7:L17" si="6">J7-K7</f>
        <v>3.9444444444455135E-3</v>
      </c>
      <c r="M7" s="44">
        <f t="shared" ref="M7:M17" si="7">J7-G7</f>
        <v>-5.5555555555579506E-5</v>
      </c>
    </row>
    <row r="8" spans="1:13" s="45" customFormat="1" ht="55.05" customHeight="1" x14ac:dyDescent="0.3">
      <c r="A8" s="46"/>
      <c r="B8" s="46">
        <v>42458</v>
      </c>
      <c r="C8" s="47"/>
      <c r="D8" s="48">
        <v>12.974</v>
      </c>
      <c r="E8" s="48">
        <v>12.776999999999999</v>
      </c>
      <c r="F8" s="48">
        <v>12.393000000000001</v>
      </c>
      <c r="G8" s="48">
        <v>2.3E-2</v>
      </c>
      <c r="H8" s="49">
        <v>0.84</v>
      </c>
      <c r="I8" s="50"/>
      <c r="J8" s="44">
        <f t="shared" si="4"/>
        <v>3.2277777777777752E-2</v>
      </c>
      <c r="K8" s="44">
        <f t="shared" si="5"/>
        <v>0.19700000000000095</v>
      </c>
      <c r="L8" s="44">
        <f t="shared" si="6"/>
        <v>-0.16472222222222321</v>
      </c>
      <c r="M8" s="44">
        <f t="shared" si="7"/>
        <v>9.2777777777777529E-3</v>
      </c>
    </row>
    <row r="9" spans="1:13" s="45" customFormat="1" ht="55.05" customHeight="1" x14ac:dyDescent="0.3">
      <c r="A9" s="46"/>
      <c r="B9" s="46">
        <v>42459</v>
      </c>
      <c r="C9" s="47"/>
      <c r="D9" s="48">
        <v>12.91</v>
      </c>
      <c r="E9" s="48">
        <v>12.882999999999999</v>
      </c>
      <c r="F9" s="48">
        <v>12.499000000000001</v>
      </c>
      <c r="G9" s="48">
        <v>2.3E-2</v>
      </c>
      <c r="H9" s="49">
        <v>0.93</v>
      </c>
      <c r="I9" s="50"/>
      <c r="J9" s="44">
        <f t="shared" si="4"/>
        <v>2.283333333333331E-2</v>
      </c>
      <c r="K9" s="44">
        <f t="shared" si="5"/>
        <v>2.7000000000001023E-2</v>
      </c>
      <c r="L9" s="44">
        <f t="shared" si="6"/>
        <v>-4.1666666666677135E-3</v>
      </c>
      <c r="M9" s="44">
        <f t="shared" si="7"/>
        <v>-1.6666666666668994E-4</v>
      </c>
    </row>
    <row r="10" spans="1:13" s="45" customFormat="1" ht="55.05" customHeight="1" x14ac:dyDescent="0.3">
      <c r="A10" s="46"/>
      <c r="B10" s="46">
        <v>42459</v>
      </c>
      <c r="C10" s="47"/>
      <c r="D10" s="48">
        <v>12.234999999999999</v>
      </c>
      <c r="E10" s="48">
        <v>12.218999999999999</v>
      </c>
      <c r="F10" s="48">
        <v>11.84</v>
      </c>
      <c r="G10" s="48">
        <v>2.1999999999999999E-2</v>
      </c>
      <c r="H10" s="49">
        <v>0.39</v>
      </c>
      <c r="I10" s="50" t="s">
        <v>54</v>
      </c>
      <c r="J10" s="44">
        <f t="shared" si="4"/>
        <v>2.1944444444444419E-2</v>
      </c>
      <c r="K10" s="44">
        <f t="shared" si="5"/>
        <v>1.6000000000000014E-2</v>
      </c>
      <c r="L10" s="44">
        <f t="shared" si="6"/>
        <v>5.944444444444405E-3</v>
      </c>
      <c r="M10" s="44">
        <f t="shared" si="7"/>
        <v>-5.5555555555579506E-5</v>
      </c>
    </row>
    <row r="11" spans="1:13" s="45" customFormat="1" ht="55.05" customHeight="1" x14ac:dyDescent="0.3">
      <c r="A11" s="46">
        <v>42465</v>
      </c>
      <c r="B11" s="46">
        <v>42465</v>
      </c>
      <c r="C11" s="47"/>
      <c r="D11" s="48">
        <v>13.032999999999999</v>
      </c>
      <c r="E11" s="48">
        <v>13.007999999999999</v>
      </c>
      <c r="F11" s="48">
        <v>12.618</v>
      </c>
      <c r="G11" s="48">
        <v>2.3E-2</v>
      </c>
      <c r="H11" s="49">
        <v>1.03</v>
      </c>
      <c r="I11" s="50"/>
      <c r="J11" s="44">
        <f t="shared" si="4"/>
        <v>2.305555555555551E-2</v>
      </c>
      <c r="K11" s="44">
        <f t="shared" si="5"/>
        <v>2.5000000000000355E-2</v>
      </c>
      <c r="L11" s="44">
        <f t="shared" si="6"/>
        <v>-1.9444444444448455E-3</v>
      </c>
      <c r="M11" s="44">
        <f t="shared" si="7"/>
        <v>5.5555555555510117E-5</v>
      </c>
    </row>
    <row r="12" spans="1:13" s="45" customFormat="1" ht="55.05" customHeight="1" x14ac:dyDescent="0.3">
      <c r="A12" s="46">
        <v>42467</v>
      </c>
      <c r="B12" s="46">
        <v>42467</v>
      </c>
      <c r="C12" s="47"/>
      <c r="D12" s="48">
        <v>12.95</v>
      </c>
      <c r="E12" s="48">
        <v>12.923</v>
      </c>
      <c r="F12" s="48">
        <v>12.488</v>
      </c>
      <c r="G12" s="48">
        <v>2.5999999999999999E-2</v>
      </c>
      <c r="H12" s="49">
        <v>0.96</v>
      </c>
      <c r="I12" s="50"/>
      <c r="J12" s="44">
        <f t="shared" si="4"/>
        <v>2.5666666666666654E-2</v>
      </c>
      <c r="K12" s="44">
        <f t="shared" si="5"/>
        <v>2.6999999999999247E-2</v>
      </c>
      <c r="L12" s="44">
        <f t="shared" si="6"/>
        <v>-1.3333333333325932E-3</v>
      </c>
      <c r="M12" s="44">
        <f t="shared" si="7"/>
        <v>-3.3333333333334519E-4</v>
      </c>
    </row>
    <row r="13" spans="1:13" s="45" customFormat="1" ht="55.05" customHeight="1" x14ac:dyDescent="0.3">
      <c r="A13" s="46">
        <v>42468</v>
      </c>
      <c r="B13" s="46">
        <v>42468</v>
      </c>
      <c r="C13" s="47"/>
      <c r="D13" s="48">
        <v>12.502000000000001</v>
      </c>
      <c r="E13" s="48">
        <v>12.483000000000001</v>
      </c>
      <c r="F13" s="48">
        <v>12.086</v>
      </c>
      <c r="G13" s="48">
        <v>2.3E-2</v>
      </c>
      <c r="H13" s="49">
        <v>0.6</v>
      </c>
      <c r="I13" s="50" t="s">
        <v>58</v>
      </c>
      <c r="J13" s="44">
        <f t="shared" si="4"/>
        <v>2.3111111111111131E-2</v>
      </c>
      <c r="K13" s="44">
        <f t="shared" si="5"/>
        <v>1.9000000000000128E-2</v>
      </c>
      <c r="L13" s="44">
        <f t="shared" si="6"/>
        <v>4.111111111111003E-3</v>
      </c>
      <c r="M13" s="44">
        <f t="shared" si="7"/>
        <v>1.1111111111113126E-4</v>
      </c>
    </row>
    <row r="14" spans="1:13" s="45" customFormat="1" ht="55.05" customHeight="1" x14ac:dyDescent="0.3">
      <c r="A14" s="46">
        <v>42475</v>
      </c>
      <c r="B14" s="46">
        <v>42475</v>
      </c>
      <c r="C14" s="47"/>
      <c r="D14" s="48">
        <v>13.34</v>
      </c>
      <c r="E14" s="48">
        <v>13.321</v>
      </c>
      <c r="F14" s="48">
        <v>12.974</v>
      </c>
      <c r="G14" s="48">
        <v>0.02</v>
      </c>
      <c r="H14" s="49">
        <v>1.27</v>
      </c>
      <c r="I14" s="50"/>
      <c r="J14" s="44">
        <f t="shared" si="4"/>
        <v>2.0333333333333314E-2</v>
      </c>
      <c r="K14" s="44">
        <f t="shared" si="5"/>
        <v>1.9000000000000128E-2</v>
      </c>
      <c r="L14" s="44">
        <f t="shared" si="6"/>
        <v>1.3333333333331865E-3</v>
      </c>
      <c r="M14" s="44">
        <f t="shared" si="7"/>
        <v>3.3333333333331397E-4</v>
      </c>
    </row>
    <row r="15" spans="1:13" s="45" customFormat="1" ht="55.05" customHeight="1" x14ac:dyDescent="0.3">
      <c r="A15" s="46">
        <v>42487</v>
      </c>
      <c r="B15" s="46">
        <v>42487</v>
      </c>
      <c r="C15" s="47"/>
      <c r="D15" s="48">
        <v>13.098000000000001</v>
      </c>
      <c r="E15" s="48">
        <v>13.077999999999999</v>
      </c>
      <c r="F15" s="48">
        <v>12.692</v>
      </c>
      <c r="G15" s="48">
        <v>2.3E-2</v>
      </c>
      <c r="H15" s="49">
        <v>1.08</v>
      </c>
      <c r="I15" s="50"/>
      <c r="J15" s="44">
        <f t="shared" si="4"/>
        <v>2.2555555555555589E-2</v>
      </c>
      <c r="K15" s="44">
        <f t="shared" si="5"/>
        <v>2.000000000000135E-2</v>
      </c>
      <c r="L15" s="44">
        <f t="shared" si="6"/>
        <v>2.5555555555542391E-3</v>
      </c>
      <c r="M15" s="44">
        <f t="shared" si="7"/>
        <v>-4.4444444444441053E-4</v>
      </c>
    </row>
    <row r="16" spans="1:13" s="45" customFormat="1" ht="55.05" customHeight="1" x14ac:dyDescent="0.3">
      <c r="A16" s="46">
        <v>42488</v>
      </c>
      <c r="B16" s="46">
        <v>42488</v>
      </c>
      <c r="C16" s="47"/>
      <c r="D16" s="48">
        <v>12.988</v>
      </c>
      <c r="E16" s="48">
        <v>12.971</v>
      </c>
      <c r="F16" s="48">
        <v>12.590999999999999</v>
      </c>
      <c r="G16" s="48">
        <v>0.02</v>
      </c>
      <c r="H16" s="49">
        <v>0.99</v>
      </c>
      <c r="I16" s="50"/>
      <c r="J16" s="44">
        <f t="shared" si="4"/>
        <v>2.2055555555555568E-2</v>
      </c>
      <c r="K16" s="44">
        <f t="shared" si="5"/>
        <v>1.699999999999946E-2</v>
      </c>
      <c r="L16" s="44">
        <f t="shared" si="6"/>
        <v>5.0555555555561078E-3</v>
      </c>
      <c r="M16" s="44">
        <f t="shared" si="7"/>
        <v>2.0555555555555674E-3</v>
      </c>
    </row>
    <row r="17" spans="1:13" s="45" customFormat="1" ht="55.05" customHeight="1" x14ac:dyDescent="0.3">
      <c r="A17" s="46">
        <v>42489</v>
      </c>
      <c r="B17" s="46">
        <v>42489</v>
      </c>
      <c r="C17" s="47"/>
      <c r="D17" s="48">
        <v>13.117000000000001</v>
      </c>
      <c r="E17" s="48">
        <v>13.1</v>
      </c>
      <c r="F17" s="48">
        <v>12.71</v>
      </c>
      <c r="G17" s="48">
        <v>2.3E-2</v>
      </c>
      <c r="H17" s="49">
        <v>1.0900000000000001</v>
      </c>
      <c r="I17" s="50"/>
      <c r="J17" s="44">
        <f t="shared" si="4"/>
        <v>2.2611111111111113E-2</v>
      </c>
      <c r="K17" s="44">
        <f t="shared" si="5"/>
        <v>1.7000000000001236E-2</v>
      </c>
      <c r="L17" s="44">
        <f t="shared" si="6"/>
        <v>5.6111111111098767E-3</v>
      </c>
      <c r="M17" s="44">
        <f t="shared" si="7"/>
        <v>-3.8888888888888654E-4</v>
      </c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22"/>
      <c r="F304" s="22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3" activePane="bottomLeft" state="frozen"/>
      <selection activeCell="J2" sqref="J2:M2"/>
      <selection pane="bottomLeft" activeCell="A10" sqref="A10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38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42431</v>
      </c>
      <c r="C3" s="52"/>
      <c r="D3" s="41">
        <v>12.632999999999999</v>
      </c>
      <c r="E3" s="41">
        <v>12.614000000000001</v>
      </c>
      <c r="F3" s="41">
        <v>12.234999999999999</v>
      </c>
      <c r="G3" s="41">
        <v>2.1999999999999999E-2</v>
      </c>
      <c r="H3" s="42">
        <v>0.71</v>
      </c>
      <c r="I3" s="43" t="s">
        <v>21</v>
      </c>
      <c r="J3" s="44">
        <f>(D3-F3)/18</f>
        <v>2.2111111111111095E-2</v>
      </c>
      <c r="K3" s="44">
        <f>(D3-E3)/1</f>
        <v>1.8999999999998352E-2</v>
      </c>
      <c r="L3" s="44">
        <f>J3-K3</f>
        <v>3.1111111111127437E-3</v>
      </c>
      <c r="M3" s="44">
        <f>J3-G3</f>
        <v>1.1111111111109656E-4</v>
      </c>
    </row>
    <row r="4" spans="1:13" s="45" customFormat="1" ht="55.05" customHeight="1" x14ac:dyDescent="0.3">
      <c r="A4" s="46">
        <v>42444</v>
      </c>
      <c r="B4" s="46">
        <v>42444</v>
      </c>
      <c r="C4" s="53">
        <v>41661</v>
      </c>
      <c r="D4" s="48">
        <v>12.981</v>
      </c>
      <c r="E4" s="48">
        <v>12.96</v>
      </c>
      <c r="F4" s="48">
        <v>12.554</v>
      </c>
      <c r="G4" s="48">
        <v>2.4E-2</v>
      </c>
      <c r="H4" s="49">
        <v>0.98</v>
      </c>
      <c r="I4" s="50"/>
      <c r="J4" s="44">
        <f t="shared" ref="J4:J6" si="0">(D4-F4)/18</f>
        <v>2.37222222222222E-2</v>
      </c>
      <c r="K4" s="44">
        <f t="shared" ref="K4:K6" si="1">(D4-E4)/1</f>
        <v>2.0999999999999019E-2</v>
      </c>
      <c r="L4" s="44">
        <f t="shared" ref="L4:L6" si="2">J4-K4</f>
        <v>2.7222222222231807E-3</v>
      </c>
      <c r="M4" s="44">
        <f t="shared" ref="M4:M6" si="3">J4-G4</f>
        <v>-2.7777777777780038E-4</v>
      </c>
    </row>
    <row r="5" spans="1:13" s="45" customFormat="1" ht="55.05" customHeight="1" x14ac:dyDescent="0.3">
      <c r="A5" s="46">
        <v>42446</v>
      </c>
      <c r="B5" s="46">
        <v>42446</v>
      </c>
      <c r="C5" s="47"/>
      <c r="D5" s="48">
        <v>12.827999999999999</v>
      </c>
      <c r="E5" s="48">
        <v>12.808</v>
      </c>
      <c r="F5" s="48">
        <v>12.4</v>
      </c>
      <c r="G5" s="48">
        <v>2.4E-2</v>
      </c>
      <c r="H5" s="49">
        <v>0.86</v>
      </c>
      <c r="I5" s="50"/>
      <c r="J5" s="44">
        <f t="shared" si="0"/>
        <v>2.3777777777777724E-2</v>
      </c>
      <c r="K5" s="44">
        <f t="shared" si="1"/>
        <v>1.9999999999999574E-2</v>
      </c>
      <c r="L5" s="44">
        <f t="shared" si="2"/>
        <v>3.7777777777781504E-3</v>
      </c>
      <c r="M5" s="44">
        <f t="shared" si="3"/>
        <v>-2.2222222222227639E-4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13.012</v>
      </c>
      <c r="E6" s="48">
        <v>12.99</v>
      </c>
      <c r="F6" s="48">
        <v>12.576000000000001</v>
      </c>
      <c r="G6" s="48">
        <v>2.4E-2</v>
      </c>
      <c r="H6" s="49">
        <v>1.01</v>
      </c>
      <c r="I6" s="50"/>
      <c r="J6" s="44">
        <f t="shared" si="0"/>
        <v>2.4222222222222218E-2</v>
      </c>
      <c r="K6" s="44">
        <f t="shared" si="1"/>
        <v>2.2000000000000242E-2</v>
      </c>
      <c r="L6" s="44">
        <f t="shared" si="2"/>
        <v>2.2222222222219763E-3</v>
      </c>
      <c r="M6" s="44">
        <f t="shared" si="3"/>
        <v>2.2222222222221741E-4</v>
      </c>
    </row>
    <row r="7" spans="1:13" s="45" customFormat="1" ht="55.05" customHeight="1" x14ac:dyDescent="0.3">
      <c r="A7" s="46">
        <v>42447</v>
      </c>
      <c r="B7" s="46">
        <v>42447</v>
      </c>
      <c r="C7" s="47"/>
      <c r="D7" s="48">
        <v>13.1</v>
      </c>
      <c r="E7" s="48">
        <v>13.08</v>
      </c>
      <c r="F7" s="48">
        <v>12.693</v>
      </c>
      <c r="G7" s="48">
        <v>2.3E-2</v>
      </c>
      <c r="H7" s="49">
        <v>1.08</v>
      </c>
      <c r="I7" s="50"/>
      <c r="J7" s="44">
        <f t="shared" ref="J7:J15" si="4">(D7-F7)/18</f>
        <v>2.2611111111111113E-2</v>
      </c>
      <c r="K7" s="44">
        <f t="shared" ref="K7:K15" si="5">(D7-E7)/1</f>
        <v>1.9999999999999574E-2</v>
      </c>
      <c r="L7" s="44">
        <f t="shared" ref="L7:L15" si="6">J7-K7</f>
        <v>2.6111111111115394E-3</v>
      </c>
      <c r="M7" s="44">
        <f t="shared" ref="M7:M15" si="7">J7-G7</f>
        <v>-3.8888888888888654E-4</v>
      </c>
    </row>
    <row r="8" spans="1:13" s="45" customFormat="1" ht="55.05" customHeight="1" x14ac:dyDescent="0.3">
      <c r="A8" s="46">
        <v>42463</v>
      </c>
      <c r="B8" s="46">
        <v>42463</v>
      </c>
      <c r="C8" s="47"/>
      <c r="D8" s="48">
        <v>13.084</v>
      </c>
      <c r="E8" s="48">
        <v>13.061</v>
      </c>
      <c r="F8" s="48">
        <v>12.638</v>
      </c>
      <c r="G8" s="48">
        <v>2.5000000000000001E-2</v>
      </c>
      <c r="H8" s="49">
        <v>1.07</v>
      </c>
      <c r="I8" s="50"/>
      <c r="J8" s="44">
        <f t="shared" si="4"/>
        <v>2.4777777777777763E-2</v>
      </c>
      <c r="K8" s="44">
        <f t="shared" si="5"/>
        <v>2.2999999999999687E-2</v>
      </c>
      <c r="L8" s="44">
        <f t="shared" si="6"/>
        <v>1.7777777777780758E-3</v>
      </c>
      <c r="M8" s="44">
        <f t="shared" si="7"/>
        <v>-2.2222222222223822E-4</v>
      </c>
    </row>
    <row r="9" spans="1:13" s="45" customFormat="1" ht="55.05" customHeight="1" x14ac:dyDescent="0.3">
      <c r="A9" s="46">
        <v>42467</v>
      </c>
      <c r="B9" s="46">
        <v>42467</v>
      </c>
      <c r="C9" s="47"/>
      <c r="D9" s="48">
        <v>12.865</v>
      </c>
      <c r="E9" s="48">
        <v>12.84</v>
      </c>
      <c r="F9" s="48">
        <v>12.382999999999999</v>
      </c>
      <c r="G9" s="48">
        <v>2.7E-2</v>
      </c>
      <c r="H9" s="49">
        <v>0.89</v>
      </c>
      <c r="I9" s="50"/>
      <c r="J9" s="44">
        <f t="shared" si="4"/>
        <v>2.6777777777777838E-2</v>
      </c>
      <c r="K9" s="44">
        <f t="shared" si="5"/>
        <v>2.5000000000000355E-2</v>
      </c>
      <c r="L9" s="44">
        <f t="shared" si="6"/>
        <v>1.7777777777774825E-3</v>
      </c>
      <c r="M9" s="44">
        <f t="shared" si="7"/>
        <v>-2.222222222221619E-4</v>
      </c>
    </row>
    <row r="10" spans="1:13" s="45" customFormat="1" ht="55.05" customHeight="1" x14ac:dyDescent="0.3">
      <c r="A10" s="46"/>
      <c r="B10" s="46"/>
      <c r="C10" s="47"/>
      <c r="D10" s="48"/>
      <c r="E10" s="48"/>
      <c r="F10" s="48"/>
      <c r="G10" s="48"/>
      <c r="H10" s="49"/>
      <c r="I10" s="50"/>
      <c r="J10" s="44">
        <f t="shared" si="4"/>
        <v>0</v>
      </c>
      <c r="K10" s="44">
        <f t="shared" si="5"/>
        <v>0</v>
      </c>
      <c r="L10" s="44">
        <f t="shared" si="6"/>
        <v>0</v>
      </c>
      <c r="M10" s="44">
        <f t="shared" si="7"/>
        <v>0</v>
      </c>
    </row>
    <row r="11" spans="1:13" s="45" customFormat="1" ht="55.05" customHeight="1" x14ac:dyDescent="0.3">
      <c r="A11" s="46"/>
      <c r="B11" s="46"/>
      <c r="C11" s="47"/>
      <c r="D11" s="48"/>
      <c r="E11" s="48"/>
      <c r="F11" s="48"/>
      <c r="G11" s="48"/>
      <c r="H11" s="49"/>
      <c r="I11" s="50"/>
      <c r="J11" s="44">
        <f t="shared" si="4"/>
        <v>0</v>
      </c>
      <c r="K11" s="44">
        <f t="shared" si="5"/>
        <v>0</v>
      </c>
      <c r="L11" s="44">
        <f t="shared" si="6"/>
        <v>0</v>
      </c>
      <c r="M11" s="44">
        <f t="shared" si="7"/>
        <v>0</v>
      </c>
    </row>
    <row r="12" spans="1:13" s="45" customFormat="1" ht="55.05" customHeight="1" x14ac:dyDescent="0.3">
      <c r="A12" s="46"/>
      <c r="B12" s="46"/>
      <c r="C12" s="47"/>
      <c r="D12" s="48"/>
      <c r="E12" s="48"/>
      <c r="F12" s="48"/>
      <c r="G12" s="48"/>
      <c r="H12" s="49"/>
      <c r="I12" s="50"/>
      <c r="J12" s="44">
        <f t="shared" si="4"/>
        <v>0</v>
      </c>
      <c r="K12" s="44">
        <f t="shared" si="5"/>
        <v>0</v>
      </c>
      <c r="L12" s="44">
        <f t="shared" si="6"/>
        <v>0</v>
      </c>
      <c r="M12" s="44">
        <f t="shared" si="7"/>
        <v>0</v>
      </c>
    </row>
    <row r="13" spans="1:13" s="45" customFormat="1" ht="55.05" customHeight="1" x14ac:dyDescent="0.3">
      <c r="A13" s="46"/>
      <c r="B13" s="46"/>
      <c r="C13" s="47"/>
      <c r="D13" s="48"/>
      <c r="E13" s="48"/>
      <c r="F13" s="48"/>
      <c r="G13" s="48"/>
      <c r="H13" s="49"/>
      <c r="I13" s="50"/>
      <c r="J13" s="44">
        <f t="shared" si="4"/>
        <v>0</v>
      </c>
      <c r="K13" s="44">
        <f t="shared" si="5"/>
        <v>0</v>
      </c>
      <c r="L13" s="44">
        <f t="shared" si="6"/>
        <v>0</v>
      </c>
      <c r="M13" s="44">
        <f t="shared" si="7"/>
        <v>0</v>
      </c>
    </row>
    <row r="14" spans="1:13" s="45" customFormat="1" ht="55.05" customHeight="1" x14ac:dyDescent="0.3">
      <c r="A14" s="46"/>
      <c r="B14" s="46"/>
      <c r="C14" s="47"/>
      <c r="D14" s="48"/>
      <c r="E14" s="48"/>
      <c r="F14" s="48"/>
      <c r="G14" s="48"/>
      <c r="H14" s="49"/>
      <c r="I14" s="50"/>
      <c r="J14" s="44">
        <f t="shared" si="4"/>
        <v>0</v>
      </c>
      <c r="K14" s="44">
        <f t="shared" si="5"/>
        <v>0</v>
      </c>
      <c r="L14" s="44">
        <f t="shared" si="6"/>
        <v>0</v>
      </c>
      <c r="M14" s="44">
        <f t="shared" si="7"/>
        <v>0</v>
      </c>
    </row>
    <row r="15" spans="1:13" s="45" customFormat="1" ht="55.05" customHeight="1" x14ac:dyDescent="0.3">
      <c r="A15" s="46"/>
      <c r="B15" s="46"/>
      <c r="C15" s="47"/>
      <c r="D15" s="48"/>
      <c r="E15" s="48"/>
      <c r="F15" s="48"/>
      <c r="G15" s="48"/>
      <c r="H15" s="49"/>
      <c r="I15" s="50"/>
      <c r="J15" s="44">
        <f t="shared" si="4"/>
        <v>0</v>
      </c>
      <c r="K15" s="44">
        <f t="shared" si="5"/>
        <v>0</v>
      </c>
      <c r="L15" s="44">
        <f t="shared" si="6"/>
        <v>0</v>
      </c>
      <c r="M15" s="44">
        <f t="shared" si="7"/>
        <v>0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1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2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7"/>
  <sheetViews>
    <sheetView showRuler="0" zoomScale="50" zoomScaleNormal="50" zoomScalePageLayoutView="50" workbookViewId="0">
      <pane ySplit="2" topLeftCell="A4" activePane="bottomLeft" state="frozen"/>
      <selection activeCell="J2" sqref="J2:M2"/>
      <selection pane="bottomLeft" activeCell="D16" sqref="D16"/>
    </sheetView>
  </sheetViews>
  <sheetFormatPr defaultColWidth="11" defaultRowHeight="55.05" customHeight="1" x14ac:dyDescent="0.3"/>
  <cols>
    <col min="1" max="1" width="27.796875" style="17" customWidth="1"/>
    <col min="2" max="2" width="28.19921875" style="17" customWidth="1"/>
    <col min="3" max="3" width="28.19921875" style="14" customWidth="1"/>
    <col min="4" max="4" width="28.5" style="13" customWidth="1"/>
    <col min="5" max="7" width="28.19921875" style="13" customWidth="1"/>
    <col min="8" max="8" width="28.5" style="18" customWidth="1"/>
    <col min="9" max="9" width="104.296875" style="16" customWidth="1"/>
    <col min="10" max="10" width="17" style="13" customWidth="1"/>
    <col min="11" max="11" width="13.296875" style="13" customWidth="1"/>
    <col min="12" max="12" width="13.296875" style="14" customWidth="1"/>
    <col min="13" max="13" width="16" style="14" customWidth="1"/>
    <col min="14" max="16384" width="11" style="14"/>
  </cols>
  <sheetData>
    <row r="1" spans="1:13" ht="55.05" customHeight="1" thickTop="1" thickBot="1" x14ac:dyDescent="0.35">
      <c r="A1" s="68" t="s">
        <v>39</v>
      </c>
      <c r="B1" s="71"/>
      <c r="C1" s="71"/>
      <c r="D1" s="71"/>
      <c r="E1" s="71"/>
      <c r="F1" s="71"/>
      <c r="G1" s="71"/>
      <c r="H1" s="71"/>
      <c r="I1" s="72"/>
    </row>
    <row r="2" spans="1:13" s="60" customFormat="1" ht="93" customHeight="1" thickTop="1" thickBot="1" x14ac:dyDescent="0.35">
      <c r="A2" s="56" t="s">
        <v>0</v>
      </c>
      <c r="B2" s="56" t="s">
        <v>1</v>
      </c>
      <c r="C2" s="57" t="s">
        <v>2</v>
      </c>
      <c r="D2" s="58" t="s">
        <v>3</v>
      </c>
      <c r="E2" s="58" t="s">
        <v>4</v>
      </c>
      <c r="F2" s="58" t="s">
        <v>5</v>
      </c>
      <c r="G2" s="58" t="s">
        <v>46</v>
      </c>
      <c r="H2" s="59" t="s">
        <v>7</v>
      </c>
      <c r="I2" s="57" t="s">
        <v>9</v>
      </c>
      <c r="J2" s="15" t="s">
        <v>10</v>
      </c>
      <c r="K2" s="15" t="s">
        <v>11</v>
      </c>
      <c r="L2" s="16" t="s">
        <v>12</v>
      </c>
      <c r="M2" s="16" t="s">
        <v>13</v>
      </c>
    </row>
    <row r="3" spans="1:13" s="45" customFormat="1" ht="55.05" customHeight="1" x14ac:dyDescent="0.3">
      <c r="A3" s="39"/>
      <c r="B3" s="39">
        <v>42446</v>
      </c>
      <c r="C3" s="40"/>
      <c r="D3" s="41">
        <v>13.029</v>
      </c>
      <c r="E3" s="41">
        <v>13.016999999999999</v>
      </c>
      <c r="F3" s="41">
        <v>12.691000000000001</v>
      </c>
      <c r="G3" s="41">
        <v>1.9E-2</v>
      </c>
      <c r="H3" s="42">
        <v>1.02</v>
      </c>
      <c r="I3" s="43"/>
      <c r="J3" s="44">
        <f>(D3-F3)/18</f>
        <v>1.8777777777777734E-2</v>
      </c>
      <c r="K3" s="44">
        <f>(D3-E3)/1</f>
        <v>1.2000000000000455E-2</v>
      </c>
      <c r="L3" s="44">
        <f>J3-K3</f>
        <v>6.7777777777772788E-3</v>
      </c>
      <c r="M3" s="44">
        <f>J3-G3</f>
        <v>-2.2222222222226598E-4</v>
      </c>
    </row>
    <row r="4" spans="1:13" s="45" customFormat="1" ht="55.05" customHeight="1" x14ac:dyDescent="0.3">
      <c r="A4" s="46">
        <v>42447</v>
      </c>
      <c r="B4" s="46">
        <v>42447</v>
      </c>
      <c r="C4" s="47"/>
      <c r="D4" s="48">
        <v>13.047000000000001</v>
      </c>
      <c r="E4" s="48">
        <v>13.032999999999999</v>
      </c>
      <c r="F4" s="48">
        <v>12.712999999999999</v>
      </c>
      <c r="G4" s="48">
        <v>1.9E-2</v>
      </c>
      <c r="H4" s="49">
        <v>1.04</v>
      </c>
      <c r="I4" s="50"/>
      <c r="J4" s="44">
        <f t="shared" ref="J4:J6" si="0">(D4-F4)/18</f>
        <v>1.8555555555555634E-2</v>
      </c>
      <c r="K4" s="44">
        <f t="shared" ref="K4:K6" si="1">(D4-E4)/1</f>
        <v>1.4000000000001123E-2</v>
      </c>
      <c r="L4" s="44">
        <f t="shared" ref="L4:L6" si="2">J4-K4</f>
        <v>4.5555555555545114E-3</v>
      </c>
      <c r="M4" s="44">
        <f t="shared" ref="M4:M6" si="3">J4-G4</f>
        <v>-4.4444444444436543E-4</v>
      </c>
    </row>
    <row r="5" spans="1:13" s="45" customFormat="1" ht="55.05" customHeight="1" x14ac:dyDescent="0.3">
      <c r="A5" s="46">
        <v>42447</v>
      </c>
      <c r="B5" s="46">
        <v>42447</v>
      </c>
      <c r="C5" s="47"/>
      <c r="D5" s="48">
        <v>13.061999999999999</v>
      </c>
      <c r="E5" s="48">
        <v>13.047000000000001</v>
      </c>
      <c r="F5" s="48">
        <v>12.723000000000001</v>
      </c>
      <c r="G5" s="48">
        <v>1.9E-2</v>
      </c>
      <c r="H5" s="49">
        <v>1.03</v>
      </c>
      <c r="I5" s="50"/>
      <c r="J5" s="44">
        <f t="shared" si="0"/>
        <v>1.8833333333333258E-2</v>
      </c>
      <c r="K5" s="44">
        <f t="shared" si="1"/>
        <v>1.4999999999998792E-2</v>
      </c>
      <c r="L5" s="44">
        <f t="shared" si="2"/>
        <v>3.8333333333344655E-3</v>
      </c>
      <c r="M5" s="44">
        <f t="shared" si="3"/>
        <v>-1.6666666666674199E-4</v>
      </c>
    </row>
    <row r="6" spans="1:13" s="45" customFormat="1" ht="55.05" customHeight="1" x14ac:dyDescent="0.3">
      <c r="A6" s="46">
        <v>42447</v>
      </c>
      <c r="B6" s="46">
        <v>42447</v>
      </c>
      <c r="C6" s="47"/>
      <c r="D6" s="48">
        <v>13.331</v>
      </c>
      <c r="E6" s="48">
        <v>13.314</v>
      </c>
      <c r="F6" s="48">
        <v>12.996</v>
      </c>
      <c r="G6" s="48">
        <v>1.9E-2</v>
      </c>
      <c r="H6" s="49">
        <v>1.26</v>
      </c>
      <c r="I6" s="50"/>
      <c r="J6" s="44">
        <f t="shared" si="0"/>
        <v>1.8611111111111061E-2</v>
      </c>
      <c r="K6" s="44">
        <f t="shared" si="1"/>
        <v>1.699999999999946E-2</v>
      </c>
      <c r="L6" s="44">
        <f t="shared" si="2"/>
        <v>1.611111111111601E-3</v>
      </c>
      <c r="M6" s="44">
        <f t="shared" si="3"/>
        <v>-3.8888888888893858E-4</v>
      </c>
    </row>
    <row r="7" spans="1:13" s="45" customFormat="1" ht="55.05" customHeight="1" x14ac:dyDescent="0.3">
      <c r="A7" s="46">
        <v>42448</v>
      </c>
      <c r="B7" s="46">
        <v>42448</v>
      </c>
      <c r="C7" s="51" t="s">
        <v>8</v>
      </c>
      <c r="D7" s="48">
        <v>13.241</v>
      </c>
      <c r="E7" s="48">
        <v>13.226000000000001</v>
      </c>
      <c r="F7" s="48">
        <v>12.909000000000001</v>
      </c>
      <c r="G7" s="48">
        <v>1.9E-2</v>
      </c>
      <c r="H7" s="49">
        <v>1.19</v>
      </c>
      <c r="I7" s="50" t="s">
        <v>45</v>
      </c>
      <c r="J7" s="44">
        <f t="shared" ref="J7:J15" si="4">(D7-F7)/18</f>
        <v>1.8444444444444388E-2</v>
      </c>
      <c r="K7" s="44">
        <f t="shared" ref="K7:K15" si="5">(D7-E7)/1</f>
        <v>1.4999999999998792E-2</v>
      </c>
      <c r="L7" s="44">
        <f t="shared" ref="L7:L15" si="6">J7-K7</f>
        <v>3.4444444444455963E-3</v>
      </c>
      <c r="M7" s="44">
        <f t="shared" ref="M7:M15" si="7">J7-G7</f>
        <v>-5.5555555555561117E-4</v>
      </c>
    </row>
    <row r="8" spans="1:13" s="45" customFormat="1" ht="55.05" customHeight="1" x14ac:dyDescent="0.3">
      <c r="A8" s="46">
        <v>42465</v>
      </c>
      <c r="B8" s="46">
        <v>42465</v>
      </c>
      <c r="C8" s="47"/>
      <c r="D8" s="48">
        <v>13.135999999999999</v>
      </c>
      <c r="E8" s="48">
        <v>13.119</v>
      </c>
      <c r="F8" s="48">
        <v>12.784000000000001</v>
      </c>
      <c r="G8" s="48">
        <v>0.02</v>
      </c>
      <c r="H8" s="49">
        <v>1.1100000000000001</v>
      </c>
      <c r="I8" s="50"/>
      <c r="J8" s="44">
        <f t="shared" si="4"/>
        <v>1.9555555555555475E-2</v>
      </c>
      <c r="K8" s="44">
        <f t="shared" si="5"/>
        <v>1.699999999999946E-2</v>
      </c>
      <c r="L8" s="44">
        <f t="shared" si="6"/>
        <v>2.5555555555560154E-3</v>
      </c>
      <c r="M8" s="44">
        <f t="shared" si="7"/>
        <v>-4.4444444444452502E-4</v>
      </c>
    </row>
    <row r="9" spans="1:13" s="45" customFormat="1" ht="55.05" customHeight="1" x14ac:dyDescent="0.3">
      <c r="A9" s="46">
        <v>42468</v>
      </c>
      <c r="B9" s="46">
        <v>42468</v>
      </c>
      <c r="C9" s="47"/>
      <c r="D9" s="48">
        <v>13.19</v>
      </c>
      <c r="E9" s="48">
        <v>13.170999999999999</v>
      </c>
      <c r="F9" s="48">
        <v>12.816000000000001</v>
      </c>
      <c r="G9" s="48">
        <v>2.1000000000000001E-2</v>
      </c>
      <c r="H9" s="49">
        <v>1.1499999999999999</v>
      </c>
      <c r="I9" s="50"/>
      <c r="J9" s="44">
        <f t="shared" si="4"/>
        <v>2.0777777777777711E-2</v>
      </c>
      <c r="K9" s="44">
        <f t="shared" si="5"/>
        <v>1.9000000000000128E-2</v>
      </c>
      <c r="L9" s="44">
        <f t="shared" si="6"/>
        <v>1.7777777777775831E-3</v>
      </c>
      <c r="M9" s="44">
        <f t="shared" si="7"/>
        <v>-2.2222222222229027E-4</v>
      </c>
    </row>
    <row r="10" spans="1:13" s="45" customFormat="1" ht="55.05" customHeight="1" x14ac:dyDescent="0.3">
      <c r="A10" s="46">
        <v>42468</v>
      </c>
      <c r="B10" s="46">
        <v>42468</v>
      </c>
      <c r="C10" s="47"/>
      <c r="D10" s="48">
        <v>13.161</v>
      </c>
      <c r="E10" s="48">
        <v>13.148999999999999</v>
      </c>
      <c r="F10" s="48">
        <v>12.826000000000001</v>
      </c>
      <c r="G10" s="48">
        <v>1.9E-2</v>
      </c>
      <c r="H10" s="49">
        <v>1.1299999999999999</v>
      </c>
      <c r="I10" s="50"/>
      <c r="J10" s="44">
        <f t="shared" si="4"/>
        <v>1.8611111111111061E-2</v>
      </c>
      <c r="K10" s="44">
        <f t="shared" si="5"/>
        <v>1.2000000000000455E-2</v>
      </c>
      <c r="L10" s="44">
        <f t="shared" si="6"/>
        <v>6.6111111111106062E-3</v>
      </c>
      <c r="M10" s="44">
        <f t="shared" si="7"/>
        <v>-3.8888888888893858E-4</v>
      </c>
    </row>
    <row r="11" spans="1:13" s="45" customFormat="1" ht="55.05" customHeight="1" x14ac:dyDescent="0.3">
      <c r="A11" s="46">
        <v>42474</v>
      </c>
      <c r="B11" s="46">
        <v>42474</v>
      </c>
      <c r="C11" s="47"/>
      <c r="D11" s="48">
        <v>13.14</v>
      </c>
      <c r="E11" s="48">
        <v>13.125999999999999</v>
      </c>
      <c r="F11" s="48">
        <v>12.826000000000001</v>
      </c>
      <c r="G11" s="48">
        <v>1.9E-2</v>
      </c>
      <c r="H11" s="49">
        <v>1.08</v>
      </c>
      <c r="I11" s="50" t="s">
        <v>59</v>
      </c>
      <c r="J11" s="44">
        <f t="shared" si="4"/>
        <v>1.7444444444444446E-2</v>
      </c>
      <c r="K11" s="44">
        <f t="shared" si="5"/>
        <v>1.4000000000001123E-2</v>
      </c>
      <c r="L11" s="44">
        <f t="shared" si="6"/>
        <v>3.4444444444433238E-3</v>
      </c>
      <c r="M11" s="44">
        <f t="shared" si="7"/>
        <v>-1.5555555555555531E-3</v>
      </c>
    </row>
    <row r="12" spans="1:13" s="45" customFormat="1" ht="55.05" customHeight="1" x14ac:dyDescent="0.3">
      <c r="A12" s="46">
        <v>42488</v>
      </c>
      <c r="B12" s="46">
        <v>42488</v>
      </c>
      <c r="C12" s="47"/>
      <c r="D12" s="48">
        <v>12.991</v>
      </c>
      <c r="E12" s="48">
        <v>12.975</v>
      </c>
      <c r="F12" s="48">
        <v>12.641</v>
      </c>
      <c r="G12" s="48">
        <v>1.9E-2</v>
      </c>
      <c r="H12" s="49">
        <v>1.0900000000000001</v>
      </c>
      <c r="I12" s="50"/>
      <c r="J12" s="44">
        <f t="shared" si="4"/>
        <v>1.9444444444444424E-2</v>
      </c>
      <c r="K12" s="44">
        <f t="shared" si="5"/>
        <v>1.6000000000000014E-2</v>
      </c>
      <c r="L12" s="44">
        <f t="shared" si="6"/>
        <v>3.4444444444444097E-3</v>
      </c>
      <c r="M12" s="44">
        <f t="shared" si="7"/>
        <v>4.4444444444442441E-4</v>
      </c>
    </row>
    <row r="13" spans="1:13" s="45" customFormat="1" ht="55.05" customHeight="1" x14ac:dyDescent="0.3">
      <c r="A13" s="46">
        <v>42488</v>
      </c>
      <c r="B13" s="46">
        <v>42488</v>
      </c>
      <c r="C13" s="47"/>
      <c r="D13" s="48">
        <v>13.071</v>
      </c>
      <c r="E13" s="48">
        <v>13.051</v>
      </c>
      <c r="F13" s="48">
        <v>12.728999999999999</v>
      </c>
      <c r="G13" s="48">
        <v>1.9E-2</v>
      </c>
      <c r="H13" s="49">
        <v>1.06</v>
      </c>
      <c r="I13" s="50"/>
      <c r="J13" s="44">
        <f t="shared" si="4"/>
        <v>1.9000000000000031E-2</v>
      </c>
      <c r="K13" s="44">
        <f t="shared" si="5"/>
        <v>1.9999999999999574E-2</v>
      </c>
      <c r="L13" s="44">
        <f t="shared" si="6"/>
        <v>-9.9999999999954292E-4</v>
      </c>
      <c r="M13" s="44">
        <f t="shared" si="7"/>
        <v>3.1225022567582528E-17</v>
      </c>
    </row>
    <row r="14" spans="1:13" s="45" customFormat="1" ht="55.05" customHeight="1" x14ac:dyDescent="0.3">
      <c r="A14" s="46">
        <v>42488</v>
      </c>
      <c r="B14" s="46">
        <v>42488</v>
      </c>
      <c r="C14" s="47"/>
      <c r="D14" s="48">
        <v>13.041</v>
      </c>
      <c r="E14" s="48">
        <v>13.026999999999999</v>
      </c>
      <c r="F14" s="48">
        <v>12.695</v>
      </c>
      <c r="G14" s="48">
        <v>0.02</v>
      </c>
      <c r="H14" s="49">
        <v>1.03</v>
      </c>
      <c r="I14" s="50"/>
      <c r="J14" s="44">
        <f t="shared" si="4"/>
        <v>1.9222222222222227E-2</v>
      </c>
      <c r="K14" s="44">
        <f t="shared" si="5"/>
        <v>1.4000000000001123E-2</v>
      </c>
      <c r="L14" s="44">
        <f t="shared" si="6"/>
        <v>5.2222222222211047E-3</v>
      </c>
      <c r="M14" s="44">
        <f t="shared" si="7"/>
        <v>-7.7777777777777307E-4</v>
      </c>
    </row>
    <row r="15" spans="1:13" s="45" customFormat="1" ht="55.05" customHeight="1" x14ac:dyDescent="0.3">
      <c r="A15" s="46">
        <v>42489</v>
      </c>
      <c r="B15" s="46">
        <v>42489</v>
      </c>
      <c r="C15" s="47"/>
      <c r="D15" s="48">
        <v>13.327999999999999</v>
      </c>
      <c r="E15" s="48">
        <v>13.307</v>
      </c>
      <c r="F15" s="48">
        <v>12.957000000000001</v>
      </c>
      <c r="G15" s="48">
        <v>0.02</v>
      </c>
      <c r="H15" s="49">
        <v>1.22</v>
      </c>
      <c r="I15" s="50"/>
      <c r="J15" s="44">
        <f t="shared" si="4"/>
        <v>2.0611111111111038E-2</v>
      </c>
      <c r="K15" s="44">
        <f t="shared" si="5"/>
        <v>2.0999999999999019E-2</v>
      </c>
      <c r="L15" s="44">
        <f t="shared" si="6"/>
        <v>-3.8888888888798101E-4</v>
      </c>
      <c r="M15" s="44">
        <f t="shared" si="7"/>
        <v>6.1111111111103802E-4</v>
      </c>
    </row>
    <row r="16" spans="1:13" s="45" customFormat="1" ht="55.05" customHeight="1" x14ac:dyDescent="0.3">
      <c r="A16" s="46"/>
      <c r="B16" s="46"/>
      <c r="C16" s="47"/>
      <c r="D16" s="48"/>
      <c r="E16" s="48"/>
      <c r="F16" s="48"/>
      <c r="G16" s="48"/>
      <c r="H16" s="49"/>
      <c r="I16" s="50"/>
      <c r="J16" s="44"/>
      <c r="K16" s="44"/>
      <c r="L16" s="44"/>
      <c r="M16" s="44"/>
    </row>
    <row r="17" spans="1:13" s="45" customFormat="1" ht="55.05" customHeight="1" x14ac:dyDescent="0.3">
      <c r="A17" s="46"/>
      <c r="B17" s="46"/>
      <c r="C17" s="47"/>
      <c r="D17" s="48"/>
      <c r="E17" s="48"/>
      <c r="F17" s="48"/>
      <c r="G17" s="48"/>
      <c r="H17" s="49"/>
      <c r="I17" s="50"/>
      <c r="J17" s="44"/>
      <c r="K17" s="44"/>
      <c r="L17" s="44"/>
      <c r="M17" s="44"/>
    </row>
    <row r="18" spans="1:13" s="45" customFormat="1" ht="55.05" customHeight="1" x14ac:dyDescent="0.3">
      <c r="A18" s="46"/>
      <c r="B18" s="46"/>
      <c r="C18" s="47"/>
      <c r="D18" s="48"/>
      <c r="E18" s="48"/>
      <c r="F18" s="48"/>
      <c r="G18" s="48"/>
      <c r="H18" s="49"/>
      <c r="I18" s="50"/>
      <c r="J18" s="44"/>
      <c r="K18" s="44"/>
      <c r="L18" s="44"/>
      <c r="M18" s="44"/>
    </row>
    <row r="19" spans="1:13" s="45" customFormat="1" ht="55.05" customHeight="1" x14ac:dyDescent="0.3">
      <c r="A19" s="46"/>
      <c r="B19" s="46"/>
      <c r="C19" s="47"/>
      <c r="D19" s="48"/>
      <c r="E19" s="48"/>
      <c r="F19" s="48"/>
      <c r="G19" s="48"/>
      <c r="H19" s="49"/>
      <c r="I19" s="50"/>
      <c r="J19" s="44"/>
      <c r="K19" s="44"/>
      <c r="L19" s="44"/>
      <c r="M19" s="44"/>
    </row>
    <row r="20" spans="1:13" s="45" customFormat="1" ht="55.05" customHeight="1" x14ac:dyDescent="0.3">
      <c r="A20" s="46"/>
      <c r="B20" s="46"/>
      <c r="C20" s="47"/>
      <c r="D20" s="48"/>
      <c r="E20" s="48"/>
      <c r="F20" s="48"/>
      <c r="G20" s="48"/>
      <c r="H20" s="49"/>
      <c r="I20" s="50"/>
      <c r="J20" s="44"/>
      <c r="K20" s="44"/>
      <c r="L20" s="44"/>
      <c r="M20" s="44"/>
    </row>
    <row r="21" spans="1:13" s="45" customFormat="1" ht="55.05" customHeight="1" x14ac:dyDescent="0.3">
      <c r="A21" s="46"/>
      <c r="B21" s="46"/>
      <c r="C21" s="47"/>
      <c r="D21" s="48"/>
      <c r="E21" s="48"/>
      <c r="F21" s="48"/>
      <c r="G21" s="48"/>
      <c r="H21" s="49"/>
      <c r="I21" s="50"/>
      <c r="J21" s="44"/>
      <c r="K21" s="44"/>
      <c r="L21" s="44"/>
      <c r="M21" s="44"/>
    </row>
    <row r="22" spans="1:13" s="45" customFormat="1" ht="55.05" customHeight="1" x14ac:dyDescent="0.3">
      <c r="A22" s="46"/>
      <c r="B22" s="46"/>
      <c r="C22" s="47"/>
      <c r="D22" s="48"/>
      <c r="E22" s="48"/>
      <c r="F22" s="48"/>
      <c r="G22" s="48"/>
      <c r="H22" s="49"/>
      <c r="I22" s="50"/>
      <c r="J22" s="44"/>
      <c r="K22" s="44"/>
      <c r="L22" s="44"/>
      <c r="M22" s="44"/>
    </row>
    <row r="23" spans="1:13" s="45" customFormat="1" ht="55.05" customHeight="1" x14ac:dyDescent="0.3">
      <c r="A23" s="46"/>
      <c r="B23" s="46"/>
      <c r="C23" s="47"/>
      <c r="D23" s="48"/>
      <c r="E23" s="48"/>
      <c r="F23" s="48"/>
      <c r="G23" s="48"/>
      <c r="H23" s="49"/>
      <c r="I23" s="50"/>
      <c r="J23" s="44"/>
      <c r="K23" s="44"/>
      <c r="L23" s="44"/>
      <c r="M23" s="44"/>
    </row>
    <row r="24" spans="1:13" s="45" customFormat="1" ht="55.05" customHeight="1" x14ac:dyDescent="0.3">
      <c r="A24" s="46"/>
      <c r="B24" s="46"/>
      <c r="C24" s="47"/>
      <c r="D24" s="48"/>
      <c r="E24" s="48"/>
      <c r="F24" s="48"/>
      <c r="G24" s="48"/>
      <c r="H24" s="49"/>
      <c r="I24" s="50"/>
      <c r="J24" s="44"/>
      <c r="K24" s="44"/>
      <c r="L24" s="44"/>
      <c r="M24" s="44"/>
    </row>
    <row r="25" spans="1:13" s="45" customFormat="1" ht="55.05" customHeight="1" x14ac:dyDescent="0.3">
      <c r="A25" s="46"/>
      <c r="B25" s="46"/>
      <c r="C25" s="47"/>
      <c r="D25" s="48"/>
      <c r="E25" s="48"/>
      <c r="F25" s="48"/>
      <c r="G25" s="48"/>
      <c r="H25" s="49"/>
      <c r="I25" s="50"/>
      <c r="J25" s="44"/>
      <c r="K25" s="44"/>
      <c r="L25" s="44"/>
      <c r="M25" s="44"/>
    </row>
    <row r="26" spans="1:13" s="45" customFormat="1" ht="55.05" customHeight="1" x14ac:dyDescent="0.3">
      <c r="A26" s="46"/>
      <c r="B26" s="46"/>
      <c r="C26" s="47"/>
      <c r="D26" s="48"/>
      <c r="E26" s="48"/>
      <c r="F26" s="48"/>
      <c r="G26" s="48"/>
      <c r="H26" s="49"/>
      <c r="I26" s="50"/>
      <c r="J26" s="44"/>
      <c r="K26" s="44"/>
      <c r="L26" s="44"/>
      <c r="M26" s="44"/>
    </row>
    <row r="27" spans="1:13" s="45" customFormat="1" ht="55.05" customHeight="1" x14ac:dyDescent="0.3">
      <c r="A27" s="46"/>
      <c r="B27" s="46"/>
      <c r="C27" s="47"/>
      <c r="D27" s="48"/>
      <c r="E27" s="48"/>
      <c r="F27" s="48"/>
      <c r="G27" s="48"/>
      <c r="H27" s="49"/>
      <c r="I27" s="50"/>
      <c r="J27" s="44"/>
      <c r="K27" s="44"/>
      <c r="L27" s="44"/>
      <c r="M27" s="44"/>
    </row>
    <row r="28" spans="1:13" s="45" customFormat="1" ht="55.05" customHeight="1" x14ac:dyDescent="0.3">
      <c r="A28" s="46"/>
      <c r="B28" s="46"/>
      <c r="C28" s="47"/>
      <c r="D28" s="48"/>
      <c r="E28" s="48"/>
      <c r="F28" s="48"/>
      <c r="G28" s="48"/>
      <c r="H28" s="49"/>
      <c r="I28" s="50"/>
      <c r="J28" s="44"/>
      <c r="K28" s="44"/>
      <c r="L28" s="44"/>
      <c r="M28" s="44"/>
    </row>
    <row r="29" spans="1:13" s="45" customFormat="1" ht="55.05" customHeight="1" x14ac:dyDescent="0.3">
      <c r="A29" s="46"/>
      <c r="B29" s="46"/>
      <c r="C29" s="47"/>
      <c r="D29" s="48"/>
      <c r="E29" s="48"/>
      <c r="F29" s="48"/>
      <c r="G29" s="48"/>
      <c r="H29" s="49"/>
      <c r="I29" s="50"/>
      <c r="J29" s="44"/>
      <c r="K29" s="44"/>
      <c r="L29" s="44"/>
      <c r="M29" s="44"/>
    </row>
    <row r="30" spans="1:13" s="45" customFormat="1" ht="55.05" customHeight="1" x14ac:dyDescent="0.3">
      <c r="A30" s="46"/>
      <c r="B30" s="46"/>
      <c r="C30" s="47"/>
      <c r="D30" s="48"/>
      <c r="E30" s="48"/>
      <c r="F30" s="48"/>
      <c r="G30" s="48"/>
      <c r="H30" s="49"/>
      <c r="I30" s="50"/>
      <c r="J30" s="44"/>
      <c r="K30" s="44"/>
      <c r="L30" s="44"/>
      <c r="M30" s="44"/>
    </row>
    <row r="31" spans="1:13" s="45" customFormat="1" ht="55.05" customHeight="1" x14ac:dyDescent="0.3">
      <c r="A31" s="46"/>
      <c r="B31" s="46"/>
      <c r="C31" s="47"/>
      <c r="D31" s="48"/>
      <c r="E31" s="48"/>
      <c r="F31" s="48"/>
      <c r="G31" s="48"/>
      <c r="H31" s="49"/>
      <c r="I31" s="50"/>
      <c r="J31" s="44"/>
      <c r="K31" s="44"/>
      <c r="L31" s="44"/>
      <c r="M31" s="44"/>
    </row>
    <row r="32" spans="1:13" s="45" customFormat="1" ht="55.05" customHeight="1" x14ac:dyDescent="0.3">
      <c r="A32" s="46"/>
      <c r="B32" s="46"/>
      <c r="C32" s="47"/>
      <c r="D32" s="48"/>
      <c r="E32" s="48"/>
      <c r="F32" s="48"/>
      <c r="G32" s="48"/>
      <c r="H32" s="49"/>
      <c r="I32" s="50"/>
      <c r="J32" s="44"/>
      <c r="K32" s="44"/>
      <c r="L32" s="44"/>
      <c r="M32" s="44"/>
    </row>
    <row r="33" spans="1:13" s="45" customFormat="1" ht="55.05" customHeight="1" x14ac:dyDescent="0.3">
      <c r="A33" s="46"/>
      <c r="B33" s="46"/>
      <c r="C33" s="47"/>
      <c r="D33" s="48"/>
      <c r="E33" s="48"/>
      <c r="F33" s="48"/>
      <c r="G33" s="48"/>
      <c r="H33" s="49"/>
      <c r="I33" s="50"/>
      <c r="J33" s="44"/>
      <c r="K33" s="44"/>
      <c r="L33" s="44"/>
      <c r="M33" s="44"/>
    </row>
    <row r="34" spans="1:13" s="45" customFormat="1" ht="55.05" customHeight="1" x14ac:dyDescent="0.3">
      <c r="A34" s="46"/>
      <c r="B34" s="46"/>
      <c r="C34" s="47"/>
      <c r="D34" s="48"/>
      <c r="E34" s="48"/>
      <c r="F34" s="48"/>
      <c r="G34" s="48"/>
      <c r="H34" s="49"/>
      <c r="I34" s="50"/>
      <c r="J34" s="44"/>
      <c r="K34" s="44"/>
      <c r="L34" s="44"/>
      <c r="M34" s="44"/>
    </row>
    <row r="35" spans="1:13" s="45" customFormat="1" ht="55.05" customHeight="1" x14ac:dyDescent="0.3">
      <c r="A35" s="46"/>
      <c r="B35" s="46"/>
      <c r="C35" s="47"/>
      <c r="D35" s="48"/>
      <c r="E35" s="48"/>
      <c r="F35" s="48"/>
      <c r="G35" s="48"/>
      <c r="H35" s="49"/>
      <c r="I35" s="50"/>
      <c r="J35" s="44"/>
      <c r="K35" s="44"/>
      <c r="L35" s="44"/>
      <c r="M35" s="44"/>
    </row>
    <row r="36" spans="1:13" s="45" customFormat="1" ht="55.05" customHeight="1" x14ac:dyDescent="0.3">
      <c r="A36" s="46"/>
      <c r="B36" s="46"/>
      <c r="C36" s="47"/>
      <c r="D36" s="48"/>
      <c r="E36" s="48"/>
      <c r="F36" s="48"/>
      <c r="G36" s="48"/>
      <c r="H36" s="49"/>
      <c r="I36" s="50"/>
      <c r="J36" s="44"/>
      <c r="K36" s="44"/>
      <c r="L36" s="44"/>
      <c r="M36" s="44"/>
    </row>
    <row r="37" spans="1:13" s="45" customFormat="1" ht="55.05" customHeight="1" x14ac:dyDescent="0.3">
      <c r="A37" s="46"/>
      <c r="B37" s="46"/>
      <c r="C37" s="47"/>
      <c r="D37" s="48"/>
      <c r="E37" s="48"/>
      <c r="F37" s="48"/>
      <c r="G37" s="48"/>
      <c r="H37" s="49"/>
      <c r="I37" s="50"/>
      <c r="J37" s="44"/>
      <c r="K37" s="44"/>
      <c r="L37" s="44"/>
      <c r="M37" s="44"/>
    </row>
    <row r="38" spans="1:13" s="45" customFormat="1" ht="55.05" customHeight="1" x14ac:dyDescent="0.3">
      <c r="A38" s="46"/>
      <c r="B38" s="46"/>
      <c r="C38" s="47"/>
      <c r="D38" s="48"/>
      <c r="E38" s="48"/>
      <c r="F38" s="48"/>
      <c r="G38" s="48"/>
      <c r="H38" s="49"/>
      <c r="I38" s="50"/>
      <c r="J38" s="44"/>
      <c r="K38" s="44"/>
      <c r="L38" s="44"/>
      <c r="M38" s="44"/>
    </row>
    <row r="39" spans="1:13" s="45" customFormat="1" ht="55.05" customHeight="1" x14ac:dyDescent="0.3">
      <c r="A39" s="46"/>
      <c r="B39" s="46"/>
      <c r="C39" s="47"/>
      <c r="D39" s="48"/>
      <c r="E39" s="48"/>
      <c r="F39" s="48"/>
      <c r="G39" s="48"/>
      <c r="H39" s="49"/>
      <c r="I39" s="50"/>
      <c r="J39" s="44"/>
      <c r="K39" s="44"/>
      <c r="L39" s="44"/>
      <c r="M39" s="44"/>
    </row>
    <row r="40" spans="1:13" s="45" customFormat="1" ht="55.05" customHeight="1" x14ac:dyDescent="0.3">
      <c r="A40" s="46"/>
      <c r="B40" s="46"/>
      <c r="C40" s="47"/>
      <c r="D40" s="48"/>
      <c r="E40" s="48"/>
      <c r="F40" s="48"/>
      <c r="G40" s="48"/>
      <c r="H40" s="49"/>
      <c r="I40" s="50"/>
      <c r="J40" s="44"/>
      <c r="K40" s="44"/>
      <c r="L40" s="44"/>
      <c r="M40" s="44"/>
    </row>
    <row r="41" spans="1:13" s="45" customFormat="1" ht="55.05" customHeight="1" x14ac:dyDescent="0.3">
      <c r="A41" s="46"/>
      <c r="B41" s="46"/>
      <c r="C41" s="47"/>
      <c r="D41" s="48"/>
      <c r="E41" s="48"/>
      <c r="F41" s="48"/>
      <c r="G41" s="48"/>
      <c r="H41" s="49"/>
      <c r="I41" s="50"/>
      <c r="J41" s="44"/>
      <c r="K41" s="44"/>
      <c r="L41" s="44"/>
      <c r="M41" s="44"/>
    </row>
    <row r="42" spans="1:13" s="45" customFormat="1" ht="55.05" customHeight="1" x14ac:dyDescent="0.3">
      <c r="A42" s="46"/>
      <c r="B42" s="46"/>
      <c r="C42" s="47"/>
      <c r="D42" s="48"/>
      <c r="E42" s="48"/>
      <c r="F42" s="48"/>
      <c r="G42" s="48"/>
      <c r="H42" s="49"/>
      <c r="I42" s="50"/>
      <c r="J42" s="44"/>
      <c r="K42" s="44"/>
      <c r="L42" s="44"/>
      <c r="M42" s="44"/>
    </row>
    <row r="43" spans="1:13" s="45" customFormat="1" ht="55.05" customHeight="1" x14ac:dyDescent="0.3">
      <c r="A43" s="46"/>
      <c r="B43" s="46"/>
      <c r="C43" s="47"/>
      <c r="D43" s="48"/>
      <c r="E43" s="48"/>
      <c r="F43" s="48"/>
      <c r="G43" s="48"/>
      <c r="H43" s="49"/>
      <c r="I43" s="50"/>
      <c r="J43" s="44"/>
      <c r="K43" s="44"/>
      <c r="L43" s="44"/>
      <c r="M43" s="44"/>
    </row>
    <row r="44" spans="1:13" s="45" customFormat="1" ht="55.05" customHeight="1" x14ac:dyDescent="0.3">
      <c r="A44" s="46"/>
      <c r="B44" s="46"/>
      <c r="C44" s="47"/>
      <c r="D44" s="48"/>
      <c r="E44" s="48"/>
      <c r="F44" s="48"/>
      <c r="G44" s="48"/>
      <c r="H44" s="49"/>
      <c r="I44" s="50"/>
      <c r="J44" s="44"/>
      <c r="K44" s="44"/>
      <c r="L44" s="44"/>
      <c r="M44" s="44"/>
    </row>
    <row r="45" spans="1:13" ht="55.05" customHeight="1" x14ac:dyDescent="0.3">
      <c r="A45" s="23"/>
      <c r="B45" s="23"/>
      <c r="C45" s="24"/>
      <c r="D45" s="25"/>
      <c r="E45" s="25"/>
      <c r="F45" s="25"/>
      <c r="G45" s="25"/>
      <c r="H45" s="26"/>
      <c r="I45" s="27"/>
      <c r="L45" s="13"/>
      <c r="M45" s="13"/>
    </row>
    <row r="46" spans="1:13" ht="55.05" customHeight="1" x14ac:dyDescent="0.3">
      <c r="A46" s="23"/>
      <c r="B46" s="23"/>
      <c r="C46" s="24"/>
      <c r="D46" s="25"/>
      <c r="E46" s="25"/>
      <c r="F46" s="25"/>
      <c r="G46" s="25"/>
      <c r="H46" s="26"/>
      <c r="I46" s="27"/>
      <c r="L46" s="13"/>
      <c r="M46" s="13"/>
    </row>
    <row r="47" spans="1:13" ht="55.05" customHeight="1" x14ac:dyDescent="0.3">
      <c r="A47" s="23"/>
      <c r="B47" s="23"/>
      <c r="C47" s="24"/>
      <c r="D47" s="25"/>
      <c r="E47" s="25"/>
      <c r="F47" s="25"/>
      <c r="G47" s="25"/>
      <c r="H47" s="26"/>
      <c r="I47" s="27"/>
      <c r="L47" s="13"/>
      <c r="M47" s="13"/>
    </row>
    <row r="48" spans="1:13" ht="55.05" customHeight="1" x14ac:dyDescent="0.3">
      <c r="A48" s="23"/>
      <c r="B48" s="23"/>
      <c r="C48" s="24"/>
      <c r="D48" s="25"/>
      <c r="E48" s="25"/>
      <c r="F48" s="25"/>
      <c r="G48" s="25"/>
      <c r="H48" s="26"/>
      <c r="I48" s="27"/>
      <c r="L48" s="13"/>
      <c r="M48" s="13"/>
    </row>
    <row r="49" spans="1:13" ht="55.05" customHeight="1" x14ac:dyDescent="0.3">
      <c r="A49" s="23"/>
      <c r="B49" s="23"/>
      <c r="C49" s="24"/>
      <c r="D49" s="25"/>
      <c r="E49" s="25"/>
      <c r="F49" s="25"/>
      <c r="G49" s="25"/>
      <c r="H49" s="26"/>
      <c r="I49" s="27"/>
      <c r="L49" s="13"/>
      <c r="M49" s="13"/>
    </row>
    <row r="50" spans="1:13" ht="55.05" customHeight="1" x14ac:dyDescent="0.3">
      <c r="A50" s="23"/>
      <c r="B50" s="23"/>
      <c r="C50" s="24"/>
      <c r="D50" s="25"/>
      <c r="E50" s="25"/>
      <c r="F50" s="25"/>
      <c r="G50" s="25"/>
      <c r="H50" s="26"/>
      <c r="I50" s="27"/>
      <c r="L50" s="13"/>
      <c r="M50" s="13"/>
    </row>
    <row r="51" spans="1:13" ht="55.05" customHeight="1" x14ac:dyDescent="0.3">
      <c r="A51" s="23"/>
      <c r="B51" s="23"/>
      <c r="C51" s="24"/>
      <c r="D51" s="25"/>
      <c r="E51" s="25"/>
      <c r="F51" s="25"/>
      <c r="G51" s="25"/>
      <c r="H51" s="26"/>
      <c r="I51" s="27"/>
      <c r="L51" s="13"/>
      <c r="M51" s="13"/>
    </row>
    <row r="52" spans="1:13" ht="55.05" customHeight="1" x14ac:dyDescent="0.3">
      <c r="A52" s="23"/>
      <c r="B52" s="23"/>
      <c r="C52" s="24"/>
      <c r="D52" s="25"/>
      <c r="E52" s="25"/>
      <c r="F52" s="25"/>
      <c r="G52" s="25"/>
      <c r="H52" s="26"/>
      <c r="I52" s="27"/>
      <c r="L52" s="13"/>
      <c r="M52" s="13"/>
    </row>
    <row r="53" spans="1:13" ht="55.05" customHeight="1" x14ac:dyDescent="0.3">
      <c r="A53" s="23"/>
      <c r="B53" s="23"/>
      <c r="C53" s="24"/>
      <c r="D53" s="25"/>
      <c r="E53" s="25"/>
      <c r="F53" s="25"/>
      <c r="G53" s="25"/>
      <c r="H53" s="26"/>
      <c r="I53" s="27"/>
      <c r="L53" s="13"/>
      <c r="M53" s="13"/>
    </row>
    <row r="54" spans="1:13" ht="55.05" customHeight="1" x14ac:dyDescent="0.3">
      <c r="A54" s="23"/>
      <c r="B54" s="23"/>
      <c r="C54" s="24"/>
      <c r="D54" s="25"/>
      <c r="E54" s="25"/>
      <c r="F54" s="25"/>
      <c r="G54" s="25"/>
      <c r="H54" s="26"/>
      <c r="I54" s="27"/>
      <c r="L54" s="13"/>
      <c r="M54" s="13"/>
    </row>
    <row r="55" spans="1:13" ht="55.05" customHeight="1" x14ac:dyDescent="0.3">
      <c r="A55" s="23"/>
      <c r="B55" s="23"/>
      <c r="C55" s="24"/>
      <c r="D55" s="25"/>
      <c r="E55" s="25"/>
      <c r="F55" s="25"/>
      <c r="G55" s="25"/>
      <c r="H55" s="26"/>
      <c r="I55" s="27"/>
      <c r="L55" s="13"/>
      <c r="M55" s="13"/>
    </row>
    <row r="56" spans="1:13" ht="55.05" customHeight="1" x14ac:dyDescent="0.3">
      <c r="A56" s="23"/>
      <c r="B56" s="23"/>
      <c r="C56" s="24"/>
      <c r="D56" s="25"/>
      <c r="E56" s="25"/>
      <c r="F56" s="25"/>
      <c r="G56" s="25"/>
      <c r="H56" s="26"/>
      <c r="I56" s="27"/>
      <c r="L56" s="13"/>
      <c r="M56" s="13"/>
    </row>
    <row r="57" spans="1:13" ht="55.05" customHeight="1" x14ac:dyDescent="0.3">
      <c r="A57" s="23"/>
      <c r="B57" s="23"/>
      <c r="C57" s="24"/>
      <c r="D57" s="25"/>
      <c r="E57" s="25"/>
      <c r="F57" s="25"/>
      <c r="G57" s="25"/>
      <c r="H57" s="26"/>
      <c r="I57" s="27"/>
      <c r="L57" s="13"/>
      <c r="M57" s="13"/>
    </row>
    <row r="58" spans="1:13" ht="55.05" customHeight="1" x14ac:dyDescent="0.3">
      <c r="A58" s="23"/>
      <c r="B58" s="23"/>
      <c r="C58" s="24"/>
      <c r="D58" s="25"/>
      <c r="E58" s="25"/>
      <c r="F58" s="25"/>
      <c r="G58" s="25"/>
      <c r="H58" s="26"/>
      <c r="I58" s="27"/>
      <c r="L58" s="13"/>
      <c r="M58" s="13"/>
    </row>
    <row r="59" spans="1:13" ht="55.05" customHeight="1" x14ac:dyDescent="0.3">
      <c r="A59" s="23"/>
      <c r="B59" s="23"/>
      <c r="C59" s="24"/>
      <c r="D59" s="25"/>
      <c r="E59" s="25"/>
      <c r="F59" s="25"/>
      <c r="G59" s="25"/>
      <c r="H59" s="26"/>
      <c r="I59" s="27"/>
      <c r="L59" s="13"/>
      <c r="M59" s="13"/>
    </row>
    <row r="60" spans="1:13" ht="55.05" customHeight="1" x14ac:dyDescent="0.3">
      <c r="A60" s="23"/>
      <c r="B60" s="23"/>
      <c r="C60" s="24"/>
      <c r="D60" s="25"/>
      <c r="E60" s="25"/>
      <c r="F60" s="25"/>
      <c r="G60" s="25"/>
      <c r="H60" s="26"/>
      <c r="I60" s="27"/>
      <c r="L60" s="13"/>
      <c r="M60" s="13"/>
    </row>
    <row r="61" spans="1:13" ht="55.05" customHeight="1" x14ac:dyDescent="0.3">
      <c r="A61" s="23"/>
      <c r="B61" s="23"/>
      <c r="C61" s="24"/>
      <c r="D61" s="25"/>
      <c r="E61" s="25"/>
      <c r="F61" s="25"/>
      <c r="G61" s="25"/>
      <c r="H61" s="26"/>
      <c r="I61" s="27"/>
      <c r="L61" s="13"/>
      <c r="M61" s="13"/>
    </row>
    <row r="62" spans="1:13" ht="55.05" customHeight="1" x14ac:dyDescent="0.3">
      <c r="A62" s="23"/>
      <c r="B62" s="23"/>
      <c r="C62" s="24"/>
      <c r="D62" s="25"/>
      <c r="E62" s="25"/>
      <c r="F62" s="25"/>
      <c r="G62" s="25"/>
      <c r="H62" s="26"/>
      <c r="I62" s="27"/>
      <c r="L62" s="13"/>
      <c r="M62" s="13"/>
    </row>
    <row r="63" spans="1:13" ht="55.05" customHeight="1" x14ac:dyDescent="0.3">
      <c r="A63" s="23"/>
      <c r="B63" s="23"/>
      <c r="C63" s="24"/>
      <c r="D63" s="25"/>
      <c r="E63" s="25"/>
      <c r="F63" s="25"/>
      <c r="G63" s="25"/>
      <c r="H63" s="26"/>
      <c r="I63" s="27"/>
      <c r="L63" s="13"/>
      <c r="M63" s="13"/>
    </row>
    <row r="64" spans="1:13" ht="55.05" customHeight="1" x14ac:dyDescent="0.3">
      <c r="A64" s="23"/>
      <c r="B64" s="23"/>
      <c r="C64" s="24"/>
      <c r="D64" s="25"/>
      <c r="E64" s="25"/>
      <c r="F64" s="25"/>
      <c r="G64" s="25"/>
      <c r="H64" s="26"/>
      <c r="I64" s="27"/>
      <c r="L64" s="13"/>
      <c r="M64" s="13"/>
    </row>
    <row r="65" spans="1:13" ht="55.05" customHeight="1" x14ac:dyDescent="0.3">
      <c r="A65" s="23"/>
      <c r="B65" s="23"/>
      <c r="C65" s="24"/>
      <c r="D65" s="25"/>
      <c r="E65" s="25"/>
      <c r="F65" s="25"/>
      <c r="G65" s="25"/>
      <c r="H65" s="26"/>
      <c r="I65" s="27"/>
      <c r="L65" s="13"/>
      <c r="M65" s="13"/>
    </row>
    <row r="66" spans="1:13" ht="55.05" customHeight="1" x14ac:dyDescent="0.3">
      <c r="A66" s="23"/>
      <c r="B66" s="23"/>
      <c r="C66" s="24"/>
      <c r="D66" s="25"/>
      <c r="E66" s="25"/>
      <c r="F66" s="25"/>
      <c r="G66" s="25"/>
      <c r="H66" s="26"/>
      <c r="I66" s="27"/>
      <c r="L66" s="13"/>
      <c r="M66" s="13"/>
    </row>
    <row r="67" spans="1:13" ht="55.05" customHeight="1" x14ac:dyDescent="0.3">
      <c r="A67" s="23"/>
      <c r="B67" s="23"/>
      <c r="C67" s="24"/>
      <c r="D67" s="25"/>
      <c r="E67" s="25"/>
      <c r="F67" s="25"/>
      <c r="G67" s="25"/>
      <c r="H67" s="26"/>
      <c r="I67" s="27"/>
      <c r="L67" s="13"/>
      <c r="M67" s="13"/>
    </row>
    <row r="68" spans="1:13" ht="55.05" customHeight="1" x14ac:dyDescent="0.3">
      <c r="A68" s="23"/>
      <c r="B68" s="23"/>
      <c r="C68" s="24"/>
      <c r="D68" s="25"/>
      <c r="E68" s="25"/>
      <c r="F68" s="25"/>
      <c r="G68" s="25"/>
      <c r="H68" s="26"/>
      <c r="I68" s="27"/>
      <c r="L68" s="13"/>
      <c r="M68" s="13"/>
    </row>
    <row r="69" spans="1:13" ht="55.05" customHeight="1" x14ac:dyDescent="0.3">
      <c r="A69" s="23"/>
      <c r="B69" s="23"/>
      <c r="C69" s="24"/>
      <c r="D69" s="25"/>
      <c r="E69" s="25"/>
      <c r="F69" s="25"/>
      <c r="G69" s="25"/>
      <c r="H69" s="26"/>
      <c r="I69" s="27"/>
      <c r="L69" s="13"/>
      <c r="M69" s="13"/>
    </row>
    <row r="70" spans="1:13" ht="55.05" customHeight="1" x14ac:dyDescent="0.3">
      <c r="A70" s="23"/>
      <c r="B70" s="23"/>
      <c r="C70" s="24"/>
      <c r="D70" s="25"/>
      <c r="E70" s="25"/>
      <c r="F70" s="25"/>
      <c r="G70" s="25"/>
      <c r="H70" s="26"/>
      <c r="I70" s="27"/>
      <c r="L70" s="13"/>
      <c r="M70" s="13"/>
    </row>
    <row r="71" spans="1:13" ht="55.05" customHeight="1" x14ac:dyDescent="0.3">
      <c r="A71" s="23"/>
      <c r="B71" s="23"/>
      <c r="C71" s="24"/>
      <c r="D71" s="25"/>
      <c r="E71" s="25"/>
      <c r="F71" s="25"/>
      <c r="G71" s="25"/>
      <c r="H71" s="26"/>
      <c r="I71" s="27"/>
      <c r="L71" s="13"/>
      <c r="M71" s="13"/>
    </row>
    <row r="72" spans="1:13" ht="55.05" customHeight="1" x14ac:dyDescent="0.3">
      <c r="A72" s="23"/>
      <c r="B72" s="23"/>
      <c r="C72" s="24"/>
      <c r="D72" s="25"/>
      <c r="E72" s="25"/>
      <c r="F72" s="25"/>
      <c r="G72" s="25"/>
      <c r="H72" s="26"/>
      <c r="I72" s="27"/>
      <c r="L72" s="13"/>
      <c r="M72" s="13"/>
    </row>
    <row r="73" spans="1:13" ht="55.05" customHeight="1" x14ac:dyDescent="0.3">
      <c r="A73" s="23"/>
      <c r="B73" s="23"/>
      <c r="C73" s="24"/>
      <c r="D73" s="25"/>
      <c r="E73" s="25"/>
      <c r="F73" s="25"/>
      <c r="G73" s="25"/>
      <c r="H73" s="26"/>
      <c r="I73" s="27"/>
      <c r="L73" s="13"/>
      <c r="M73" s="13"/>
    </row>
    <row r="74" spans="1:13" ht="55.05" customHeight="1" x14ac:dyDescent="0.3">
      <c r="A74" s="23"/>
      <c r="B74" s="23"/>
      <c r="C74" s="24"/>
      <c r="D74" s="25"/>
      <c r="E74" s="25"/>
      <c r="F74" s="25"/>
      <c r="G74" s="25"/>
      <c r="H74" s="26"/>
      <c r="I74" s="27"/>
      <c r="L74" s="13"/>
      <c r="M74" s="13"/>
    </row>
    <row r="75" spans="1:13" ht="55.05" customHeight="1" x14ac:dyDescent="0.3">
      <c r="A75" s="23"/>
      <c r="B75" s="23"/>
      <c r="C75" s="24"/>
      <c r="D75" s="25"/>
      <c r="E75" s="25"/>
      <c r="F75" s="25"/>
      <c r="G75" s="25"/>
      <c r="H75" s="26"/>
      <c r="I75" s="27"/>
      <c r="L75" s="13"/>
      <c r="M75" s="13"/>
    </row>
    <row r="76" spans="1:13" ht="55.05" customHeight="1" x14ac:dyDescent="0.3">
      <c r="A76" s="23"/>
      <c r="B76" s="23"/>
      <c r="C76" s="24"/>
      <c r="D76" s="25"/>
      <c r="E76" s="25"/>
      <c r="F76" s="25"/>
      <c r="G76" s="25"/>
      <c r="H76" s="26"/>
      <c r="I76" s="27"/>
      <c r="L76" s="13"/>
      <c r="M76" s="13"/>
    </row>
    <row r="77" spans="1:13" ht="55.05" customHeight="1" x14ac:dyDescent="0.3">
      <c r="A77" s="23"/>
      <c r="B77" s="23"/>
      <c r="C77" s="24"/>
      <c r="D77" s="25"/>
      <c r="E77" s="25"/>
      <c r="F77" s="25"/>
      <c r="G77" s="25"/>
      <c r="H77" s="26"/>
      <c r="I77" s="27"/>
      <c r="L77" s="13"/>
      <c r="M77" s="13"/>
    </row>
    <row r="78" spans="1:13" ht="55.05" customHeight="1" x14ac:dyDescent="0.3">
      <c r="A78" s="23"/>
      <c r="B78" s="23"/>
      <c r="C78" s="24"/>
      <c r="D78" s="25"/>
      <c r="E78" s="25"/>
      <c r="F78" s="25"/>
      <c r="G78" s="25"/>
      <c r="H78" s="26"/>
      <c r="I78" s="27"/>
      <c r="L78" s="13"/>
      <c r="M78" s="13"/>
    </row>
    <row r="79" spans="1:13" ht="55.05" customHeight="1" x14ac:dyDescent="0.3">
      <c r="A79" s="23"/>
      <c r="B79" s="23"/>
      <c r="C79" s="24"/>
      <c r="D79" s="25"/>
      <c r="E79" s="25"/>
      <c r="F79" s="25"/>
      <c r="G79" s="25"/>
      <c r="H79" s="26"/>
      <c r="I79" s="27"/>
      <c r="L79" s="13"/>
      <c r="M79" s="13"/>
    </row>
    <row r="80" spans="1:13" ht="55.05" customHeight="1" x14ac:dyDescent="0.3">
      <c r="A80" s="23"/>
      <c r="B80" s="23"/>
      <c r="C80" s="24"/>
      <c r="D80" s="25"/>
      <c r="E80" s="25"/>
      <c r="F80" s="25"/>
      <c r="G80" s="25"/>
      <c r="H80" s="26"/>
      <c r="I80" s="27"/>
      <c r="L80" s="13"/>
      <c r="M80" s="13"/>
    </row>
    <row r="81" spans="1:13" ht="55.05" customHeight="1" x14ac:dyDescent="0.3">
      <c r="A81" s="23"/>
      <c r="B81" s="23"/>
      <c r="C81" s="24"/>
      <c r="D81" s="25"/>
      <c r="E81" s="25"/>
      <c r="F81" s="25"/>
      <c r="G81" s="25"/>
      <c r="H81" s="26"/>
      <c r="I81" s="27"/>
      <c r="L81" s="13"/>
      <c r="M81" s="13"/>
    </row>
    <row r="82" spans="1:13" ht="55.05" customHeight="1" x14ac:dyDescent="0.3">
      <c r="A82" s="23"/>
      <c r="B82" s="23"/>
      <c r="C82" s="24"/>
      <c r="D82" s="25"/>
      <c r="E82" s="25"/>
      <c r="F82" s="25"/>
      <c r="G82" s="25"/>
      <c r="H82" s="26"/>
      <c r="I82" s="27"/>
      <c r="L82" s="13"/>
      <c r="M82" s="13"/>
    </row>
    <row r="83" spans="1:13" ht="55.05" customHeight="1" x14ac:dyDescent="0.3">
      <c r="A83" s="23"/>
      <c r="B83" s="23"/>
      <c r="C83" s="24"/>
      <c r="D83" s="25"/>
      <c r="E83" s="25"/>
      <c r="F83" s="25"/>
      <c r="G83" s="25"/>
      <c r="H83" s="26"/>
      <c r="I83" s="27"/>
      <c r="L83" s="13"/>
      <c r="M83" s="13"/>
    </row>
    <row r="84" spans="1:13" ht="55.05" customHeight="1" x14ac:dyDescent="0.3">
      <c r="A84" s="23"/>
      <c r="B84" s="23"/>
      <c r="C84" s="24"/>
      <c r="D84" s="25"/>
      <c r="E84" s="25"/>
      <c r="F84" s="25"/>
      <c r="G84" s="25"/>
      <c r="H84" s="26"/>
      <c r="I84" s="27"/>
      <c r="L84" s="13"/>
      <c r="M84" s="13"/>
    </row>
    <row r="85" spans="1:13" ht="55.05" customHeight="1" x14ac:dyDescent="0.3">
      <c r="A85" s="23"/>
      <c r="B85" s="23"/>
      <c r="C85" s="24"/>
      <c r="D85" s="25"/>
      <c r="E85" s="25"/>
      <c r="F85" s="25"/>
      <c r="G85" s="25"/>
      <c r="H85" s="26"/>
      <c r="I85" s="27"/>
      <c r="L85" s="13"/>
      <c r="M85" s="13"/>
    </row>
    <row r="86" spans="1:13" ht="55.05" customHeight="1" x14ac:dyDescent="0.3">
      <c r="A86" s="23"/>
      <c r="B86" s="23"/>
      <c r="C86" s="24"/>
      <c r="D86" s="25"/>
      <c r="E86" s="25"/>
      <c r="F86" s="25"/>
      <c r="G86" s="25"/>
      <c r="H86" s="26"/>
      <c r="I86" s="27"/>
      <c r="L86" s="13"/>
      <c r="M86" s="13"/>
    </row>
    <row r="87" spans="1:13" ht="55.05" customHeight="1" x14ac:dyDescent="0.3">
      <c r="A87" s="23"/>
      <c r="B87" s="23"/>
      <c r="C87" s="24"/>
      <c r="D87" s="25"/>
      <c r="E87" s="25"/>
      <c r="F87" s="25"/>
      <c r="G87" s="25"/>
      <c r="H87" s="26"/>
      <c r="I87" s="27"/>
      <c r="L87" s="13"/>
      <c r="M87" s="13"/>
    </row>
    <row r="88" spans="1:13" ht="55.05" customHeight="1" x14ac:dyDescent="0.3">
      <c r="A88" s="23"/>
      <c r="B88" s="23"/>
      <c r="C88" s="24"/>
      <c r="D88" s="25"/>
      <c r="E88" s="25"/>
      <c r="F88" s="25"/>
      <c r="G88" s="25"/>
      <c r="H88" s="26"/>
      <c r="I88" s="27"/>
      <c r="L88" s="13"/>
      <c r="M88" s="13"/>
    </row>
    <row r="89" spans="1:13" ht="55.05" customHeight="1" x14ac:dyDescent="0.3">
      <c r="A89" s="23"/>
      <c r="B89" s="23"/>
      <c r="C89" s="24"/>
      <c r="D89" s="25"/>
      <c r="E89" s="25"/>
      <c r="F89" s="25"/>
      <c r="G89" s="25"/>
      <c r="H89" s="26"/>
      <c r="I89" s="27"/>
      <c r="L89" s="13"/>
      <c r="M89" s="13"/>
    </row>
    <row r="90" spans="1:13" ht="55.05" customHeight="1" x14ac:dyDescent="0.3">
      <c r="A90" s="23"/>
      <c r="B90" s="23"/>
      <c r="C90" s="24"/>
      <c r="D90" s="25"/>
      <c r="E90" s="25"/>
      <c r="F90" s="25"/>
      <c r="G90" s="25"/>
      <c r="H90" s="26"/>
      <c r="I90" s="27"/>
      <c r="L90" s="13"/>
      <c r="M90" s="13"/>
    </row>
    <row r="91" spans="1:13" ht="55.05" customHeight="1" x14ac:dyDescent="0.3">
      <c r="A91" s="23"/>
      <c r="B91" s="23"/>
      <c r="C91" s="24"/>
      <c r="D91" s="25"/>
      <c r="E91" s="25"/>
      <c r="F91" s="25"/>
      <c r="G91" s="25"/>
      <c r="H91" s="26"/>
      <c r="I91" s="27"/>
      <c r="L91" s="13"/>
      <c r="M91" s="13"/>
    </row>
    <row r="92" spans="1:13" ht="55.05" customHeight="1" x14ac:dyDescent="0.3">
      <c r="A92" s="23"/>
      <c r="B92" s="23"/>
      <c r="C92" s="24"/>
      <c r="D92" s="25"/>
      <c r="E92" s="25"/>
      <c r="F92" s="25"/>
      <c r="G92" s="25"/>
      <c r="H92" s="26"/>
      <c r="I92" s="27"/>
      <c r="L92" s="13"/>
      <c r="M92" s="13"/>
    </row>
    <row r="93" spans="1:13" ht="55.05" customHeight="1" x14ac:dyDescent="0.3">
      <c r="A93" s="23"/>
      <c r="B93" s="23"/>
      <c r="C93" s="24"/>
      <c r="D93" s="25"/>
      <c r="E93" s="25"/>
      <c r="F93" s="25"/>
      <c r="G93" s="25"/>
      <c r="H93" s="26"/>
      <c r="I93" s="27"/>
      <c r="L93" s="13"/>
      <c r="M93" s="13"/>
    </row>
    <row r="94" spans="1:13" ht="55.05" customHeight="1" x14ac:dyDescent="0.3">
      <c r="A94" s="23"/>
      <c r="B94" s="23"/>
      <c r="C94" s="24"/>
      <c r="D94" s="25"/>
      <c r="E94" s="25"/>
      <c r="F94" s="25"/>
      <c r="G94" s="25"/>
      <c r="H94" s="26"/>
      <c r="I94" s="27"/>
      <c r="L94" s="13"/>
      <c r="M94" s="13"/>
    </row>
    <row r="95" spans="1:13" ht="55.05" customHeight="1" x14ac:dyDescent="0.3">
      <c r="A95" s="23"/>
      <c r="B95" s="23"/>
      <c r="C95" s="24"/>
      <c r="D95" s="25"/>
      <c r="E95" s="25"/>
      <c r="F95" s="25"/>
      <c r="G95" s="25"/>
      <c r="H95" s="26"/>
      <c r="I95" s="27"/>
      <c r="L95" s="13"/>
      <c r="M95" s="13"/>
    </row>
    <row r="96" spans="1:13" ht="55.05" customHeight="1" x14ac:dyDescent="0.3">
      <c r="A96" s="23"/>
      <c r="B96" s="23"/>
      <c r="C96" s="24"/>
      <c r="D96" s="25"/>
      <c r="E96" s="25"/>
      <c r="F96" s="25"/>
      <c r="G96" s="25"/>
      <c r="H96" s="26"/>
      <c r="I96" s="27"/>
      <c r="L96" s="13"/>
      <c r="M96" s="13"/>
    </row>
    <row r="97" spans="1:13" ht="55.05" customHeight="1" x14ac:dyDescent="0.3">
      <c r="A97" s="23"/>
      <c r="B97" s="23"/>
      <c r="C97" s="24"/>
      <c r="D97" s="25"/>
      <c r="E97" s="25"/>
      <c r="F97" s="25"/>
      <c r="G97" s="25"/>
      <c r="H97" s="26"/>
      <c r="I97" s="27"/>
      <c r="L97" s="13"/>
      <c r="M97" s="13"/>
    </row>
    <row r="98" spans="1:13" ht="55.05" customHeight="1" x14ac:dyDescent="0.3">
      <c r="A98" s="23"/>
      <c r="B98" s="23"/>
      <c r="C98" s="24"/>
      <c r="D98" s="25"/>
      <c r="E98" s="25"/>
      <c r="F98" s="25"/>
      <c r="G98" s="25"/>
      <c r="H98" s="26"/>
      <c r="I98" s="27"/>
      <c r="L98" s="13"/>
      <c r="M98" s="13"/>
    </row>
    <row r="99" spans="1:13" ht="55.05" customHeight="1" x14ac:dyDescent="0.3">
      <c r="A99" s="23"/>
      <c r="B99" s="23"/>
      <c r="C99" s="24"/>
      <c r="D99" s="25"/>
      <c r="E99" s="25"/>
      <c r="F99" s="25"/>
      <c r="G99" s="25"/>
      <c r="H99" s="26"/>
      <c r="I99" s="27"/>
      <c r="L99" s="13"/>
      <c r="M99" s="13"/>
    </row>
    <row r="100" spans="1:13" ht="55.05" customHeight="1" x14ac:dyDescent="0.3">
      <c r="A100" s="23"/>
      <c r="B100" s="23"/>
      <c r="C100" s="24"/>
      <c r="D100" s="25"/>
      <c r="E100" s="25"/>
      <c r="F100" s="25"/>
      <c r="G100" s="25"/>
      <c r="H100" s="26"/>
      <c r="I100" s="27"/>
      <c r="L100" s="13"/>
      <c r="M100" s="13"/>
    </row>
    <row r="101" spans="1:13" ht="55.05" customHeight="1" x14ac:dyDescent="0.3">
      <c r="A101" s="23"/>
      <c r="B101" s="23"/>
      <c r="C101" s="24"/>
      <c r="D101" s="25"/>
      <c r="E101" s="25"/>
      <c r="F101" s="25"/>
      <c r="G101" s="25"/>
      <c r="H101" s="26"/>
      <c r="I101" s="27"/>
      <c r="L101" s="13"/>
      <c r="M101" s="13"/>
    </row>
    <row r="102" spans="1:13" ht="55.05" customHeight="1" x14ac:dyDescent="0.3">
      <c r="A102" s="19"/>
      <c r="B102" s="19"/>
      <c r="C102" s="12"/>
      <c r="D102" s="11"/>
      <c r="E102" s="11"/>
      <c r="F102" s="11"/>
      <c r="G102" s="11"/>
      <c r="H102" s="20"/>
      <c r="I102" s="21"/>
    </row>
    <row r="103" spans="1:13" ht="55.05" customHeight="1" x14ac:dyDescent="0.3">
      <c r="A103" s="19"/>
      <c r="B103" s="19"/>
      <c r="C103" s="12"/>
      <c r="D103" s="11"/>
      <c r="E103" s="11"/>
      <c r="F103" s="11"/>
      <c r="G103" s="11"/>
      <c r="H103" s="20"/>
      <c r="I103" s="21"/>
    </row>
    <row r="104" spans="1:13" ht="55.05" customHeight="1" x14ac:dyDescent="0.3">
      <c r="A104" s="19"/>
      <c r="B104" s="19"/>
      <c r="C104" s="12"/>
      <c r="D104" s="11"/>
      <c r="E104" s="11"/>
      <c r="F104" s="11"/>
      <c r="G104" s="11"/>
      <c r="H104" s="20"/>
      <c r="I104" s="21"/>
    </row>
    <row r="105" spans="1:13" ht="55.05" customHeight="1" x14ac:dyDescent="0.3">
      <c r="A105" s="19"/>
      <c r="B105" s="19"/>
      <c r="C105" s="12"/>
      <c r="D105" s="11"/>
      <c r="E105" s="11"/>
      <c r="F105" s="11"/>
      <c r="G105" s="11"/>
      <c r="H105" s="20"/>
      <c r="I105" s="21"/>
    </row>
    <row r="106" spans="1:13" ht="55.05" customHeight="1" x14ac:dyDescent="0.3">
      <c r="A106" s="19"/>
      <c r="B106" s="19"/>
      <c r="C106" s="12"/>
      <c r="D106" s="11"/>
      <c r="E106" s="11"/>
      <c r="F106" s="11"/>
      <c r="G106" s="11"/>
      <c r="H106" s="20"/>
      <c r="I106" s="21"/>
    </row>
    <row r="107" spans="1:13" ht="55.05" customHeight="1" x14ac:dyDescent="0.3">
      <c r="A107" s="19"/>
      <c r="B107" s="19"/>
      <c r="C107" s="12"/>
      <c r="D107" s="11"/>
      <c r="E107" s="11"/>
      <c r="F107" s="11"/>
      <c r="G107" s="11"/>
      <c r="H107" s="20"/>
      <c r="I107" s="21"/>
    </row>
    <row r="108" spans="1:13" ht="55.05" customHeight="1" x14ac:dyDescent="0.3">
      <c r="A108" s="19"/>
      <c r="B108" s="19"/>
      <c r="C108" s="12"/>
      <c r="D108" s="11"/>
      <c r="E108" s="11"/>
      <c r="F108" s="11"/>
      <c r="G108" s="11"/>
      <c r="H108" s="20"/>
      <c r="I108" s="21"/>
    </row>
    <row r="109" spans="1:13" ht="55.05" customHeight="1" x14ac:dyDescent="0.3">
      <c r="A109" s="19"/>
      <c r="B109" s="19"/>
      <c r="C109" s="12"/>
      <c r="D109" s="11"/>
      <c r="E109" s="11"/>
      <c r="F109" s="11"/>
      <c r="G109" s="11"/>
      <c r="H109" s="20"/>
      <c r="I109" s="21"/>
    </row>
    <row r="110" spans="1:13" ht="55.05" customHeight="1" x14ac:dyDescent="0.3">
      <c r="A110" s="19"/>
      <c r="B110" s="19"/>
      <c r="C110" s="12"/>
      <c r="D110" s="11"/>
      <c r="E110" s="11"/>
      <c r="F110" s="11"/>
      <c r="G110" s="11"/>
      <c r="H110" s="20"/>
      <c r="I110" s="21"/>
    </row>
    <row r="111" spans="1:13" ht="55.05" customHeight="1" x14ac:dyDescent="0.3">
      <c r="A111" s="19"/>
      <c r="B111" s="19"/>
      <c r="C111" s="12"/>
      <c r="D111" s="11"/>
      <c r="E111" s="11"/>
      <c r="F111" s="11"/>
      <c r="G111" s="11"/>
      <c r="H111" s="20"/>
      <c r="I111" s="21"/>
    </row>
    <row r="112" spans="1:13" ht="55.05" customHeight="1" x14ac:dyDescent="0.3">
      <c r="A112" s="19"/>
      <c r="B112" s="19"/>
      <c r="C112" s="12"/>
      <c r="D112" s="11"/>
      <c r="E112" s="11"/>
      <c r="F112" s="11"/>
      <c r="G112" s="11"/>
      <c r="H112" s="20"/>
      <c r="I112" s="21"/>
    </row>
    <row r="113" spans="1:9" ht="55.05" customHeight="1" x14ac:dyDescent="0.3">
      <c r="A113" s="19"/>
      <c r="B113" s="19"/>
      <c r="C113" s="12"/>
      <c r="D113" s="11"/>
      <c r="E113" s="11"/>
      <c r="F113" s="11"/>
      <c r="G113" s="11"/>
      <c r="H113" s="20"/>
      <c r="I113" s="21"/>
    </row>
    <row r="114" spans="1:9" ht="55.05" customHeight="1" x14ac:dyDescent="0.3">
      <c r="A114" s="19"/>
      <c r="B114" s="19"/>
      <c r="C114" s="12"/>
      <c r="D114" s="11"/>
      <c r="E114" s="11"/>
      <c r="F114" s="11"/>
      <c r="G114" s="11"/>
      <c r="H114" s="20"/>
      <c r="I114" s="21"/>
    </row>
    <row r="115" spans="1:9" ht="55.05" customHeight="1" x14ac:dyDescent="0.3">
      <c r="A115" s="19"/>
      <c r="B115" s="19"/>
      <c r="C115" s="12"/>
      <c r="D115" s="11"/>
      <c r="E115" s="11"/>
      <c r="F115" s="11"/>
      <c r="G115" s="11"/>
      <c r="H115" s="20"/>
      <c r="I115" s="21"/>
    </row>
    <row r="116" spans="1:9" ht="55.05" customHeight="1" x14ac:dyDescent="0.3">
      <c r="A116" s="19"/>
      <c r="B116" s="19"/>
      <c r="C116" s="12"/>
      <c r="D116" s="11"/>
      <c r="E116" s="11"/>
      <c r="F116" s="11"/>
      <c r="G116" s="11"/>
      <c r="H116" s="20"/>
      <c r="I116" s="21"/>
    </row>
    <row r="117" spans="1:9" ht="55.05" customHeight="1" x14ac:dyDescent="0.3">
      <c r="A117" s="19"/>
      <c r="B117" s="19"/>
      <c r="C117" s="12"/>
      <c r="D117" s="11"/>
      <c r="E117" s="11"/>
      <c r="F117" s="11"/>
      <c r="G117" s="11"/>
      <c r="H117" s="20"/>
      <c r="I117" s="21"/>
    </row>
    <row r="118" spans="1:9" ht="55.05" customHeight="1" x14ac:dyDescent="0.3">
      <c r="A118" s="19"/>
      <c r="B118" s="19"/>
      <c r="C118" s="12"/>
      <c r="D118" s="11"/>
      <c r="E118" s="11"/>
      <c r="F118" s="11"/>
      <c r="G118" s="11"/>
      <c r="H118" s="20"/>
      <c r="I118" s="21"/>
    </row>
    <row r="119" spans="1:9" ht="55.05" customHeight="1" x14ac:dyDescent="0.3">
      <c r="A119" s="19"/>
      <c r="B119" s="19"/>
      <c r="C119" s="12"/>
      <c r="D119" s="11"/>
      <c r="E119" s="11"/>
      <c r="F119" s="11"/>
      <c r="G119" s="11"/>
      <c r="H119" s="20"/>
      <c r="I119" s="21"/>
    </row>
    <row r="120" spans="1:9" ht="55.05" customHeight="1" x14ac:dyDescent="0.3">
      <c r="A120" s="19"/>
      <c r="B120" s="19"/>
      <c r="C120" s="12"/>
      <c r="D120" s="11"/>
      <c r="E120" s="11"/>
      <c r="F120" s="11"/>
      <c r="G120" s="11"/>
      <c r="H120" s="20"/>
      <c r="I120" s="21"/>
    </row>
    <row r="121" spans="1:9" ht="55.05" customHeight="1" x14ac:dyDescent="0.3">
      <c r="A121" s="19"/>
      <c r="B121" s="19"/>
      <c r="C121" s="12"/>
      <c r="D121" s="11"/>
      <c r="E121" s="11"/>
      <c r="F121" s="11"/>
      <c r="G121" s="11"/>
      <c r="H121" s="20"/>
      <c r="I121" s="21"/>
    </row>
    <row r="122" spans="1:9" ht="55.05" customHeight="1" x14ac:dyDescent="0.3">
      <c r="A122" s="19"/>
      <c r="B122" s="19"/>
      <c r="C122" s="12"/>
      <c r="D122" s="11"/>
      <c r="E122" s="11"/>
      <c r="F122" s="11"/>
      <c r="G122" s="11"/>
      <c r="H122" s="20"/>
      <c r="I122" s="21"/>
    </row>
    <row r="123" spans="1:9" ht="55.05" customHeight="1" x14ac:dyDescent="0.3">
      <c r="A123" s="19"/>
      <c r="B123" s="19"/>
      <c r="C123" s="12"/>
      <c r="D123" s="11"/>
      <c r="E123" s="11"/>
      <c r="F123" s="11"/>
      <c r="G123" s="11"/>
      <c r="H123" s="20"/>
      <c r="I123" s="21"/>
    </row>
    <row r="124" spans="1:9" ht="55.05" customHeight="1" x14ac:dyDescent="0.3">
      <c r="A124" s="19"/>
      <c r="B124" s="19"/>
      <c r="C124" s="12"/>
      <c r="D124" s="11"/>
      <c r="E124" s="11"/>
      <c r="F124" s="11"/>
      <c r="G124" s="11"/>
      <c r="H124" s="20"/>
      <c r="I124" s="21"/>
    </row>
    <row r="125" spans="1:9" ht="55.05" customHeight="1" x14ac:dyDescent="0.3">
      <c r="A125" s="19"/>
      <c r="B125" s="19"/>
      <c r="C125" s="12"/>
      <c r="D125" s="11"/>
      <c r="E125" s="11"/>
      <c r="F125" s="11"/>
      <c r="G125" s="11"/>
      <c r="H125" s="20"/>
      <c r="I125" s="21"/>
    </row>
    <row r="126" spans="1:9" ht="55.05" customHeight="1" x14ac:dyDescent="0.3">
      <c r="A126" s="19"/>
      <c r="B126" s="19"/>
      <c r="C126" s="12"/>
      <c r="D126" s="11"/>
      <c r="E126" s="11"/>
      <c r="F126" s="11"/>
      <c r="G126" s="11"/>
      <c r="H126" s="20"/>
      <c r="I126" s="21"/>
    </row>
    <row r="127" spans="1:9" ht="55.05" customHeight="1" x14ac:dyDescent="0.3">
      <c r="A127" s="19"/>
      <c r="B127" s="19"/>
      <c r="C127" s="12"/>
      <c r="D127" s="11"/>
      <c r="E127" s="11"/>
      <c r="F127" s="11"/>
      <c r="G127" s="11"/>
      <c r="H127" s="20"/>
      <c r="I127" s="21"/>
    </row>
    <row r="128" spans="1:9" ht="55.05" customHeight="1" x14ac:dyDescent="0.3">
      <c r="A128" s="19"/>
      <c r="B128" s="19"/>
      <c r="C128" s="12"/>
      <c r="D128" s="11"/>
      <c r="E128" s="11"/>
      <c r="F128" s="11"/>
      <c r="G128" s="11"/>
      <c r="H128" s="20"/>
      <c r="I128" s="21"/>
    </row>
    <row r="129" spans="1:9" ht="55.05" customHeight="1" x14ac:dyDescent="0.3">
      <c r="A129" s="19"/>
      <c r="B129" s="19"/>
      <c r="C129" s="12"/>
      <c r="D129" s="11"/>
      <c r="E129" s="11"/>
      <c r="F129" s="11"/>
      <c r="G129" s="11"/>
      <c r="H129" s="20"/>
      <c r="I129" s="21"/>
    </row>
    <row r="130" spans="1:9" ht="55.05" customHeight="1" x14ac:dyDescent="0.3">
      <c r="A130" s="19"/>
      <c r="B130" s="19"/>
      <c r="C130" s="12"/>
      <c r="D130" s="11"/>
      <c r="E130" s="11"/>
      <c r="F130" s="11"/>
      <c r="G130" s="11"/>
      <c r="H130" s="20"/>
      <c r="I130" s="21"/>
    </row>
    <row r="131" spans="1:9" ht="55.05" customHeight="1" x14ac:dyDescent="0.3">
      <c r="A131" s="19"/>
      <c r="B131" s="19"/>
      <c r="C131" s="12"/>
      <c r="D131" s="11"/>
      <c r="E131" s="11"/>
      <c r="F131" s="11"/>
      <c r="G131" s="11"/>
      <c r="H131" s="20"/>
      <c r="I131" s="21"/>
    </row>
    <row r="132" spans="1:9" ht="55.05" customHeight="1" x14ac:dyDescent="0.3">
      <c r="A132" s="19"/>
      <c r="B132" s="19"/>
      <c r="C132" s="12"/>
      <c r="D132" s="11"/>
      <c r="E132" s="11"/>
      <c r="F132" s="11"/>
      <c r="G132" s="11"/>
      <c r="H132" s="20"/>
      <c r="I132" s="21"/>
    </row>
    <row r="133" spans="1:9" ht="55.05" customHeight="1" x14ac:dyDescent="0.3">
      <c r="A133" s="19"/>
      <c r="B133" s="19"/>
      <c r="C133" s="12"/>
      <c r="D133" s="11"/>
      <c r="E133" s="11"/>
      <c r="F133" s="11"/>
      <c r="G133" s="11"/>
      <c r="H133" s="20"/>
      <c r="I133" s="21"/>
    </row>
    <row r="134" spans="1:9" ht="55.05" customHeight="1" x14ac:dyDescent="0.3">
      <c r="A134" s="19"/>
      <c r="B134" s="19"/>
      <c r="C134" s="12"/>
      <c r="D134" s="11"/>
      <c r="E134" s="11"/>
      <c r="F134" s="11"/>
      <c r="G134" s="11"/>
      <c r="H134" s="20"/>
      <c r="I134" s="21"/>
    </row>
    <row r="135" spans="1:9" ht="55.05" customHeight="1" x14ac:dyDescent="0.3">
      <c r="A135" s="19"/>
      <c r="B135" s="19"/>
      <c r="C135" s="12"/>
      <c r="D135" s="11"/>
      <c r="E135" s="11"/>
      <c r="F135" s="11"/>
      <c r="G135" s="11"/>
      <c r="H135" s="20"/>
      <c r="I135" s="21"/>
    </row>
    <row r="136" spans="1:9" ht="55.05" customHeight="1" x14ac:dyDescent="0.3">
      <c r="A136" s="19"/>
      <c r="B136" s="19"/>
      <c r="C136" s="12"/>
      <c r="D136" s="11"/>
      <c r="E136" s="11"/>
      <c r="F136" s="11"/>
      <c r="G136" s="11"/>
      <c r="H136" s="20"/>
      <c r="I136" s="21"/>
    </row>
    <row r="137" spans="1:9" ht="55.05" customHeight="1" x14ac:dyDescent="0.3">
      <c r="A137" s="19"/>
      <c r="B137" s="19"/>
      <c r="C137" s="12"/>
      <c r="D137" s="11"/>
      <c r="E137" s="11"/>
      <c r="F137" s="11"/>
      <c r="G137" s="11"/>
      <c r="H137" s="20"/>
      <c r="I137" s="21"/>
    </row>
    <row r="138" spans="1:9" ht="55.05" customHeight="1" x14ac:dyDescent="0.3">
      <c r="A138" s="19"/>
      <c r="B138" s="19"/>
      <c r="C138" s="12"/>
      <c r="D138" s="11"/>
      <c r="E138" s="11"/>
      <c r="F138" s="11"/>
      <c r="G138" s="11"/>
      <c r="H138" s="20"/>
      <c r="I138" s="21"/>
    </row>
    <row r="139" spans="1:9" ht="55.05" customHeight="1" x14ac:dyDescent="0.3">
      <c r="A139" s="19"/>
      <c r="B139" s="19"/>
      <c r="C139" s="12"/>
      <c r="D139" s="11"/>
      <c r="E139" s="11"/>
      <c r="F139" s="11"/>
      <c r="G139" s="11"/>
      <c r="H139" s="20"/>
      <c r="I139" s="21"/>
    </row>
    <row r="140" spans="1:9" ht="55.05" customHeight="1" x14ac:dyDescent="0.3">
      <c r="A140" s="19"/>
      <c r="B140" s="19"/>
      <c r="C140" s="12"/>
      <c r="D140" s="11"/>
      <c r="E140" s="11"/>
      <c r="F140" s="11"/>
      <c r="G140" s="11"/>
      <c r="H140" s="20"/>
      <c r="I140" s="21"/>
    </row>
    <row r="141" spans="1:9" ht="55.05" customHeight="1" x14ac:dyDescent="0.3">
      <c r="A141" s="19"/>
      <c r="B141" s="19"/>
      <c r="C141" s="12"/>
      <c r="D141" s="11"/>
      <c r="E141" s="11"/>
      <c r="F141" s="11"/>
      <c r="G141" s="11"/>
      <c r="H141" s="20"/>
      <c r="I141" s="21"/>
    </row>
    <row r="142" spans="1:9" ht="55.05" customHeight="1" x14ac:dyDescent="0.3">
      <c r="A142" s="19"/>
      <c r="B142" s="19"/>
      <c r="C142" s="12"/>
      <c r="D142" s="11"/>
      <c r="E142" s="11"/>
      <c r="F142" s="11"/>
      <c r="G142" s="11"/>
      <c r="H142" s="20"/>
      <c r="I142" s="21"/>
    </row>
    <row r="143" spans="1:9" ht="55.05" customHeight="1" x14ac:dyDescent="0.3">
      <c r="A143" s="19"/>
      <c r="B143" s="19"/>
      <c r="C143" s="12"/>
      <c r="D143" s="11"/>
      <c r="E143" s="11"/>
      <c r="F143" s="11"/>
      <c r="G143" s="11"/>
      <c r="H143" s="20"/>
      <c r="I143" s="21"/>
    </row>
    <row r="144" spans="1:9" ht="55.05" customHeight="1" x14ac:dyDescent="0.3">
      <c r="A144" s="19"/>
      <c r="B144" s="19"/>
      <c r="C144" s="12"/>
      <c r="D144" s="11"/>
      <c r="E144" s="11"/>
      <c r="F144" s="11"/>
      <c r="G144" s="11"/>
      <c r="H144" s="20"/>
      <c r="I144" s="21"/>
    </row>
    <row r="145" spans="1:9" ht="55.05" customHeight="1" x14ac:dyDescent="0.3">
      <c r="A145" s="19"/>
      <c r="B145" s="19"/>
      <c r="C145" s="12"/>
      <c r="D145" s="11"/>
      <c r="E145" s="11"/>
      <c r="F145" s="11"/>
      <c r="G145" s="11"/>
      <c r="H145" s="20"/>
      <c r="I145" s="21"/>
    </row>
    <row r="146" spans="1:9" ht="55.05" customHeight="1" x14ac:dyDescent="0.3">
      <c r="A146" s="19"/>
      <c r="B146" s="19"/>
      <c r="C146" s="12"/>
      <c r="D146" s="11"/>
      <c r="E146" s="11"/>
      <c r="F146" s="11"/>
      <c r="G146" s="11"/>
      <c r="H146" s="20"/>
      <c r="I146" s="21"/>
    </row>
    <row r="147" spans="1:9" ht="55.05" customHeight="1" x14ac:dyDescent="0.3">
      <c r="A147" s="19"/>
      <c r="B147" s="19"/>
      <c r="C147" s="12"/>
      <c r="D147" s="11"/>
      <c r="E147" s="11"/>
      <c r="F147" s="11"/>
      <c r="G147" s="11"/>
      <c r="H147" s="20"/>
      <c r="I147" s="21"/>
    </row>
    <row r="148" spans="1:9" ht="55.05" customHeight="1" x14ac:dyDescent="0.3">
      <c r="A148" s="19"/>
      <c r="B148" s="19"/>
      <c r="C148" s="12"/>
      <c r="D148" s="11"/>
      <c r="E148" s="11"/>
      <c r="F148" s="11"/>
      <c r="G148" s="11"/>
      <c r="H148" s="20"/>
      <c r="I148" s="21"/>
    </row>
    <row r="149" spans="1:9" ht="55.05" customHeight="1" x14ac:dyDescent="0.3">
      <c r="A149" s="19"/>
      <c r="B149" s="19"/>
      <c r="C149" s="12"/>
      <c r="D149" s="11"/>
      <c r="E149" s="11"/>
      <c r="F149" s="11"/>
      <c r="G149" s="11"/>
      <c r="H149" s="20"/>
      <c r="I149" s="21"/>
    </row>
    <row r="150" spans="1:9" ht="55.05" customHeight="1" x14ac:dyDescent="0.3">
      <c r="A150" s="19"/>
      <c r="B150" s="19"/>
      <c r="C150" s="12"/>
      <c r="D150" s="11"/>
      <c r="E150" s="11"/>
      <c r="F150" s="11"/>
      <c r="G150" s="11"/>
      <c r="H150" s="20"/>
      <c r="I150" s="21"/>
    </row>
    <row r="151" spans="1:9" ht="55.05" customHeight="1" x14ac:dyDescent="0.3">
      <c r="A151" s="19"/>
      <c r="B151" s="19"/>
      <c r="C151" s="12"/>
      <c r="D151" s="11"/>
      <c r="E151" s="11"/>
      <c r="F151" s="11"/>
      <c r="G151" s="11"/>
      <c r="H151" s="20"/>
      <c r="I151" s="21"/>
    </row>
    <row r="152" spans="1:9" ht="55.05" customHeight="1" x14ac:dyDescent="0.3">
      <c r="A152" s="19"/>
      <c r="B152" s="19"/>
      <c r="C152" s="12"/>
      <c r="D152" s="11"/>
      <c r="E152" s="11"/>
      <c r="F152" s="11"/>
      <c r="G152" s="11"/>
      <c r="H152" s="20"/>
      <c r="I152" s="21"/>
    </row>
    <row r="153" spans="1:9" ht="55.05" customHeight="1" x14ac:dyDescent="0.3">
      <c r="A153" s="19"/>
      <c r="B153" s="19"/>
      <c r="C153" s="12"/>
      <c r="D153" s="11"/>
      <c r="E153" s="11"/>
      <c r="F153" s="11"/>
      <c r="G153" s="11"/>
      <c r="H153" s="20"/>
      <c r="I153" s="21"/>
    </row>
    <row r="154" spans="1:9" ht="55.05" customHeight="1" x14ac:dyDescent="0.3">
      <c r="A154" s="19"/>
      <c r="B154" s="19"/>
      <c r="C154" s="12"/>
      <c r="D154" s="11"/>
      <c r="E154" s="11"/>
      <c r="F154" s="11"/>
      <c r="G154" s="11"/>
      <c r="H154" s="20"/>
      <c r="I154" s="21"/>
    </row>
    <row r="155" spans="1:9" ht="55.05" customHeight="1" x14ac:dyDescent="0.3">
      <c r="A155" s="19"/>
      <c r="B155" s="19"/>
      <c r="C155" s="12"/>
      <c r="D155" s="11"/>
      <c r="E155" s="11"/>
      <c r="F155" s="11"/>
      <c r="G155" s="11"/>
      <c r="H155" s="20"/>
      <c r="I155" s="21"/>
    </row>
    <row r="156" spans="1:9" ht="55.05" customHeight="1" x14ac:dyDescent="0.3">
      <c r="A156" s="19"/>
      <c r="B156" s="19"/>
      <c r="C156" s="12"/>
      <c r="D156" s="11"/>
      <c r="E156" s="11"/>
      <c r="F156" s="11"/>
      <c r="G156" s="11"/>
      <c r="H156" s="20"/>
      <c r="I156" s="21"/>
    </row>
    <row r="157" spans="1:9" ht="55.05" customHeight="1" x14ac:dyDescent="0.3">
      <c r="A157" s="19"/>
      <c r="B157" s="19"/>
      <c r="C157" s="12"/>
      <c r="D157" s="11"/>
      <c r="E157" s="11"/>
      <c r="F157" s="11"/>
      <c r="G157" s="11"/>
      <c r="H157" s="20"/>
      <c r="I157" s="21"/>
    </row>
    <row r="158" spans="1:9" ht="55.05" customHeight="1" x14ac:dyDescent="0.3">
      <c r="A158" s="19"/>
      <c r="B158" s="19"/>
      <c r="C158" s="12"/>
      <c r="D158" s="11"/>
      <c r="E158" s="11"/>
      <c r="F158" s="11"/>
      <c r="G158" s="11"/>
      <c r="H158" s="20"/>
      <c r="I158" s="21"/>
    </row>
    <row r="159" spans="1:9" ht="55.05" customHeight="1" x14ac:dyDescent="0.3">
      <c r="A159" s="19"/>
      <c r="B159" s="19"/>
      <c r="C159" s="12"/>
      <c r="D159" s="11"/>
      <c r="E159" s="11"/>
      <c r="F159" s="11"/>
      <c r="G159" s="11"/>
      <c r="H159" s="20"/>
      <c r="I159" s="21"/>
    </row>
    <row r="160" spans="1:9" ht="55.05" customHeight="1" x14ac:dyDescent="0.3">
      <c r="A160" s="19"/>
      <c r="B160" s="19"/>
      <c r="C160" s="12"/>
      <c r="D160" s="11"/>
      <c r="E160" s="11"/>
      <c r="F160" s="11"/>
      <c r="G160" s="11"/>
      <c r="H160" s="20"/>
      <c r="I160" s="21"/>
    </row>
    <row r="161" spans="1:9" ht="55.05" customHeight="1" x14ac:dyDescent="0.3">
      <c r="A161" s="19"/>
      <c r="B161" s="19"/>
      <c r="C161" s="12"/>
      <c r="D161" s="11"/>
      <c r="E161" s="11"/>
      <c r="F161" s="11"/>
      <c r="G161" s="11"/>
      <c r="H161" s="20"/>
      <c r="I161" s="21"/>
    </row>
    <row r="162" spans="1:9" ht="55.05" customHeight="1" x14ac:dyDescent="0.3">
      <c r="A162" s="19"/>
      <c r="B162" s="19"/>
      <c r="C162" s="12"/>
      <c r="D162" s="11"/>
      <c r="E162" s="11"/>
      <c r="F162" s="11"/>
      <c r="G162" s="11"/>
      <c r="H162" s="20"/>
      <c r="I162" s="21"/>
    </row>
    <row r="163" spans="1:9" ht="55.05" customHeight="1" x14ac:dyDescent="0.3">
      <c r="A163" s="19"/>
      <c r="B163" s="19"/>
      <c r="C163" s="12"/>
      <c r="D163" s="11"/>
      <c r="E163" s="11"/>
      <c r="F163" s="11"/>
      <c r="G163" s="11"/>
      <c r="H163" s="20"/>
      <c r="I163" s="21"/>
    </row>
    <row r="164" spans="1:9" ht="55.05" customHeight="1" x14ac:dyDescent="0.3">
      <c r="A164" s="19"/>
      <c r="B164" s="19"/>
      <c r="C164" s="12"/>
      <c r="D164" s="11"/>
      <c r="E164" s="11"/>
      <c r="F164" s="11"/>
      <c r="G164" s="11"/>
      <c r="H164" s="20"/>
      <c r="I164" s="21"/>
    </row>
    <row r="165" spans="1:9" ht="55.05" customHeight="1" x14ac:dyDescent="0.3">
      <c r="A165" s="19"/>
      <c r="B165" s="19"/>
      <c r="C165" s="12"/>
      <c r="D165" s="11"/>
      <c r="E165" s="11"/>
      <c r="F165" s="11"/>
      <c r="G165" s="11"/>
      <c r="H165" s="20"/>
      <c r="I165" s="21"/>
    </row>
    <row r="166" spans="1:9" ht="55.05" customHeight="1" x14ac:dyDescent="0.3">
      <c r="A166" s="19"/>
      <c r="B166" s="19"/>
      <c r="C166" s="12"/>
      <c r="D166" s="11"/>
      <c r="E166" s="11"/>
      <c r="F166" s="11"/>
      <c r="G166" s="11"/>
      <c r="H166" s="20"/>
      <c r="I166" s="21"/>
    </row>
    <row r="167" spans="1:9" ht="55.05" customHeight="1" x14ac:dyDescent="0.3">
      <c r="A167" s="19"/>
      <c r="B167" s="19"/>
      <c r="C167" s="12"/>
      <c r="D167" s="11"/>
      <c r="E167" s="11"/>
      <c r="F167" s="11"/>
      <c r="G167" s="11"/>
      <c r="H167" s="20"/>
      <c r="I167" s="21"/>
    </row>
    <row r="168" spans="1:9" ht="55.05" customHeight="1" x14ac:dyDescent="0.3">
      <c r="A168" s="19"/>
      <c r="B168" s="19"/>
      <c r="C168" s="12"/>
      <c r="D168" s="11"/>
      <c r="E168" s="11"/>
      <c r="F168" s="11"/>
      <c r="G168" s="11"/>
      <c r="H168" s="20"/>
      <c r="I168" s="21"/>
    </row>
    <row r="169" spans="1:9" ht="55.05" customHeight="1" x14ac:dyDescent="0.3">
      <c r="A169" s="19"/>
      <c r="B169" s="19"/>
      <c r="C169" s="12"/>
      <c r="D169" s="11"/>
      <c r="E169" s="11"/>
      <c r="F169" s="11"/>
      <c r="G169" s="11"/>
      <c r="H169" s="20"/>
      <c r="I169" s="21"/>
    </row>
    <row r="170" spans="1:9" ht="55.05" customHeight="1" x14ac:dyDescent="0.3">
      <c r="A170" s="19"/>
      <c r="B170" s="19"/>
      <c r="C170" s="12"/>
      <c r="D170" s="11"/>
      <c r="E170" s="11"/>
      <c r="F170" s="11"/>
      <c r="G170" s="11"/>
      <c r="H170" s="20"/>
      <c r="I170" s="21"/>
    </row>
    <row r="171" spans="1:9" ht="55.05" customHeight="1" x14ac:dyDescent="0.3">
      <c r="A171" s="19"/>
      <c r="B171" s="19"/>
      <c r="C171" s="12"/>
      <c r="D171" s="11"/>
      <c r="E171" s="11"/>
      <c r="F171" s="11"/>
      <c r="G171" s="11"/>
      <c r="H171" s="20"/>
      <c r="I171" s="21"/>
    </row>
    <row r="172" spans="1:9" ht="55.05" customHeight="1" x14ac:dyDescent="0.3">
      <c r="A172" s="19"/>
      <c r="B172" s="19"/>
      <c r="C172" s="12"/>
      <c r="D172" s="11"/>
      <c r="E172" s="11"/>
      <c r="F172" s="11"/>
      <c r="G172" s="11"/>
      <c r="H172" s="20"/>
      <c r="I172" s="21"/>
    </row>
    <row r="173" spans="1:9" ht="55.05" customHeight="1" x14ac:dyDescent="0.3">
      <c r="A173" s="19"/>
      <c r="B173" s="19"/>
      <c r="C173" s="12"/>
      <c r="D173" s="11"/>
      <c r="E173" s="11"/>
      <c r="F173" s="11"/>
      <c r="G173" s="11"/>
      <c r="H173" s="20"/>
      <c r="I173" s="21"/>
    </row>
    <row r="174" spans="1:9" ht="55.05" customHeight="1" x14ac:dyDescent="0.3">
      <c r="A174" s="19"/>
      <c r="B174" s="19"/>
      <c r="C174" s="12"/>
      <c r="D174" s="11"/>
      <c r="E174" s="11"/>
      <c r="F174" s="11"/>
      <c r="G174" s="11"/>
      <c r="H174" s="20"/>
      <c r="I174" s="21"/>
    </row>
    <row r="175" spans="1:9" ht="55.05" customHeight="1" x14ac:dyDescent="0.3">
      <c r="A175" s="19"/>
      <c r="B175" s="19"/>
      <c r="C175" s="12"/>
      <c r="D175" s="11"/>
      <c r="E175" s="11"/>
      <c r="F175" s="11"/>
      <c r="G175" s="11"/>
      <c r="H175" s="20"/>
      <c r="I175" s="21"/>
    </row>
    <row r="176" spans="1:9" ht="55.05" customHeight="1" x14ac:dyDescent="0.3">
      <c r="A176" s="19"/>
      <c r="B176" s="19"/>
      <c r="C176" s="12"/>
      <c r="D176" s="11"/>
      <c r="E176" s="11"/>
      <c r="F176" s="11"/>
      <c r="G176" s="11"/>
      <c r="H176" s="20"/>
      <c r="I176" s="21"/>
    </row>
    <row r="177" spans="1:9" ht="55.05" customHeight="1" x14ac:dyDescent="0.3">
      <c r="A177" s="19"/>
      <c r="B177" s="19"/>
      <c r="C177" s="12"/>
      <c r="D177" s="11"/>
      <c r="E177" s="11"/>
      <c r="F177" s="11"/>
      <c r="G177" s="11"/>
      <c r="H177" s="20"/>
      <c r="I177" s="21"/>
    </row>
    <row r="178" spans="1:9" ht="55.05" customHeight="1" x14ac:dyDescent="0.3">
      <c r="A178" s="19"/>
      <c r="B178" s="19"/>
      <c r="C178" s="12"/>
      <c r="D178" s="11"/>
      <c r="E178" s="11"/>
      <c r="F178" s="11"/>
      <c r="G178" s="11"/>
      <c r="H178" s="20"/>
      <c r="I178" s="21"/>
    </row>
    <row r="179" spans="1:9" ht="55.05" customHeight="1" x14ac:dyDescent="0.3">
      <c r="A179" s="19"/>
      <c r="B179" s="19"/>
      <c r="C179" s="12"/>
      <c r="D179" s="11"/>
      <c r="E179" s="11"/>
      <c r="F179" s="11"/>
      <c r="G179" s="11"/>
      <c r="H179" s="20"/>
      <c r="I179" s="21"/>
    </row>
    <row r="180" spans="1:9" ht="55.05" customHeight="1" x14ac:dyDescent="0.3">
      <c r="A180" s="19"/>
      <c r="B180" s="19"/>
      <c r="C180" s="12"/>
      <c r="D180" s="11"/>
      <c r="E180" s="11"/>
      <c r="F180" s="11"/>
      <c r="G180" s="11"/>
      <c r="H180" s="20"/>
      <c r="I180" s="21"/>
    </row>
    <row r="181" spans="1:9" ht="55.05" customHeight="1" x14ac:dyDescent="0.3">
      <c r="A181" s="19"/>
      <c r="B181" s="19"/>
      <c r="C181" s="12"/>
      <c r="D181" s="11"/>
      <c r="E181" s="11"/>
      <c r="F181" s="11"/>
      <c r="G181" s="11"/>
      <c r="H181" s="20"/>
      <c r="I181" s="21"/>
    </row>
    <row r="182" spans="1:9" ht="55.05" customHeight="1" x14ac:dyDescent="0.3">
      <c r="A182" s="19"/>
      <c r="B182" s="19"/>
      <c r="C182" s="12"/>
      <c r="D182" s="11"/>
      <c r="E182" s="11"/>
      <c r="F182" s="11"/>
      <c r="G182" s="11"/>
      <c r="H182" s="20"/>
      <c r="I182" s="21"/>
    </row>
    <row r="183" spans="1:9" ht="55.05" customHeight="1" x14ac:dyDescent="0.3">
      <c r="A183" s="19"/>
      <c r="B183" s="19"/>
      <c r="C183" s="12"/>
      <c r="D183" s="11"/>
      <c r="E183" s="11"/>
      <c r="F183" s="11"/>
      <c r="G183" s="11"/>
      <c r="H183" s="20"/>
      <c r="I183" s="21"/>
    </row>
    <row r="184" spans="1:9" ht="55.05" customHeight="1" x14ac:dyDescent="0.3">
      <c r="A184" s="19"/>
      <c r="B184" s="19"/>
      <c r="C184" s="12"/>
      <c r="D184" s="11"/>
      <c r="E184" s="11"/>
      <c r="F184" s="11"/>
      <c r="G184" s="11"/>
      <c r="H184" s="20"/>
      <c r="I184" s="21"/>
    </row>
    <row r="185" spans="1:9" ht="55.05" customHeight="1" x14ac:dyDescent="0.3">
      <c r="A185" s="19"/>
      <c r="B185" s="19"/>
      <c r="C185" s="12"/>
      <c r="D185" s="11"/>
      <c r="E185" s="11"/>
      <c r="F185" s="11"/>
      <c r="G185" s="11"/>
      <c r="H185" s="20"/>
      <c r="I185" s="21"/>
    </row>
    <row r="186" spans="1:9" ht="55.05" customHeight="1" x14ac:dyDescent="0.3">
      <c r="A186" s="19"/>
      <c r="B186" s="19"/>
      <c r="C186" s="12"/>
      <c r="D186" s="11"/>
      <c r="E186" s="11"/>
      <c r="F186" s="11"/>
      <c r="G186" s="11"/>
      <c r="H186" s="20"/>
      <c r="I186" s="21"/>
    </row>
    <row r="187" spans="1:9" ht="55.05" customHeight="1" x14ac:dyDescent="0.3">
      <c r="A187" s="19"/>
      <c r="B187" s="19"/>
      <c r="C187" s="12"/>
      <c r="D187" s="11"/>
      <c r="E187" s="11"/>
      <c r="F187" s="11"/>
      <c r="G187" s="11"/>
      <c r="H187" s="20"/>
      <c r="I187" s="21"/>
    </row>
    <row r="188" spans="1:9" ht="55.05" customHeight="1" x14ac:dyDescent="0.3">
      <c r="A188" s="19"/>
      <c r="B188" s="19"/>
      <c r="C188" s="12"/>
      <c r="D188" s="11"/>
      <c r="E188" s="11"/>
      <c r="F188" s="11"/>
      <c r="G188" s="11"/>
      <c r="H188" s="20"/>
      <c r="I188" s="21"/>
    </row>
    <row r="189" spans="1:9" ht="55.05" customHeight="1" x14ac:dyDescent="0.3">
      <c r="A189" s="19"/>
      <c r="B189" s="19"/>
      <c r="C189" s="12"/>
      <c r="D189" s="11"/>
      <c r="E189" s="11"/>
      <c r="F189" s="11"/>
      <c r="G189" s="11"/>
      <c r="H189" s="20"/>
      <c r="I189" s="21"/>
    </row>
    <row r="190" spans="1:9" ht="55.05" customHeight="1" x14ac:dyDescent="0.3">
      <c r="A190" s="19"/>
      <c r="B190" s="19"/>
      <c r="C190" s="12"/>
      <c r="D190" s="11"/>
      <c r="E190" s="11"/>
      <c r="F190" s="11"/>
      <c r="G190" s="11"/>
      <c r="H190" s="20"/>
      <c r="I190" s="21"/>
    </row>
    <row r="191" spans="1:9" ht="55.05" customHeight="1" x14ac:dyDescent="0.3">
      <c r="A191" s="19"/>
      <c r="B191" s="19"/>
      <c r="C191" s="12"/>
      <c r="D191" s="11"/>
      <c r="E191" s="11"/>
      <c r="F191" s="11"/>
      <c r="G191" s="11"/>
      <c r="H191" s="20"/>
      <c r="I191" s="21"/>
    </row>
    <row r="192" spans="1:9" ht="55.05" customHeight="1" x14ac:dyDescent="0.3">
      <c r="A192" s="19"/>
      <c r="B192" s="19"/>
      <c r="C192" s="12"/>
      <c r="D192" s="11"/>
      <c r="E192" s="11"/>
      <c r="F192" s="11"/>
      <c r="G192" s="11"/>
      <c r="H192" s="20"/>
      <c r="I192" s="21"/>
    </row>
    <row r="193" spans="1:9" ht="55.05" customHeight="1" x14ac:dyDescent="0.3">
      <c r="A193" s="19"/>
      <c r="B193" s="19"/>
      <c r="C193" s="12"/>
      <c r="D193" s="11"/>
      <c r="E193" s="11"/>
      <c r="F193" s="11"/>
      <c r="G193" s="11"/>
      <c r="H193" s="20"/>
      <c r="I193" s="21"/>
    </row>
    <row r="194" spans="1:9" ht="55.05" customHeight="1" x14ac:dyDescent="0.3">
      <c r="A194" s="19"/>
      <c r="B194" s="19"/>
      <c r="C194" s="12"/>
      <c r="D194" s="11"/>
      <c r="E194" s="11"/>
      <c r="F194" s="11"/>
      <c r="G194" s="11"/>
      <c r="H194" s="20"/>
      <c r="I194" s="21"/>
    </row>
    <row r="195" spans="1:9" ht="55.05" customHeight="1" x14ac:dyDescent="0.3">
      <c r="A195" s="19"/>
      <c r="B195" s="19"/>
      <c r="C195" s="12"/>
      <c r="D195" s="11"/>
      <c r="E195" s="11"/>
      <c r="F195" s="11"/>
      <c r="G195" s="11"/>
      <c r="H195" s="20"/>
      <c r="I195" s="21"/>
    </row>
    <row r="196" spans="1:9" ht="55.05" customHeight="1" x14ac:dyDescent="0.3">
      <c r="A196" s="19"/>
      <c r="B196" s="19"/>
      <c r="C196" s="12"/>
      <c r="D196" s="11"/>
      <c r="E196" s="11"/>
      <c r="F196" s="11"/>
      <c r="G196" s="11"/>
      <c r="H196" s="20"/>
      <c r="I196" s="21"/>
    </row>
    <row r="197" spans="1:9" ht="55.05" customHeight="1" x14ac:dyDescent="0.3">
      <c r="A197" s="19"/>
      <c r="B197" s="19"/>
      <c r="C197" s="12"/>
      <c r="D197" s="11"/>
      <c r="E197" s="11"/>
      <c r="F197" s="11"/>
      <c r="G197" s="11"/>
      <c r="H197" s="20"/>
      <c r="I197" s="21"/>
    </row>
    <row r="198" spans="1:9" ht="55.05" customHeight="1" x14ac:dyDescent="0.3">
      <c r="A198" s="19"/>
      <c r="B198" s="19"/>
      <c r="C198" s="12"/>
      <c r="D198" s="11"/>
      <c r="E198" s="11"/>
      <c r="F198" s="11"/>
      <c r="G198" s="11"/>
      <c r="H198" s="20"/>
      <c r="I198" s="21"/>
    </row>
    <row r="199" spans="1:9" ht="55.05" customHeight="1" x14ac:dyDescent="0.3">
      <c r="A199" s="19"/>
      <c r="B199" s="19"/>
      <c r="C199" s="12"/>
      <c r="D199" s="11"/>
      <c r="E199" s="11"/>
      <c r="F199" s="11"/>
      <c r="G199" s="11"/>
      <c r="H199" s="20"/>
      <c r="I199" s="21"/>
    </row>
    <row r="200" spans="1:9" ht="55.05" customHeight="1" x14ac:dyDescent="0.3">
      <c r="A200" s="19"/>
      <c r="B200" s="19"/>
      <c r="C200" s="12"/>
      <c r="D200" s="11"/>
      <c r="E200" s="11"/>
      <c r="F200" s="11"/>
      <c r="G200" s="11"/>
      <c r="H200" s="20"/>
      <c r="I200" s="21"/>
    </row>
    <row r="201" spans="1:9" ht="55.05" customHeight="1" x14ac:dyDescent="0.3">
      <c r="A201" s="19"/>
      <c r="B201" s="19"/>
      <c r="C201" s="12"/>
      <c r="D201" s="11"/>
      <c r="E201" s="11"/>
      <c r="F201" s="11"/>
      <c r="G201" s="11"/>
      <c r="H201" s="20"/>
      <c r="I201" s="21"/>
    </row>
    <row r="202" spans="1:9" ht="55.05" customHeight="1" x14ac:dyDescent="0.3">
      <c r="A202" s="19"/>
      <c r="B202" s="19"/>
      <c r="C202" s="12"/>
      <c r="D202" s="11"/>
      <c r="E202" s="11"/>
      <c r="F202" s="11"/>
      <c r="G202" s="11"/>
      <c r="H202" s="20"/>
      <c r="I202" s="21"/>
    </row>
    <row r="203" spans="1:9" ht="55.05" customHeight="1" x14ac:dyDescent="0.3">
      <c r="A203" s="19"/>
      <c r="B203" s="19"/>
      <c r="C203" s="12"/>
      <c r="D203" s="11"/>
      <c r="E203" s="11"/>
      <c r="F203" s="11"/>
      <c r="G203" s="11"/>
      <c r="H203" s="20"/>
      <c r="I203" s="21"/>
    </row>
    <row r="204" spans="1:9" ht="55.05" customHeight="1" x14ac:dyDescent="0.3">
      <c r="A204" s="19"/>
      <c r="B204" s="19"/>
      <c r="C204" s="12"/>
      <c r="D204" s="11"/>
      <c r="E204" s="11"/>
      <c r="F204" s="11"/>
      <c r="G204" s="11"/>
      <c r="H204" s="20"/>
      <c r="I204" s="21"/>
    </row>
    <row r="205" spans="1:9" ht="55.05" customHeight="1" x14ac:dyDescent="0.3">
      <c r="A205" s="19"/>
      <c r="B205" s="19"/>
      <c r="C205" s="12"/>
      <c r="D205" s="11"/>
      <c r="E205" s="11"/>
      <c r="F205" s="11"/>
      <c r="G205" s="11"/>
      <c r="H205" s="20"/>
      <c r="I205" s="21"/>
    </row>
    <row r="206" spans="1:9" ht="55.05" customHeight="1" x14ac:dyDescent="0.3">
      <c r="A206" s="19"/>
      <c r="B206" s="19"/>
      <c r="C206" s="12"/>
      <c r="D206" s="11"/>
      <c r="E206" s="11"/>
      <c r="F206" s="11"/>
      <c r="G206" s="11"/>
      <c r="H206" s="20"/>
      <c r="I206" s="21"/>
    </row>
    <row r="207" spans="1:9" ht="55.05" customHeight="1" x14ac:dyDescent="0.3">
      <c r="A207" s="19"/>
      <c r="B207" s="19"/>
      <c r="C207" s="12"/>
      <c r="D207" s="11"/>
      <c r="E207" s="11"/>
      <c r="F207" s="11"/>
      <c r="G207" s="11"/>
      <c r="H207" s="20"/>
      <c r="I207" s="21"/>
    </row>
    <row r="208" spans="1:9" ht="55.05" customHeight="1" x14ac:dyDescent="0.3">
      <c r="A208" s="19"/>
      <c r="B208" s="19"/>
      <c r="C208" s="12"/>
      <c r="D208" s="11"/>
      <c r="E208" s="11"/>
      <c r="F208" s="11"/>
      <c r="G208" s="11"/>
      <c r="H208" s="20"/>
      <c r="I208" s="21"/>
    </row>
    <row r="209" spans="1:9" ht="55.05" customHeight="1" x14ac:dyDescent="0.3">
      <c r="A209" s="19"/>
      <c r="B209" s="19"/>
      <c r="C209" s="12"/>
      <c r="D209" s="11"/>
      <c r="E209" s="11"/>
      <c r="F209" s="11"/>
      <c r="G209" s="11"/>
      <c r="H209" s="20"/>
      <c r="I209" s="21"/>
    </row>
    <row r="210" spans="1:9" ht="55.05" customHeight="1" x14ac:dyDescent="0.3">
      <c r="A210" s="19"/>
      <c r="B210" s="19"/>
      <c r="C210" s="12"/>
      <c r="D210" s="11"/>
      <c r="E210" s="11"/>
      <c r="F210" s="11"/>
      <c r="G210" s="11"/>
      <c r="H210" s="20"/>
      <c r="I210" s="21"/>
    </row>
    <row r="211" spans="1:9" ht="55.05" customHeight="1" x14ac:dyDescent="0.3">
      <c r="A211" s="19"/>
      <c r="B211" s="19"/>
      <c r="C211" s="12"/>
      <c r="D211" s="11"/>
      <c r="E211" s="11"/>
      <c r="F211" s="11"/>
      <c r="G211" s="11"/>
      <c r="H211" s="20"/>
      <c r="I211" s="21"/>
    </row>
    <row r="212" spans="1:9" ht="55.05" customHeight="1" x14ac:dyDescent="0.3">
      <c r="A212" s="19"/>
      <c r="B212" s="19"/>
      <c r="C212" s="12"/>
      <c r="D212" s="11"/>
      <c r="E212" s="11"/>
      <c r="F212" s="11"/>
      <c r="G212" s="11"/>
      <c r="H212" s="20"/>
      <c r="I212" s="21"/>
    </row>
    <row r="213" spans="1:9" ht="55.05" customHeight="1" x14ac:dyDescent="0.3">
      <c r="A213" s="19"/>
      <c r="B213" s="19"/>
      <c r="C213" s="12"/>
      <c r="D213" s="11"/>
      <c r="E213" s="11"/>
      <c r="F213" s="11"/>
      <c r="G213" s="11"/>
      <c r="H213" s="20"/>
      <c r="I213" s="21"/>
    </row>
    <row r="214" spans="1:9" ht="55.05" customHeight="1" x14ac:dyDescent="0.3">
      <c r="A214" s="19"/>
      <c r="B214" s="19"/>
      <c r="C214" s="12"/>
      <c r="D214" s="11"/>
      <c r="E214" s="11"/>
      <c r="F214" s="11"/>
      <c r="G214" s="11"/>
      <c r="H214" s="20"/>
      <c r="I214" s="21"/>
    </row>
    <row r="215" spans="1:9" ht="55.05" customHeight="1" x14ac:dyDescent="0.3">
      <c r="A215" s="19"/>
      <c r="B215" s="19"/>
      <c r="C215" s="12"/>
      <c r="D215" s="11"/>
      <c r="E215" s="11"/>
      <c r="F215" s="11"/>
      <c r="G215" s="11"/>
      <c r="H215" s="20"/>
      <c r="I215" s="21"/>
    </row>
    <row r="216" spans="1:9" ht="55.05" customHeight="1" x14ac:dyDescent="0.3">
      <c r="A216" s="19"/>
      <c r="B216" s="19"/>
      <c r="C216" s="12"/>
      <c r="D216" s="11"/>
      <c r="E216" s="11"/>
      <c r="F216" s="11"/>
      <c r="G216" s="11"/>
      <c r="H216" s="20"/>
      <c r="I216" s="21"/>
    </row>
    <row r="217" spans="1:9" ht="55.05" customHeight="1" x14ac:dyDescent="0.3">
      <c r="A217" s="19"/>
      <c r="B217" s="19"/>
      <c r="C217" s="12"/>
      <c r="D217" s="11"/>
      <c r="E217" s="11"/>
      <c r="F217" s="11"/>
      <c r="G217" s="11"/>
      <c r="H217" s="20"/>
      <c r="I217" s="21"/>
    </row>
    <row r="218" spans="1:9" ht="55.05" customHeight="1" x14ac:dyDescent="0.3">
      <c r="A218" s="19"/>
      <c r="B218" s="19"/>
      <c r="C218" s="12"/>
      <c r="D218" s="11"/>
      <c r="E218" s="11"/>
      <c r="F218" s="11"/>
      <c r="G218" s="11"/>
      <c r="H218" s="20"/>
      <c r="I218" s="21"/>
    </row>
    <row r="219" spans="1:9" ht="55.05" customHeight="1" x14ac:dyDescent="0.3">
      <c r="A219" s="19"/>
      <c r="B219" s="19"/>
      <c r="C219" s="12"/>
      <c r="D219" s="11"/>
      <c r="E219" s="11"/>
      <c r="F219" s="11"/>
      <c r="G219" s="11"/>
      <c r="H219" s="20"/>
      <c r="I219" s="21"/>
    </row>
    <row r="220" spans="1:9" ht="55.05" customHeight="1" x14ac:dyDescent="0.3">
      <c r="A220" s="19"/>
      <c r="B220" s="19"/>
      <c r="C220" s="12"/>
      <c r="D220" s="11"/>
      <c r="E220" s="11"/>
      <c r="F220" s="11"/>
      <c r="G220" s="11"/>
      <c r="H220" s="20"/>
      <c r="I220" s="21"/>
    </row>
    <row r="221" spans="1:9" ht="55.05" customHeight="1" x14ac:dyDescent="0.3">
      <c r="A221" s="19"/>
      <c r="B221" s="19"/>
      <c r="C221" s="12"/>
      <c r="D221" s="11"/>
      <c r="E221" s="11"/>
      <c r="F221" s="11"/>
      <c r="G221" s="11"/>
      <c r="H221" s="20"/>
      <c r="I221" s="21"/>
    </row>
    <row r="222" spans="1:9" ht="55.05" customHeight="1" x14ac:dyDescent="0.3">
      <c r="A222" s="19"/>
      <c r="B222" s="19"/>
      <c r="C222" s="12"/>
      <c r="D222" s="11"/>
      <c r="E222" s="11"/>
      <c r="F222" s="11"/>
      <c r="G222" s="11"/>
      <c r="H222" s="20"/>
      <c r="I222" s="21"/>
    </row>
    <row r="223" spans="1:9" ht="55.05" customHeight="1" x14ac:dyDescent="0.3">
      <c r="A223" s="19"/>
      <c r="B223" s="19"/>
      <c r="C223" s="12"/>
      <c r="D223" s="11"/>
      <c r="E223" s="11"/>
      <c r="F223" s="11"/>
      <c r="G223" s="11"/>
      <c r="H223" s="20"/>
      <c r="I223" s="21"/>
    </row>
    <row r="224" spans="1:9" ht="55.05" customHeight="1" x14ac:dyDescent="0.3">
      <c r="A224" s="19"/>
      <c r="B224" s="19"/>
      <c r="C224" s="12"/>
      <c r="D224" s="11"/>
      <c r="E224" s="11"/>
      <c r="F224" s="11"/>
      <c r="G224" s="11"/>
      <c r="H224" s="20"/>
      <c r="I224" s="21"/>
    </row>
    <row r="225" spans="1:9" ht="55.05" customHeight="1" x14ac:dyDescent="0.3">
      <c r="A225" s="19"/>
      <c r="B225" s="19"/>
      <c r="C225" s="12"/>
      <c r="D225" s="11"/>
      <c r="E225" s="11"/>
      <c r="F225" s="11"/>
      <c r="G225" s="11"/>
      <c r="H225" s="20"/>
      <c r="I225" s="21"/>
    </row>
    <row r="226" spans="1:9" ht="55.05" customHeight="1" x14ac:dyDescent="0.3">
      <c r="A226" s="19"/>
      <c r="B226" s="19"/>
      <c r="C226" s="12"/>
      <c r="D226" s="11"/>
      <c r="E226" s="11"/>
      <c r="F226" s="11"/>
      <c r="G226" s="11"/>
      <c r="H226" s="20"/>
      <c r="I226" s="21"/>
    </row>
    <row r="227" spans="1:9" ht="55.05" customHeight="1" x14ac:dyDescent="0.3">
      <c r="A227" s="19"/>
      <c r="B227" s="19"/>
      <c r="C227" s="12"/>
      <c r="D227" s="11"/>
      <c r="E227" s="11"/>
      <c r="F227" s="11"/>
      <c r="G227" s="11"/>
      <c r="H227" s="20"/>
      <c r="I227" s="21"/>
    </row>
    <row r="228" spans="1:9" ht="55.05" customHeight="1" x14ac:dyDescent="0.3">
      <c r="A228" s="19"/>
      <c r="B228" s="19"/>
      <c r="C228" s="12"/>
      <c r="D228" s="11"/>
      <c r="E228" s="11"/>
      <c r="F228" s="11"/>
      <c r="G228" s="11"/>
      <c r="H228" s="20"/>
      <c r="I228" s="21"/>
    </row>
    <row r="229" spans="1:9" ht="55.05" customHeight="1" x14ac:dyDescent="0.3">
      <c r="A229" s="19"/>
      <c r="B229" s="19"/>
      <c r="C229" s="12"/>
      <c r="D229" s="11"/>
      <c r="E229" s="11"/>
      <c r="F229" s="11"/>
      <c r="G229" s="11"/>
      <c r="H229" s="20"/>
      <c r="I229" s="21"/>
    </row>
    <row r="230" spans="1:9" ht="55.05" customHeight="1" x14ac:dyDescent="0.3">
      <c r="A230" s="19"/>
      <c r="B230" s="19"/>
      <c r="C230" s="12"/>
      <c r="D230" s="11"/>
      <c r="E230" s="11"/>
      <c r="F230" s="11"/>
      <c r="G230" s="11"/>
      <c r="H230" s="20"/>
      <c r="I230" s="21"/>
    </row>
    <row r="231" spans="1:9" ht="55.05" customHeight="1" x14ac:dyDescent="0.3">
      <c r="A231" s="19"/>
      <c r="B231" s="19"/>
      <c r="C231" s="12"/>
      <c r="D231" s="11"/>
      <c r="E231" s="11"/>
      <c r="F231" s="11"/>
      <c r="G231" s="11"/>
      <c r="H231" s="20"/>
      <c r="I231" s="21"/>
    </row>
    <row r="232" spans="1:9" ht="55.05" customHeight="1" x14ac:dyDescent="0.3">
      <c r="A232" s="19"/>
      <c r="B232" s="19"/>
      <c r="C232" s="12"/>
      <c r="D232" s="11"/>
      <c r="E232" s="11"/>
      <c r="F232" s="11"/>
      <c r="G232" s="11"/>
      <c r="H232" s="20"/>
      <c r="I232" s="21"/>
    </row>
    <row r="233" spans="1:9" ht="55.05" customHeight="1" x14ac:dyDescent="0.3">
      <c r="A233" s="19"/>
      <c r="B233" s="19"/>
      <c r="C233" s="12"/>
      <c r="D233" s="11"/>
      <c r="E233" s="11"/>
      <c r="F233" s="11"/>
      <c r="G233" s="11"/>
      <c r="H233" s="20"/>
      <c r="I233" s="21"/>
    </row>
    <row r="234" spans="1:9" ht="55.05" customHeight="1" x14ac:dyDescent="0.3">
      <c r="A234" s="19"/>
      <c r="B234" s="19"/>
      <c r="C234" s="12"/>
      <c r="D234" s="11"/>
      <c r="E234" s="11"/>
      <c r="F234" s="11"/>
      <c r="G234" s="11"/>
      <c r="H234" s="20"/>
      <c r="I234" s="21"/>
    </row>
    <row r="235" spans="1:9" ht="55.05" customHeight="1" x14ac:dyDescent="0.3">
      <c r="A235" s="19"/>
      <c r="B235" s="19"/>
      <c r="C235" s="12"/>
      <c r="D235" s="11"/>
      <c r="E235" s="11"/>
      <c r="F235" s="11"/>
      <c r="G235" s="11"/>
      <c r="H235" s="20"/>
      <c r="I235" s="21"/>
    </row>
    <row r="236" spans="1:9" ht="55.05" customHeight="1" x14ac:dyDescent="0.3">
      <c r="A236" s="19"/>
      <c r="B236" s="19"/>
      <c r="C236" s="12"/>
      <c r="D236" s="11"/>
      <c r="E236" s="11"/>
      <c r="F236" s="11"/>
      <c r="G236" s="11"/>
      <c r="H236" s="20"/>
      <c r="I236" s="21"/>
    </row>
    <row r="237" spans="1:9" ht="55.05" customHeight="1" x14ac:dyDescent="0.3">
      <c r="A237" s="19"/>
      <c r="B237" s="19"/>
      <c r="C237" s="12"/>
      <c r="D237" s="11"/>
      <c r="E237" s="11"/>
      <c r="F237" s="11"/>
      <c r="G237" s="11"/>
      <c r="H237" s="20"/>
      <c r="I237" s="21"/>
    </row>
    <row r="238" spans="1:9" ht="55.05" customHeight="1" x14ac:dyDescent="0.3">
      <c r="A238" s="19"/>
      <c r="B238" s="19"/>
      <c r="C238" s="12"/>
      <c r="D238" s="11"/>
      <c r="E238" s="11"/>
      <c r="F238" s="11"/>
      <c r="G238" s="11"/>
      <c r="H238" s="20"/>
      <c r="I238" s="21"/>
    </row>
    <row r="239" spans="1:9" ht="55.05" customHeight="1" x14ac:dyDescent="0.3">
      <c r="A239" s="19"/>
      <c r="B239" s="19"/>
      <c r="C239" s="12"/>
      <c r="D239" s="11"/>
      <c r="E239" s="11"/>
      <c r="F239" s="11"/>
      <c r="G239" s="11"/>
      <c r="H239" s="20"/>
      <c r="I239" s="21"/>
    </row>
    <row r="240" spans="1:9" ht="55.05" customHeight="1" x14ac:dyDescent="0.3">
      <c r="A240" s="19"/>
      <c r="B240" s="19"/>
      <c r="C240" s="12"/>
      <c r="D240" s="11"/>
      <c r="E240" s="11"/>
      <c r="F240" s="11"/>
      <c r="G240" s="11"/>
      <c r="H240" s="20"/>
      <c r="I240" s="21"/>
    </row>
    <row r="241" spans="1:9" ht="55.05" customHeight="1" x14ac:dyDescent="0.3">
      <c r="A241" s="19"/>
      <c r="B241" s="19"/>
      <c r="C241" s="12"/>
      <c r="D241" s="11"/>
      <c r="E241" s="11"/>
      <c r="F241" s="11"/>
      <c r="G241" s="11"/>
      <c r="H241" s="20"/>
      <c r="I241" s="21"/>
    </row>
    <row r="242" spans="1:9" ht="55.05" customHeight="1" x14ac:dyDescent="0.3">
      <c r="A242" s="19"/>
      <c r="B242" s="19"/>
      <c r="C242" s="12"/>
      <c r="D242" s="11"/>
      <c r="E242" s="11"/>
      <c r="F242" s="11"/>
      <c r="G242" s="11"/>
      <c r="H242" s="20"/>
      <c r="I242" s="21"/>
    </row>
    <row r="243" spans="1:9" ht="55.05" customHeight="1" x14ac:dyDescent="0.3">
      <c r="A243" s="19"/>
      <c r="B243" s="19"/>
      <c r="C243" s="12"/>
      <c r="D243" s="11"/>
      <c r="E243" s="11"/>
      <c r="F243" s="11"/>
      <c r="G243" s="11"/>
      <c r="H243" s="20"/>
      <c r="I243" s="21"/>
    </row>
    <row r="244" spans="1:9" ht="55.05" customHeight="1" x14ac:dyDescent="0.3">
      <c r="A244" s="19"/>
      <c r="B244" s="19"/>
      <c r="C244" s="12"/>
      <c r="D244" s="11"/>
      <c r="E244" s="11"/>
      <c r="F244" s="11"/>
      <c r="G244" s="11"/>
      <c r="H244" s="20"/>
      <c r="I244" s="21"/>
    </row>
    <row r="245" spans="1:9" ht="55.05" customHeight="1" x14ac:dyDescent="0.3">
      <c r="A245" s="19"/>
      <c r="B245" s="19"/>
      <c r="C245" s="12"/>
      <c r="D245" s="11"/>
      <c r="E245" s="11"/>
      <c r="F245" s="11"/>
      <c r="G245" s="11"/>
      <c r="H245" s="20"/>
      <c r="I245" s="21"/>
    </row>
    <row r="246" spans="1:9" ht="55.05" customHeight="1" x14ac:dyDescent="0.3">
      <c r="A246" s="19"/>
      <c r="B246" s="19"/>
      <c r="C246" s="12"/>
      <c r="D246" s="11"/>
      <c r="E246" s="11"/>
      <c r="F246" s="11"/>
      <c r="G246" s="11"/>
      <c r="H246" s="20"/>
      <c r="I246" s="21"/>
    </row>
    <row r="247" spans="1:9" ht="55.05" customHeight="1" x14ac:dyDescent="0.3">
      <c r="A247" s="19"/>
      <c r="B247" s="19"/>
      <c r="C247" s="12"/>
      <c r="D247" s="11"/>
      <c r="E247" s="11"/>
      <c r="F247" s="11"/>
      <c r="G247" s="11"/>
      <c r="H247" s="20"/>
      <c r="I247" s="21"/>
    </row>
    <row r="248" spans="1:9" ht="55.05" customHeight="1" x14ac:dyDescent="0.3">
      <c r="A248" s="19"/>
      <c r="B248" s="19"/>
      <c r="C248" s="12"/>
      <c r="D248" s="11"/>
      <c r="E248" s="11"/>
      <c r="F248" s="11"/>
      <c r="G248" s="11"/>
      <c r="H248" s="20"/>
      <c r="I248" s="21"/>
    </row>
    <row r="249" spans="1:9" ht="55.05" customHeight="1" x14ac:dyDescent="0.3">
      <c r="A249" s="19"/>
      <c r="B249" s="19"/>
      <c r="C249" s="12"/>
      <c r="D249" s="11"/>
      <c r="E249" s="11"/>
      <c r="F249" s="11"/>
      <c r="G249" s="11"/>
      <c r="H249" s="20"/>
      <c r="I249" s="21"/>
    </row>
    <row r="250" spans="1:9" ht="55.05" customHeight="1" x14ac:dyDescent="0.3">
      <c r="A250" s="19"/>
      <c r="B250" s="19"/>
      <c r="C250" s="12"/>
      <c r="D250" s="11"/>
      <c r="E250" s="11"/>
      <c r="F250" s="11"/>
      <c r="G250" s="11"/>
      <c r="H250" s="20"/>
      <c r="I250" s="21"/>
    </row>
    <row r="251" spans="1:9" ht="55.05" customHeight="1" x14ac:dyDescent="0.3">
      <c r="A251" s="19"/>
      <c r="B251" s="19"/>
      <c r="C251" s="12"/>
      <c r="D251" s="11"/>
      <c r="E251" s="11"/>
      <c r="F251" s="11"/>
      <c r="G251" s="11"/>
      <c r="H251" s="20"/>
      <c r="I251" s="21"/>
    </row>
    <row r="252" spans="1:9" ht="55.05" customHeight="1" x14ac:dyDescent="0.3">
      <c r="A252" s="19"/>
      <c r="B252" s="19"/>
      <c r="C252" s="12"/>
      <c r="D252" s="11"/>
      <c r="E252" s="11"/>
      <c r="F252" s="11"/>
      <c r="G252" s="11"/>
      <c r="H252" s="20"/>
      <c r="I252" s="21"/>
    </row>
    <row r="253" spans="1:9" ht="55.05" customHeight="1" x14ac:dyDescent="0.3">
      <c r="A253" s="19"/>
      <c r="B253" s="19"/>
      <c r="C253" s="12"/>
      <c r="D253" s="11"/>
      <c r="E253" s="11"/>
      <c r="F253" s="11"/>
      <c r="G253" s="11"/>
      <c r="H253" s="20"/>
      <c r="I253" s="21"/>
    </row>
    <row r="254" spans="1:9" ht="55.05" customHeight="1" x14ac:dyDescent="0.3">
      <c r="A254" s="19"/>
      <c r="B254" s="19"/>
      <c r="C254" s="12"/>
      <c r="D254" s="11"/>
      <c r="E254" s="11"/>
      <c r="F254" s="11"/>
      <c r="G254" s="11"/>
      <c r="H254" s="20"/>
      <c r="I254" s="21"/>
    </row>
    <row r="255" spans="1:9" ht="55.05" customHeight="1" x14ac:dyDescent="0.3">
      <c r="A255" s="19"/>
      <c r="B255" s="19"/>
      <c r="C255" s="12"/>
      <c r="D255" s="11"/>
      <c r="E255" s="11"/>
      <c r="F255" s="11"/>
      <c r="G255" s="11"/>
      <c r="H255" s="20"/>
      <c r="I255" s="21"/>
    </row>
    <row r="256" spans="1:9" ht="55.05" customHeight="1" x14ac:dyDescent="0.3">
      <c r="A256" s="19"/>
      <c r="B256" s="19"/>
      <c r="C256" s="12"/>
      <c r="D256" s="11"/>
      <c r="E256" s="11"/>
      <c r="F256" s="11"/>
      <c r="G256" s="11"/>
      <c r="H256" s="20"/>
      <c r="I256" s="21"/>
    </row>
    <row r="257" spans="1:9" ht="55.05" customHeight="1" x14ac:dyDescent="0.3">
      <c r="A257" s="19"/>
      <c r="B257" s="19"/>
      <c r="C257" s="12"/>
      <c r="D257" s="11"/>
      <c r="E257" s="11"/>
      <c r="F257" s="11"/>
      <c r="G257" s="11"/>
      <c r="H257" s="20"/>
      <c r="I257" s="21"/>
    </row>
    <row r="258" spans="1:9" ht="55.05" customHeight="1" x14ac:dyDescent="0.3">
      <c r="A258" s="19"/>
      <c r="B258" s="19"/>
      <c r="C258" s="12"/>
      <c r="D258" s="11"/>
      <c r="E258" s="11"/>
      <c r="F258" s="11"/>
      <c r="G258" s="11"/>
      <c r="H258" s="20"/>
      <c r="I258" s="21"/>
    </row>
    <row r="259" spans="1:9" ht="55.05" customHeight="1" x14ac:dyDescent="0.3">
      <c r="A259" s="19"/>
      <c r="B259" s="19"/>
      <c r="C259" s="12"/>
      <c r="D259" s="11"/>
      <c r="E259" s="11"/>
      <c r="F259" s="11"/>
      <c r="G259" s="11"/>
      <c r="H259" s="20"/>
      <c r="I259" s="21"/>
    </row>
    <row r="260" spans="1:9" ht="55.05" customHeight="1" x14ac:dyDescent="0.3">
      <c r="A260" s="19"/>
      <c r="B260" s="19"/>
      <c r="C260" s="12"/>
      <c r="D260" s="11"/>
      <c r="E260" s="11"/>
      <c r="F260" s="11"/>
      <c r="G260" s="11"/>
      <c r="H260" s="20"/>
      <c r="I260" s="21"/>
    </row>
    <row r="261" spans="1:9" ht="55.05" customHeight="1" x14ac:dyDescent="0.3">
      <c r="A261" s="19"/>
      <c r="B261" s="19"/>
      <c r="C261" s="12"/>
      <c r="D261" s="11"/>
      <c r="E261" s="11"/>
      <c r="F261" s="11"/>
      <c r="G261" s="11"/>
      <c r="H261" s="20"/>
      <c r="I261" s="21"/>
    </row>
    <row r="262" spans="1:9" ht="55.05" customHeight="1" x14ac:dyDescent="0.3">
      <c r="A262" s="19"/>
      <c r="B262" s="19"/>
      <c r="C262" s="12"/>
      <c r="D262" s="11"/>
      <c r="E262" s="11"/>
      <c r="F262" s="11"/>
      <c r="G262" s="11"/>
      <c r="H262" s="20"/>
      <c r="I262" s="21"/>
    </row>
    <row r="263" spans="1:9" ht="55.05" customHeight="1" x14ac:dyDescent="0.3">
      <c r="A263" s="19"/>
      <c r="B263" s="19"/>
      <c r="C263" s="12"/>
      <c r="D263" s="11"/>
      <c r="E263" s="11"/>
      <c r="F263" s="11"/>
      <c r="G263" s="11"/>
      <c r="H263" s="20"/>
      <c r="I263" s="21"/>
    </row>
    <row r="264" spans="1:9" ht="55.05" customHeight="1" x14ac:dyDescent="0.3">
      <c r="A264" s="19"/>
      <c r="B264" s="19"/>
      <c r="C264" s="12"/>
      <c r="D264" s="11"/>
      <c r="E264" s="11"/>
      <c r="F264" s="11"/>
      <c r="G264" s="11"/>
      <c r="H264" s="20"/>
      <c r="I264" s="21"/>
    </row>
    <row r="265" spans="1:9" ht="55.05" customHeight="1" x14ac:dyDescent="0.3">
      <c r="A265" s="19"/>
      <c r="B265" s="19"/>
      <c r="C265" s="12"/>
      <c r="D265" s="11"/>
      <c r="E265" s="11"/>
      <c r="F265" s="11"/>
      <c r="G265" s="11"/>
      <c r="H265" s="20"/>
      <c r="I265" s="21"/>
    </row>
    <row r="266" spans="1:9" ht="55.05" customHeight="1" x14ac:dyDescent="0.3">
      <c r="A266" s="19"/>
      <c r="B266" s="19"/>
      <c r="C266" s="12"/>
      <c r="D266" s="11"/>
      <c r="E266" s="11"/>
      <c r="F266" s="11"/>
      <c r="G266" s="11"/>
      <c r="H266" s="20"/>
      <c r="I266" s="21"/>
    </row>
    <row r="267" spans="1:9" ht="55.05" customHeight="1" x14ac:dyDescent="0.3">
      <c r="A267" s="19"/>
      <c r="B267" s="19"/>
      <c r="C267" s="12"/>
      <c r="D267" s="11"/>
      <c r="E267" s="11"/>
      <c r="F267" s="11"/>
      <c r="G267" s="11"/>
      <c r="H267" s="20"/>
      <c r="I267" s="21"/>
    </row>
    <row r="268" spans="1:9" ht="55.05" customHeight="1" x14ac:dyDescent="0.3">
      <c r="A268" s="19"/>
      <c r="B268" s="19"/>
      <c r="C268" s="12"/>
      <c r="D268" s="11"/>
      <c r="E268" s="11"/>
      <c r="F268" s="11"/>
      <c r="G268" s="11"/>
      <c r="H268" s="20"/>
      <c r="I268" s="21"/>
    </row>
    <row r="269" spans="1:9" ht="55.05" customHeight="1" x14ac:dyDescent="0.3">
      <c r="A269" s="19"/>
      <c r="B269" s="19"/>
      <c r="C269" s="12"/>
      <c r="D269" s="11"/>
      <c r="E269" s="11"/>
      <c r="F269" s="11"/>
      <c r="G269" s="11"/>
      <c r="H269" s="20"/>
      <c r="I269" s="21"/>
    </row>
    <row r="270" spans="1:9" ht="55.05" customHeight="1" x14ac:dyDescent="0.3">
      <c r="A270" s="19"/>
      <c r="B270" s="19"/>
      <c r="C270" s="12"/>
      <c r="D270" s="11"/>
      <c r="E270" s="11"/>
      <c r="F270" s="11"/>
      <c r="G270" s="11"/>
      <c r="H270" s="20"/>
      <c r="I270" s="21"/>
    </row>
    <row r="271" spans="1:9" ht="55.05" customHeight="1" x14ac:dyDescent="0.3">
      <c r="A271" s="19"/>
      <c r="B271" s="19"/>
      <c r="C271" s="12"/>
      <c r="D271" s="11"/>
      <c r="E271" s="11"/>
      <c r="F271" s="11"/>
      <c r="G271" s="11"/>
      <c r="H271" s="20"/>
      <c r="I271" s="21"/>
    </row>
    <row r="272" spans="1:9" ht="55.05" customHeight="1" x14ac:dyDescent="0.3">
      <c r="A272" s="19"/>
      <c r="B272" s="19"/>
      <c r="C272" s="12"/>
      <c r="D272" s="11"/>
      <c r="E272" s="11"/>
      <c r="F272" s="11"/>
      <c r="G272" s="11"/>
      <c r="H272" s="20"/>
      <c r="I272" s="21"/>
    </row>
    <row r="273" spans="1:9" ht="55.05" customHeight="1" x14ac:dyDescent="0.3">
      <c r="A273" s="19"/>
      <c r="B273" s="19"/>
      <c r="C273" s="12"/>
      <c r="D273" s="11"/>
      <c r="E273" s="11"/>
      <c r="F273" s="11"/>
      <c r="G273" s="11"/>
      <c r="H273" s="20"/>
      <c r="I273" s="21"/>
    </row>
    <row r="274" spans="1:9" ht="55.05" customHeight="1" x14ac:dyDescent="0.3">
      <c r="A274" s="19"/>
      <c r="B274" s="19"/>
      <c r="C274" s="12"/>
      <c r="D274" s="11"/>
      <c r="E274" s="11"/>
      <c r="F274" s="11"/>
      <c r="G274" s="11"/>
      <c r="H274" s="20"/>
      <c r="I274" s="21"/>
    </row>
    <row r="275" spans="1:9" ht="55.05" customHeight="1" x14ac:dyDescent="0.3">
      <c r="A275" s="19"/>
      <c r="B275" s="19"/>
      <c r="C275" s="12"/>
      <c r="D275" s="11"/>
      <c r="E275" s="11"/>
      <c r="F275" s="11"/>
      <c r="G275" s="11"/>
      <c r="H275" s="20"/>
      <c r="I275" s="21"/>
    </row>
    <row r="276" spans="1:9" ht="55.05" customHeight="1" x14ac:dyDescent="0.3">
      <c r="A276" s="19"/>
      <c r="B276" s="19"/>
      <c r="C276" s="12"/>
      <c r="D276" s="11"/>
      <c r="E276" s="11"/>
      <c r="F276" s="11"/>
      <c r="G276" s="11"/>
      <c r="H276" s="20"/>
      <c r="I276" s="21"/>
    </row>
    <row r="277" spans="1:9" ht="55.05" customHeight="1" x14ac:dyDescent="0.3">
      <c r="A277" s="19"/>
      <c r="B277" s="19"/>
      <c r="C277" s="12"/>
      <c r="D277" s="11"/>
      <c r="E277" s="11"/>
      <c r="F277" s="11"/>
      <c r="G277" s="11"/>
      <c r="H277" s="20"/>
      <c r="I277" s="21"/>
    </row>
    <row r="278" spans="1:9" ht="55.05" customHeight="1" x14ac:dyDescent="0.3">
      <c r="A278" s="19"/>
      <c r="B278" s="19"/>
      <c r="C278" s="12"/>
      <c r="D278" s="11"/>
      <c r="E278" s="11"/>
      <c r="F278" s="11"/>
      <c r="G278" s="11"/>
      <c r="H278" s="20"/>
      <c r="I278" s="21"/>
    </row>
    <row r="279" spans="1:9" ht="55.05" customHeight="1" x14ac:dyDescent="0.3">
      <c r="A279" s="19"/>
      <c r="B279" s="19"/>
      <c r="C279" s="12"/>
      <c r="D279" s="11"/>
      <c r="E279" s="11"/>
      <c r="F279" s="11"/>
      <c r="G279" s="11"/>
      <c r="H279" s="20"/>
      <c r="I279" s="21"/>
    </row>
    <row r="280" spans="1:9" ht="55.05" customHeight="1" x14ac:dyDescent="0.3">
      <c r="A280" s="19"/>
      <c r="B280" s="19"/>
      <c r="C280" s="12"/>
      <c r="D280" s="11"/>
      <c r="E280" s="11"/>
      <c r="F280" s="11"/>
      <c r="G280" s="11"/>
      <c r="H280" s="20"/>
      <c r="I280" s="21"/>
    </row>
    <row r="281" spans="1:9" ht="55.05" customHeight="1" x14ac:dyDescent="0.3">
      <c r="A281" s="19"/>
      <c r="B281" s="19"/>
      <c r="C281" s="12"/>
      <c r="D281" s="11"/>
      <c r="E281" s="11"/>
      <c r="F281" s="11"/>
      <c r="G281" s="11"/>
      <c r="H281" s="20"/>
      <c r="I281" s="21"/>
    </row>
    <row r="282" spans="1:9" ht="55.05" customHeight="1" x14ac:dyDescent="0.3">
      <c r="A282" s="19"/>
      <c r="B282" s="19"/>
      <c r="C282" s="12"/>
      <c r="D282" s="11"/>
      <c r="E282" s="11"/>
      <c r="F282" s="11"/>
      <c r="G282" s="11"/>
      <c r="H282" s="20"/>
      <c r="I282" s="21"/>
    </row>
    <row r="283" spans="1:9" ht="55.05" customHeight="1" x14ac:dyDescent="0.3">
      <c r="A283" s="19"/>
      <c r="B283" s="19"/>
      <c r="C283" s="12"/>
      <c r="D283" s="11"/>
      <c r="E283" s="11"/>
      <c r="F283" s="11"/>
      <c r="G283" s="11"/>
      <c r="H283" s="20"/>
      <c r="I283" s="21"/>
    </row>
    <row r="284" spans="1:9" ht="55.05" customHeight="1" x14ac:dyDescent="0.3">
      <c r="A284" s="19"/>
      <c r="B284" s="19"/>
      <c r="C284" s="12"/>
      <c r="D284" s="11"/>
      <c r="E284" s="11"/>
      <c r="F284" s="11"/>
      <c r="G284" s="11"/>
      <c r="H284" s="20"/>
      <c r="I284" s="21"/>
    </row>
    <row r="285" spans="1:9" ht="55.05" customHeight="1" x14ac:dyDescent="0.3">
      <c r="A285" s="19"/>
      <c r="B285" s="19"/>
      <c r="C285" s="12"/>
      <c r="D285" s="11"/>
      <c r="E285" s="11"/>
      <c r="F285" s="11"/>
      <c r="G285" s="11"/>
      <c r="H285" s="20"/>
      <c r="I285" s="21"/>
    </row>
    <row r="286" spans="1:9" ht="55.05" customHeight="1" x14ac:dyDescent="0.3">
      <c r="A286" s="19"/>
      <c r="B286" s="19"/>
      <c r="C286" s="12"/>
      <c r="D286" s="11"/>
      <c r="E286" s="11"/>
      <c r="F286" s="11"/>
      <c r="G286" s="11"/>
      <c r="H286" s="20"/>
      <c r="I286" s="21"/>
    </row>
    <row r="287" spans="1:9" ht="55.05" customHeight="1" x14ac:dyDescent="0.3">
      <c r="A287" s="19"/>
      <c r="B287" s="19"/>
      <c r="C287" s="12"/>
      <c r="D287" s="11"/>
      <c r="E287" s="11"/>
      <c r="F287" s="11"/>
      <c r="G287" s="11"/>
      <c r="H287" s="20"/>
      <c r="I287" s="21"/>
    </row>
    <row r="288" spans="1:9" ht="55.05" customHeight="1" x14ac:dyDescent="0.3">
      <c r="A288" s="19"/>
      <c r="B288" s="19"/>
      <c r="C288" s="12"/>
      <c r="D288" s="11"/>
      <c r="E288" s="11"/>
      <c r="F288" s="11"/>
      <c r="G288" s="11"/>
      <c r="H288" s="20"/>
      <c r="I288" s="21"/>
    </row>
    <row r="289" spans="1:9" ht="55.05" customHeight="1" x14ac:dyDescent="0.3">
      <c r="A289" s="19"/>
      <c r="B289" s="19"/>
      <c r="C289" s="12"/>
      <c r="D289" s="11"/>
      <c r="E289" s="11"/>
      <c r="F289" s="11"/>
      <c r="G289" s="11"/>
      <c r="H289" s="20"/>
      <c r="I289" s="21"/>
    </row>
    <row r="290" spans="1:9" ht="55.05" customHeight="1" x14ac:dyDescent="0.3">
      <c r="A290" s="19"/>
      <c r="B290" s="19"/>
      <c r="C290" s="12"/>
      <c r="D290" s="11"/>
      <c r="E290" s="11"/>
      <c r="F290" s="11"/>
      <c r="G290" s="11"/>
      <c r="H290" s="20"/>
      <c r="I290" s="21"/>
    </row>
    <row r="291" spans="1:9" ht="55.05" customHeight="1" x14ac:dyDescent="0.3">
      <c r="A291" s="19"/>
      <c r="B291" s="19"/>
      <c r="C291" s="12"/>
      <c r="D291" s="11"/>
      <c r="E291" s="11"/>
      <c r="F291" s="11"/>
      <c r="G291" s="11"/>
      <c r="H291" s="20"/>
      <c r="I291" s="21"/>
    </row>
    <row r="292" spans="1:9" ht="55.05" customHeight="1" x14ac:dyDescent="0.3">
      <c r="A292" s="19"/>
      <c r="B292" s="19"/>
      <c r="C292" s="12"/>
      <c r="D292" s="11"/>
      <c r="E292" s="11"/>
      <c r="F292" s="11"/>
      <c r="G292" s="11"/>
      <c r="H292" s="20"/>
      <c r="I292" s="21"/>
    </row>
    <row r="293" spans="1:9" ht="55.05" customHeight="1" x14ac:dyDescent="0.3">
      <c r="A293" s="19"/>
      <c r="B293" s="19"/>
      <c r="C293" s="12"/>
      <c r="D293" s="11"/>
      <c r="E293" s="11"/>
      <c r="F293" s="11"/>
      <c r="G293" s="11"/>
      <c r="H293" s="20"/>
      <c r="I293" s="21"/>
    </row>
    <row r="294" spans="1:9" ht="55.05" customHeight="1" x14ac:dyDescent="0.3">
      <c r="A294" s="19"/>
      <c r="B294" s="19"/>
      <c r="C294" s="12"/>
      <c r="D294" s="11"/>
      <c r="E294" s="11"/>
      <c r="F294" s="11"/>
      <c r="G294" s="11"/>
      <c r="H294" s="20"/>
      <c r="I294" s="21"/>
    </row>
    <row r="295" spans="1:9" ht="55.05" customHeight="1" x14ac:dyDescent="0.3">
      <c r="A295" s="19"/>
      <c r="B295" s="19"/>
      <c r="C295" s="12"/>
      <c r="D295" s="11"/>
      <c r="E295" s="11"/>
      <c r="F295" s="11"/>
      <c r="G295" s="11"/>
      <c r="H295" s="20"/>
      <c r="I295" s="21"/>
    </row>
    <row r="296" spans="1:9" ht="55.05" customHeight="1" x14ac:dyDescent="0.3">
      <c r="A296" s="19"/>
      <c r="B296" s="19"/>
      <c r="C296" s="12"/>
      <c r="D296" s="11"/>
      <c r="E296" s="11"/>
      <c r="F296" s="11"/>
      <c r="G296" s="11"/>
      <c r="H296" s="20"/>
      <c r="I296" s="21"/>
    </row>
    <row r="297" spans="1:9" ht="55.05" customHeight="1" x14ac:dyDescent="0.3">
      <c r="A297" s="19"/>
      <c r="B297" s="19"/>
      <c r="C297" s="12"/>
      <c r="D297" s="11"/>
      <c r="E297" s="11"/>
      <c r="F297" s="11"/>
      <c r="G297" s="11"/>
      <c r="H297" s="20"/>
      <c r="I297" s="21"/>
    </row>
    <row r="298" spans="1:9" ht="55.05" customHeight="1" x14ac:dyDescent="0.3">
      <c r="A298" s="19"/>
      <c r="B298" s="19"/>
      <c r="C298" s="12"/>
      <c r="D298" s="11"/>
      <c r="E298" s="11"/>
      <c r="F298" s="11"/>
      <c r="G298" s="11"/>
      <c r="H298" s="20"/>
      <c r="I298" s="21"/>
    </row>
    <row r="299" spans="1:9" ht="55.05" customHeight="1" x14ac:dyDescent="0.3">
      <c r="A299" s="19"/>
      <c r="B299" s="19"/>
      <c r="C299" s="12"/>
      <c r="D299" s="11"/>
      <c r="E299" s="11"/>
      <c r="F299" s="11"/>
      <c r="G299" s="11"/>
      <c r="H299" s="20"/>
      <c r="I299" s="21"/>
    </row>
    <row r="300" spans="1:9" ht="55.05" customHeight="1" x14ac:dyDescent="0.3">
      <c r="A300" s="19"/>
      <c r="B300" s="19"/>
      <c r="C300" s="12"/>
      <c r="D300" s="11"/>
      <c r="E300" s="11"/>
      <c r="F300" s="11"/>
      <c r="G300" s="11"/>
      <c r="H300" s="20"/>
      <c r="I300" s="21"/>
    </row>
    <row r="301" spans="1:9" ht="55.05" customHeight="1" x14ac:dyDescent="0.3">
      <c r="A301" s="19"/>
      <c r="B301" s="19"/>
      <c r="C301" s="12"/>
      <c r="D301" s="11"/>
      <c r="E301" s="11"/>
      <c r="F301" s="11"/>
      <c r="G301" s="11"/>
      <c r="H301" s="20"/>
      <c r="I301" s="21"/>
    </row>
    <row r="302" spans="1:9" ht="55.05" customHeight="1" x14ac:dyDescent="0.3">
      <c r="A302" s="19"/>
      <c r="B302" s="19"/>
      <c r="C302" s="12"/>
      <c r="D302" s="11"/>
      <c r="E302" s="11"/>
      <c r="F302" s="11"/>
      <c r="G302" s="11"/>
      <c r="H302" s="20"/>
      <c r="I302" s="21"/>
    </row>
    <row r="303" spans="1:9" ht="55.05" customHeight="1" x14ac:dyDescent="0.3">
      <c r="A303" s="19"/>
      <c r="B303" s="19"/>
      <c r="C303" s="12"/>
      <c r="D303" s="11"/>
      <c r="E303" s="11"/>
      <c r="F303" s="11"/>
      <c r="G303" s="11"/>
      <c r="H303" s="20"/>
      <c r="I303" s="21"/>
    </row>
    <row r="304" spans="1:9" ht="55.05" customHeight="1" x14ac:dyDescent="0.3">
      <c r="A304" s="22"/>
      <c r="B304" s="22"/>
      <c r="C304" s="22"/>
      <c r="D304" s="11"/>
      <c r="E304" s="11"/>
      <c r="F304" s="11"/>
      <c r="G304" s="11"/>
      <c r="H304" s="20"/>
      <c r="I304" s="21"/>
    </row>
    <row r="305" spans="1:9" ht="55.05" customHeight="1" x14ac:dyDescent="0.3">
      <c r="A305" s="19"/>
      <c r="B305" s="19"/>
      <c r="C305" s="12"/>
      <c r="D305" s="11"/>
      <c r="E305" s="11"/>
      <c r="F305" s="11"/>
      <c r="G305" s="11"/>
      <c r="H305" s="20"/>
      <c r="I305" s="21"/>
    </row>
    <row r="306" spans="1:9" ht="55.05" customHeight="1" x14ac:dyDescent="0.3">
      <c r="A306" s="19"/>
      <c r="B306" s="19"/>
      <c r="C306" s="12"/>
      <c r="D306" s="11"/>
      <c r="E306" s="11"/>
      <c r="F306" s="11"/>
      <c r="G306" s="11"/>
      <c r="H306" s="20"/>
      <c r="I306" s="21"/>
    </row>
    <row r="307" spans="1:9" ht="55.05" customHeight="1" x14ac:dyDescent="0.3">
      <c r="A307" s="19"/>
      <c r="B307" s="19"/>
      <c r="C307" s="12"/>
      <c r="D307" s="11"/>
      <c r="E307" s="11"/>
      <c r="F307" s="11"/>
      <c r="G307" s="11"/>
      <c r="H307" s="20"/>
      <c r="I307" s="21"/>
    </row>
    <row r="308" spans="1:9" ht="55.05" customHeight="1" x14ac:dyDescent="0.3">
      <c r="A308" s="19"/>
      <c r="B308" s="19"/>
      <c r="C308" s="12"/>
      <c r="D308" s="11"/>
      <c r="E308" s="11"/>
      <c r="F308" s="11"/>
      <c r="G308" s="11"/>
      <c r="H308" s="20"/>
      <c r="I308" s="21"/>
    </row>
    <row r="309" spans="1:9" ht="55.05" customHeight="1" x14ac:dyDescent="0.3">
      <c r="A309" s="19"/>
      <c r="B309" s="19"/>
      <c r="C309" s="12"/>
      <c r="D309" s="11"/>
      <c r="E309" s="11"/>
      <c r="F309" s="11"/>
      <c r="G309" s="11"/>
      <c r="H309" s="20"/>
      <c r="I309" s="21"/>
    </row>
    <row r="310" spans="1:9" ht="55.05" customHeight="1" x14ac:dyDescent="0.3">
      <c r="A310" s="19"/>
      <c r="B310" s="19"/>
      <c r="C310" s="12"/>
      <c r="D310" s="11"/>
      <c r="E310" s="11"/>
      <c r="F310" s="11"/>
      <c r="G310" s="11"/>
      <c r="H310" s="20"/>
      <c r="I310" s="21"/>
    </row>
    <row r="311" spans="1:9" ht="55.05" customHeight="1" x14ac:dyDescent="0.3">
      <c r="A311" s="19"/>
      <c r="B311" s="19"/>
      <c r="C311" s="12"/>
      <c r="D311" s="11"/>
      <c r="E311" s="11"/>
      <c r="F311" s="11"/>
      <c r="G311" s="11"/>
      <c r="H311" s="20"/>
      <c r="I311" s="21"/>
    </row>
    <row r="312" spans="1:9" ht="55.05" customHeight="1" x14ac:dyDescent="0.3">
      <c r="A312" s="19"/>
      <c r="B312" s="19"/>
      <c r="C312" s="12"/>
      <c r="D312" s="11"/>
      <c r="E312" s="11"/>
      <c r="F312" s="11"/>
      <c r="G312" s="11"/>
      <c r="H312" s="20"/>
      <c r="I312" s="21"/>
    </row>
    <row r="313" spans="1:9" ht="55.05" customHeight="1" x14ac:dyDescent="0.3">
      <c r="A313" s="19"/>
      <c r="B313" s="19"/>
      <c r="C313" s="12"/>
      <c r="D313" s="11"/>
      <c r="E313" s="11"/>
      <c r="F313" s="11"/>
      <c r="G313" s="11"/>
      <c r="H313" s="20"/>
      <c r="I313" s="21"/>
    </row>
    <row r="314" spans="1:9" ht="55.05" customHeight="1" x14ac:dyDescent="0.3">
      <c r="A314" s="19"/>
      <c r="B314" s="19"/>
      <c r="C314" s="12"/>
      <c r="D314" s="11"/>
      <c r="E314" s="11"/>
      <c r="F314" s="11"/>
      <c r="G314" s="11"/>
      <c r="H314" s="20"/>
      <c r="I314" s="21"/>
    </row>
    <row r="315" spans="1:9" ht="55.05" customHeight="1" x14ac:dyDescent="0.3">
      <c r="A315" s="19"/>
      <c r="B315" s="19"/>
      <c r="C315" s="12"/>
      <c r="D315" s="11"/>
      <c r="E315" s="11"/>
      <c r="F315" s="11"/>
      <c r="G315" s="11"/>
      <c r="H315" s="20"/>
      <c r="I315" s="21"/>
    </row>
    <row r="316" spans="1:9" ht="55.05" customHeight="1" x14ac:dyDescent="0.3">
      <c r="A316" s="19"/>
      <c r="B316" s="19"/>
      <c r="C316" s="12"/>
      <c r="D316" s="11"/>
      <c r="E316" s="11"/>
      <c r="F316" s="11"/>
      <c r="G316" s="11"/>
      <c r="H316" s="20"/>
      <c r="I316" s="21"/>
    </row>
    <row r="317" spans="1:9" ht="55.05" customHeight="1" x14ac:dyDescent="0.3">
      <c r="A317" s="19"/>
      <c r="B317" s="19"/>
      <c r="C317" s="12"/>
      <c r="D317" s="11"/>
      <c r="E317" s="11"/>
      <c r="F317" s="11"/>
      <c r="G317" s="11"/>
      <c r="H317" s="20"/>
      <c r="I317" s="21"/>
    </row>
    <row r="318" spans="1:9" ht="55.05" customHeight="1" x14ac:dyDescent="0.3">
      <c r="A318" s="19"/>
      <c r="B318" s="19"/>
      <c r="C318" s="12"/>
      <c r="D318" s="11"/>
      <c r="E318" s="11"/>
      <c r="F318" s="11"/>
      <c r="G318" s="11"/>
      <c r="H318" s="20"/>
      <c r="I318" s="21"/>
    </row>
    <row r="319" spans="1:9" ht="55.05" customHeight="1" x14ac:dyDescent="0.3">
      <c r="A319" s="19"/>
      <c r="B319" s="19"/>
      <c r="C319" s="12"/>
      <c r="D319" s="11"/>
      <c r="E319" s="11"/>
      <c r="F319" s="11"/>
      <c r="G319" s="11"/>
      <c r="H319" s="20"/>
      <c r="I319" s="21"/>
    </row>
    <row r="320" spans="1:9" ht="55.05" customHeight="1" x14ac:dyDescent="0.3">
      <c r="A320" s="19"/>
      <c r="B320" s="19"/>
      <c r="C320" s="12"/>
      <c r="D320" s="11"/>
      <c r="E320" s="11"/>
      <c r="F320" s="11"/>
      <c r="G320" s="11"/>
      <c r="H320" s="20"/>
      <c r="I320" s="21"/>
    </row>
    <row r="321" spans="1:9" ht="55.05" customHeight="1" x14ac:dyDescent="0.3">
      <c r="A321" s="19"/>
      <c r="B321" s="19"/>
      <c r="C321" s="12"/>
      <c r="D321" s="11"/>
      <c r="E321" s="11"/>
      <c r="F321" s="11"/>
      <c r="G321" s="11"/>
      <c r="H321" s="20"/>
      <c r="I321" s="21"/>
    </row>
    <row r="322" spans="1:9" ht="55.05" customHeight="1" x14ac:dyDescent="0.3">
      <c r="A322" s="19"/>
      <c r="B322" s="19"/>
      <c r="C322" s="12"/>
      <c r="D322" s="11"/>
      <c r="E322" s="11"/>
      <c r="F322" s="11"/>
      <c r="G322" s="11"/>
      <c r="H322" s="20"/>
      <c r="I322" s="21"/>
    </row>
    <row r="323" spans="1:9" ht="55.05" customHeight="1" x14ac:dyDescent="0.3">
      <c r="A323" s="19"/>
      <c r="B323" s="19"/>
      <c r="C323" s="12"/>
      <c r="D323" s="11"/>
      <c r="E323" s="11"/>
      <c r="F323" s="11"/>
      <c r="G323" s="11"/>
      <c r="H323" s="20"/>
      <c r="I323" s="21"/>
    </row>
    <row r="324" spans="1:9" ht="55.05" customHeight="1" x14ac:dyDescent="0.3">
      <c r="A324" s="19"/>
      <c r="B324" s="19"/>
      <c r="C324" s="12"/>
      <c r="D324" s="11"/>
      <c r="E324" s="11"/>
      <c r="F324" s="11"/>
      <c r="G324" s="11"/>
      <c r="H324" s="20"/>
      <c r="I324" s="21"/>
    </row>
    <row r="325" spans="1:9" ht="55.05" customHeight="1" x14ac:dyDescent="0.3">
      <c r="A325" s="19"/>
      <c r="B325" s="19"/>
      <c r="C325" s="12"/>
      <c r="D325" s="11"/>
      <c r="E325" s="11"/>
      <c r="F325" s="11"/>
      <c r="G325" s="11"/>
      <c r="H325" s="20"/>
      <c r="I325" s="21"/>
    </row>
    <row r="326" spans="1:9" ht="55.05" customHeight="1" x14ac:dyDescent="0.3">
      <c r="A326" s="19"/>
      <c r="B326" s="19"/>
      <c r="C326" s="12"/>
      <c r="D326" s="11"/>
      <c r="E326" s="11"/>
      <c r="F326" s="11"/>
      <c r="G326" s="11"/>
      <c r="H326" s="20"/>
      <c r="I326" s="21"/>
    </row>
    <row r="327" spans="1:9" ht="55.05" customHeight="1" x14ac:dyDescent="0.3">
      <c r="A327" s="19"/>
      <c r="B327" s="19"/>
      <c r="C327" s="12"/>
      <c r="D327" s="11"/>
      <c r="E327" s="11"/>
      <c r="F327" s="11"/>
      <c r="G327" s="11"/>
      <c r="H327" s="20"/>
      <c r="I327" s="21"/>
    </row>
    <row r="328" spans="1:9" ht="55.05" customHeight="1" x14ac:dyDescent="0.3">
      <c r="A328" s="19"/>
      <c r="B328" s="19"/>
      <c r="C328" s="12"/>
      <c r="D328" s="11"/>
      <c r="E328" s="11"/>
      <c r="F328" s="11"/>
      <c r="G328" s="11"/>
      <c r="H328" s="20"/>
      <c r="I328" s="21"/>
    </row>
    <row r="329" spans="1:9" ht="55.05" customHeight="1" x14ac:dyDescent="0.3">
      <c r="A329" s="19"/>
      <c r="B329" s="19"/>
      <c r="C329" s="12"/>
      <c r="D329" s="11"/>
      <c r="E329" s="11"/>
      <c r="F329" s="11"/>
      <c r="G329" s="11"/>
      <c r="H329" s="20"/>
      <c r="I329" s="21"/>
    </row>
    <row r="330" spans="1:9" ht="55.05" customHeight="1" x14ac:dyDescent="0.3">
      <c r="A330" s="19"/>
      <c r="B330" s="19"/>
      <c r="C330" s="12"/>
      <c r="D330" s="11"/>
      <c r="E330" s="11"/>
      <c r="F330" s="11"/>
      <c r="G330" s="11"/>
      <c r="H330" s="20"/>
      <c r="I330" s="21"/>
    </row>
    <row r="331" spans="1:9" ht="55.05" customHeight="1" x14ac:dyDescent="0.3">
      <c r="A331" s="19"/>
      <c r="B331" s="19"/>
      <c r="C331" s="12"/>
      <c r="D331" s="11"/>
      <c r="E331" s="11"/>
      <c r="F331" s="11"/>
      <c r="G331" s="11"/>
      <c r="H331" s="20"/>
      <c r="I331" s="21"/>
    </row>
    <row r="332" spans="1:9" ht="55.05" customHeight="1" x14ac:dyDescent="0.3">
      <c r="A332" s="19"/>
      <c r="B332" s="19"/>
      <c r="C332" s="12"/>
      <c r="D332" s="11"/>
      <c r="E332" s="11"/>
      <c r="F332" s="11"/>
      <c r="G332" s="11"/>
      <c r="H332" s="20"/>
      <c r="I332" s="21"/>
    </row>
    <row r="333" spans="1:9" ht="55.05" customHeight="1" x14ac:dyDescent="0.3">
      <c r="A333" s="19"/>
      <c r="B333" s="19"/>
      <c r="C333" s="12"/>
      <c r="D333" s="11"/>
      <c r="E333" s="11"/>
      <c r="F333" s="11"/>
      <c r="G333" s="11"/>
      <c r="H333" s="20"/>
      <c r="I333" s="21"/>
    </row>
    <row r="334" spans="1:9" ht="55.05" customHeight="1" x14ac:dyDescent="0.3">
      <c r="A334" s="19"/>
      <c r="B334" s="19"/>
      <c r="C334" s="12"/>
      <c r="D334" s="11"/>
      <c r="E334" s="11"/>
      <c r="F334" s="11"/>
      <c r="G334" s="11"/>
      <c r="H334" s="20"/>
      <c r="I334" s="21"/>
    </row>
    <row r="335" spans="1:9" ht="55.05" customHeight="1" x14ac:dyDescent="0.3">
      <c r="A335" s="19"/>
      <c r="B335" s="19"/>
      <c r="C335" s="12"/>
      <c r="D335" s="11"/>
      <c r="E335" s="11"/>
      <c r="F335" s="11"/>
      <c r="G335" s="11"/>
      <c r="H335" s="20"/>
      <c r="I335" s="21"/>
    </row>
    <row r="336" spans="1:9" ht="55.05" customHeight="1" x14ac:dyDescent="0.3">
      <c r="A336" s="19"/>
      <c r="B336" s="19"/>
      <c r="C336" s="12"/>
      <c r="D336" s="11"/>
      <c r="E336" s="11"/>
      <c r="F336" s="11"/>
      <c r="G336" s="11"/>
      <c r="H336" s="20"/>
      <c r="I336" s="21"/>
    </row>
    <row r="337" spans="1:9" ht="55.05" customHeight="1" x14ac:dyDescent="0.3">
      <c r="A337" s="19"/>
      <c r="B337" s="19"/>
      <c r="C337" s="12"/>
      <c r="D337" s="11"/>
      <c r="E337" s="11"/>
      <c r="F337" s="11"/>
      <c r="G337" s="11"/>
      <c r="H337" s="20"/>
      <c r="I337" s="21"/>
    </row>
    <row r="338" spans="1:9" ht="55.05" customHeight="1" x14ac:dyDescent="0.3">
      <c r="A338" s="19"/>
      <c r="B338" s="19"/>
      <c r="C338" s="12"/>
      <c r="D338" s="11"/>
      <c r="E338" s="11"/>
      <c r="F338" s="11"/>
      <c r="G338" s="11"/>
      <c r="H338" s="20"/>
      <c r="I338" s="21"/>
    </row>
    <row r="339" spans="1:9" ht="55.05" customHeight="1" x14ac:dyDescent="0.3">
      <c r="A339" s="19"/>
      <c r="B339" s="19"/>
      <c r="C339" s="12"/>
      <c r="D339" s="11"/>
      <c r="E339" s="11"/>
      <c r="F339" s="11"/>
      <c r="G339" s="11"/>
      <c r="H339" s="20"/>
      <c r="I339" s="21"/>
    </row>
    <row r="340" spans="1:9" ht="55.05" customHeight="1" x14ac:dyDescent="0.3">
      <c r="A340" s="19"/>
      <c r="B340" s="19"/>
      <c r="C340" s="12"/>
      <c r="D340" s="11"/>
      <c r="E340" s="11"/>
      <c r="F340" s="11"/>
      <c r="G340" s="11"/>
      <c r="H340" s="20"/>
      <c r="I340" s="21"/>
    </row>
    <row r="341" spans="1:9" ht="55.05" customHeight="1" x14ac:dyDescent="0.3">
      <c r="A341" s="19"/>
      <c r="B341" s="19"/>
      <c r="C341" s="12"/>
      <c r="D341" s="11"/>
      <c r="E341" s="11"/>
      <c r="F341" s="11"/>
      <c r="G341" s="11"/>
      <c r="H341" s="20"/>
      <c r="I341" s="21"/>
    </row>
    <row r="342" spans="1:9" ht="55.05" customHeight="1" x14ac:dyDescent="0.3">
      <c r="A342" s="19"/>
      <c r="B342" s="19"/>
      <c r="C342" s="12"/>
      <c r="D342" s="11"/>
      <c r="E342" s="11"/>
      <c r="F342" s="11"/>
      <c r="G342" s="11"/>
      <c r="H342" s="20"/>
      <c r="I342" s="21"/>
    </row>
    <row r="343" spans="1:9" ht="55.05" customHeight="1" x14ac:dyDescent="0.3">
      <c r="A343" s="19"/>
      <c r="B343" s="19"/>
      <c r="C343" s="12"/>
      <c r="D343" s="11"/>
      <c r="E343" s="11"/>
      <c r="F343" s="11"/>
      <c r="G343" s="11"/>
      <c r="H343" s="20"/>
      <c r="I343" s="21"/>
    </row>
    <row r="344" spans="1:9" ht="55.05" customHeight="1" x14ac:dyDescent="0.3">
      <c r="A344" s="19"/>
      <c r="B344" s="19"/>
      <c r="C344" s="12"/>
      <c r="D344" s="11"/>
      <c r="E344" s="11"/>
      <c r="F344" s="11"/>
      <c r="G344" s="11"/>
      <c r="H344" s="20"/>
      <c r="I344" s="21"/>
    </row>
    <row r="345" spans="1:9" ht="55.05" customHeight="1" x14ac:dyDescent="0.3">
      <c r="A345" s="19"/>
      <c r="B345" s="19"/>
      <c r="C345" s="12"/>
      <c r="D345" s="11"/>
      <c r="E345" s="11"/>
      <c r="F345" s="11"/>
      <c r="G345" s="11"/>
      <c r="H345" s="20"/>
      <c r="I345" s="21"/>
    </row>
    <row r="346" spans="1:9" ht="55.05" customHeight="1" x14ac:dyDescent="0.3">
      <c r="A346" s="19"/>
      <c r="B346" s="19"/>
      <c r="C346" s="12"/>
      <c r="D346" s="11"/>
      <c r="E346" s="11"/>
      <c r="F346" s="11"/>
      <c r="G346" s="11"/>
      <c r="H346" s="20"/>
      <c r="I346" s="21"/>
    </row>
    <row r="347" spans="1:9" ht="55.05" customHeight="1" x14ac:dyDescent="0.3">
      <c r="A347" s="19"/>
      <c r="B347" s="19"/>
      <c r="C347" s="12"/>
      <c r="D347" s="11"/>
      <c r="E347" s="11"/>
      <c r="F347" s="11"/>
      <c r="G347" s="11"/>
      <c r="H347" s="20"/>
      <c r="I347" s="21"/>
    </row>
  </sheetData>
  <mergeCells count="1">
    <mergeCell ref="A1:I1"/>
  </mergeCells>
  <phoneticPr fontId="3" type="noConversion"/>
  <pageMargins left="0.75" right="0.4" top="0.5" bottom="0.5" header="0.5" footer="0.5"/>
  <pageSetup scale="3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Battery Summery</vt:lpstr>
      <vt:lpstr>16-1</vt:lpstr>
      <vt:lpstr>16-2</vt:lpstr>
      <vt:lpstr>16-3</vt:lpstr>
      <vt:lpstr>16-4</vt:lpstr>
      <vt:lpstr>16-5</vt:lpstr>
      <vt:lpstr>16-6</vt:lpstr>
      <vt:lpstr>16-7</vt:lpstr>
      <vt:lpstr>16-8</vt:lpstr>
      <vt:lpstr>16-9</vt:lpstr>
      <vt:lpstr>16-10</vt:lpstr>
      <vt:lpstr>16-11</vt:lpstr>
      <vt:lpstr>16-12</vt:lpstr>
      <vt:lpstr>16-13</vt:lpstr>
      <vt:lpstr>'16-1'!Print_Area</vt:lpstr>
      <vt:lpstr>'16-10'!Print_Area</vt:lpstr>
      <vt:lpstr>'16-11'!Print_Area</vt:lpstr>
      <vt:lpstr>'16-12'!Print_Area</vt:lpstr>
      <vt:lpstr>'16-13'!Print_Area</vt:lpstr>
      <vt:lpstr>'16-2'!Print_Area</vt:lpstr>
      <vt:lpstr>'16-3'!Print_Area</vt:lpstr>
      <vt:lpstr>'16-4'!Print_Area</vt:lpstr>
      <vt:lpstr>'16-5'!Print_Area</vt:lpstr>
      <vt:lpstr>'16-6'!Print_Area</vt:lpstr>
      <vt:lpstr>'16-7'!Print_Area</vt:lpstr>
      <vt:lpstr>'16-8'!Print_Area</vt:lpstr>
      <vt:lpstr>'16-9'!Print_Area</vt:lpstr>
      <vt:lpstr>'Battery Summery'!Print_Area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 Johnson Jr</dc:creator>
  <cp:lastModifiedBy>Tom Johnson</cp:lastModifiedBy>
  <cp:lastPrinted>2016-04-12T01:12:08Z</cp:lastPrinted>
  <dcterms:created xsi:type="dcterms:W3CDTF">2016-03-07T02:50:49Z</dcterms:created>
  <dcterms:modified xsi:type="dcterms:W3CDTF">2016-04-30T12:17:39Z</dcterms:modified>
</cp:coreProperties>
</file>