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4af0312c2de9c5/Projects/PortfolioPerformance/portfolio-help/docs/en/assets/"/>
    </mc:Choice>
  </mc:AlternateContent>
  <xr:revisionPtr revIDLastSave="0" documentId="8_{A470307B-B6E8-4B12-937E-9F3689AD2B9C}" xr6:coauthVersionLast="47" xr6:coauthVersionMax="47" xr10:uidLastSave="{00000000-0000-0000-0000-000000000000}"/>
  <bookViews>
    <workbookView xWindow="-110" yWindow="-110" windowWidth="38620" windowHeight="21100" activeTab="1" xr2:uid="{BBD5A500-5E83-CF40-B071-10E6C3709828}"/>
  </bookViews>
  <sheets>
    <sheet name="Blad1" sheetId="1" r:id="rId1"/>
    <sheet name="Blad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  <c r="C14" i="2"/>
  <c r="C15" i="2" s="1"/>
  <c r="D7" i="2"/>
  <c r="D8" i="2" s="1"/>
  <c r="G14" i="2"/>
  <c r="G15" i="2" s="1"/>
  <c r="D14" i="2"/>
  <c r="D15" i="2" s="1"/>
  <c r="E14" i="2"/>
  <c r="E15" i="2" s="1"/>
  <c r="F14" i="2"/>
  <c r="F15" i="2" s="1"/>
  <c r="C6" i="2"/>
  <c r="G7" i="2" s="1"/>
  <c r="G8" i="2" s="1"/>
  <c r="G9" i="2" s="1"/>
  <c r="E6" i="2"/>
  <c r="E7" i="2" s="1"/>
  <c r="E8" i="2" s="1"/>
  <c r="E9" i="2" s="1"/>
  <c r="F6" i="2"/>
  <c r="F7" i="2" s="1"/>
  <c r="F8" i="2" s="1"/>
  <c r="F9" i="2" s="1"/>
  <c r="G6" i="2"/>
  <c r="D6" i="2"/>
  <c r="I27" i="2"/>
  <c r="A3" i="2"/>
  <c r="F6" i="1"/>
  <c r="C8" i="1"/>
  <c r="H20" i="1"/>
  <c r="D6" i="1"/>
  <c r="E6" i="1"/>
  <c r="C6" i="1"/>
  <c r="F7" i="1"/>
  <c r="F8" i="1" s="1"/>
  <c r="E7" i="1"/>
  <c r="E8" i="1" s="1"/>
  <c r="D7" i="1"/>
  <c r="D8" i="1" s="1"/>
  <c r="C7" i="1"/>
  <c r="A3" i="1"/>
  <c r="B9" i="2" l="1"/>
  <c r="C7" i="2"/>
  <c r="C8" i="2" s="1"/>
  <c r="C9" i="2" s="1"/>
  <c r="B15" i="2"/>
  <c r="B8" i="1"/>
</calcChain>
</file>

<file path=xl/sharedStrings.xml><?xml version="1.0" encoding="utf-8"?>
<sst xmlns="http://schemas.openxmlformats.org/spreadsheetml/2006/main" count="36" uniqueCount="20">
  <si>
    <t>NCF</t>
  </si>
  <si>
    <t>berekend met functie IR.SCHEMA</t>
  </si>
  <si>
    <t>Zelf berekend, je kan je rendement zelf kiezen</t>
  </si>
  <si>
    <t>verdisconteerde Cf</t>
  </si>
  <si>
    <t>rendementseis</t>
  </si>
  <si>
    <t>rendemensteis zoeken en de NCF (Netto cash flow op nul zetten)</t>
  </si>
  <si>
    <t>Dat zijn de verdisconteringsfactoren, de formule is: (1+rente)^(aantal dagen verlopen sinds begin/365)</t>
  </si>
  <si>
    <t>Doel is om de toekomstige cashflows terug te brengen naar de geldwaarde van het begintijdstip</t>
  </si>
  <si>
    <t>Vandaar dat je de casfflows moet delen door de verdisconteringsfactor</t>
  </si>
  <si>
    <t xml:space="preserve">Met doelgroep zoeken kan je ook IRR vinden, je moet </t>
  </si>
  <si>
    <t>Je ziet dat je op die manier aan hetzelfde IRR kom als het pakket, excel functie IR.SCHEMA</t>
  </si>
  <si>
    <t>Je moet helemaal niet die complexe Dietz gebruiken.</t>
  </si>
  <si>
    <t>1st buy</t>
  </si>
  <si>
    <t>2nd buy</t>
  </si>
  <si>
    <t>3th buy</t>
  </si>
  <si>
    <t>Final Value</t>
  </si>
  <si>
    <t>Start value</t>
  </si>
  <si>
    <t>aantal dagen</t>
  </si>
  <si>
    <t>Wt</t>
  </si>
  <si>
    <t>(1+r)^wt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</si>
</sst>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0" fontId="0" fillId="0" borderId="0" xfId="0" applyNumberFormat="1"/>
    <xf numFmtId="4" fontId="0" fillId="0" borderId="0" xfId="0" applyNumberFormat="1"/>
    <xf numFmtId="0" fontId="0" fillId="2" borderId="0" xfId="0" applyFill="1"/>
    <xf numFmtId="10" fontId="0" fillId="2" borderId="0" xfId="0" applyNumberFormat="1" applyFill="1"/>
    <xf numFmtId="0" fontId="0" fillId="3" borderId="0" xfId="0" applyFill="1"/>
    <xf numFmtId="10" fontId="0" fillId="3" borderId="0" xfId="0" applyNumberFormat="1" applyFill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D682-394A-D74A-A345-6F278F59CECF}">
  <dimension ref="A1:O20"/>
  <sheetViews>
    <sheetView zoomScale="150" zoomScaleNormal="150" workbookViewId="0">
      <selection activeCell="F22" sqref="F22"/>
    </sheetView>
  </sheetViews>
  <sheetFormatPr defaultColWidth="10.6640625" defaultRowHeight="15.5" x14ac:dyDescent="0.35"/>
  <cols>
    <col min="1" max="1" width="16.5" bestFit="1" customWidth="1"/>
  </cols>
  <sheetData>
    <row r="1" spans="1:15" x14ac:dyDescent="0.35">
      <c r="C1" t="s">
        <v>12</v>
      </c>
      <c r="D1" t="s">
        <v>13</v>
      </c>
      <c r="E1" t="s">
        <v>14</v>
      </c>
      <c r="F1" t="s">
        <v>15</v>
      </c>
    </row>
    <row r="2" spans="1:15" x14ac:dyDescent="0.35">
      <c r="A2" t="s">
        <v>4</v>
      </c>
      <c r="B2" s="10" t="s">
        <v>0</v>
      </c>
      <c r="C2" s="1">
        <v>44211</v>
      </c>
      <c r="D2" s="1">
        <v>44575</v>
      </c>
      <c r="E2" s="1">
        <v>44834</v>
      </c>
      <c r="F2" s="1">
        <v>45089</v>
      </c>
      <c r="G2" s="1"/>
      <c r="H2" s="1"/>
      <c r="I2" s="1"/>
    </row>
    <row r="3" spans="1:15" x14ac:dyDescent="0.35">
      <c r="A3" s="6">
        <f>XIRR(C3:I3,C2:I2,20)</f>
        <v>0.20275728311389685</v>
      </c>
      <c r="B3" s="12">
        <v>0</v>
      </c>
      <c r="C3" s="2">
        <v>155</v>
      </c>
      <c r="D3" s="2">
        <v>84</v>
      </c>
      <c r="E3" s="2">
        <v>67</v>
      </c>
      <c r="F3" s="2">
        <v>-426.82</v>
      </c>
      <c r="G3" s="2"/>
      <c r="H3" s="2"/>
      <c r="I3" s="2"/>
      <c r="K3" s="5" t="s">
        <v>1</v>
      </c>
      <c r="L3" s="5"/>
      <c r="M3" s="5"/>
    </row>
    <row r="6" spans="1:15" x14ac:dyDescent="0.35">
      <c r="A6" s="3"/>
      <c r="B6" s="2"/>
      <c r="C6">
        <f>C2-$C$2</f>
        <v>0</v>
      </c>
      <c r="D6">
        <f t="shared" ref="D6:I6" si="0">D2-$C$2</f>
        <v>364</v>
      </c>
      <c r="E6">
        <f t="shared" si="0"/>
        <v>623</v>
      </c>
      <c r="F6">
        <f>F2-$C$2</f>
        <v>878</v>
      </c>
    </row>
    <row r="7" spans="1:15" x14ac:dyDescent="0.35">
      <c r="A7" s="8">
        <v>0.2027572821975421</v>
      </c>
      <c r="B7" s="3"/>
      <c r="C7" s="11">
        <f t="shared" ref="C7:I7" si="1">(1+$A$7)^((C2-$C$2)/365)</f>
        <v>1</v>
      </c>
      <c r="D7" s="11">
        <f t="shared" si="1"/>
        <v>1.2021490825234764</v>
      </c>
      <c r="E7" s="11">
        <f t="shared" si="1"/>
        <v>1.3704139029986466</v>
      </c>
      <c r="F7" s="11">
        <f t="shared" si="1"/>
        <v>1.5590732481008081</v>
      </c>
      <c r="G7" s="11"/>
      <c r="H7" s="11"/>
      <c r="I7" s="11"/>
      <c r="K7" t="s">
        <v>2</v>
      </c>
      <c r="L7" s="7"/>
      <c r="M7" s="7"/>
      <c r="N7" s="7"/>
    </row>
    <row r="8" spans="1:15" x14ac:dyDescent="0.35">
      <c r="A8" t="s">
        <v>3</v>
      </c>
      <c r="B8" s="10">
        <f>SUM(C8:I8)</f>
        <v>-5.1430629355309065E-7</v>
      </c>
      <c r="C8" s="4">
        <f t="shared" ref="C8:I8" si="2">C3/C7</f>
        <v>155</v>
      </c>
      <c r="D8" s="4">
        <f t="shared" si="2"/>
        <v>69.874860964558934</v>
      </c>
      <c r="E8" s="4">
        <f t="shared" si="2"/>
        <v>48.890338789905115</v>
      </c>
      <c r="F8" s="4">
        <f t="shared" si="2"/>
        <v>-273.76520026877034</v>
      </c>
      <c r="G8" s="4"/>
      <c r="H8" s="4"/>
      <c r="I8" s="4"/>
    </row>
    <row r="9" spans="1:15" x14ac:dyDescent="0.35">
      <c r="K9" t="s">
        <v>9</v>
      </c>
    </row>
    <row r="10" spans="1:15" x14ac:dyDescent="0.35">
      <c r="K10" t="s">
        <v>5</v>
      </c>
      <c r="M10" s="9"/>
      <c r="N10" s="9"/>
      <c r="O10" s="9"/>
    </row>
    <row r="12" spans="1:15" x14ac:dyDescent="0.35">
      <c r="B12" s="11" t="s">
        <v>6</v>
      </c>
      <c r="C12" s="11"/>
      <c r="D12" s="11"/>
      <c r="E12" s="11"/>
      <c r="F12" s="11"/>
      <c r="G12" s="11"/>
      <c r="H12" s="11"/>
      <c r="I12" s="11"/>
    </row>
    <row r="13" spans="1:15" x14ac:dyDescent="0.35">
      <c r="B13" s="11" t="s">
        <v>7</v>
      </c>
      <c r="C13" s="11"/>
      <c r="D13" s="11"/>
      <c r="E13" s="11"/>
      <c r="F13" s="11"/>
      <c r="G13" s="11"/>
      <c r="H13" s="11"/>
      <c r="I13" s="11"/>
    </row>
    <row r="14" spans="1:15" x14ac:dyDescent="0.35">
      <c r="B14" s="11" t="s">
        <v>8</v>
      </c>
      <c r="C14" s="11"/>
      <c r="D14" s="11"/>
      <c r="E14" s="11"/>
      <c r="F14" s="11"/>
      <c r="G14" s="11"/>
      <c r="H14" s="11"/>
      <c r="I14" s="11"/>
    </row>
    <row r="16" spans="1:15" x14ac:dyDescent="0.35">
      <c r="B16" t="s">
        <v>10</v>
      </c>
    </row>
    <row r="18" spans="2:8" x14ac:dyDescent="0.35">
      <c r="B18" t="s">
        <v>11</v>
      </c>
    </row>
    <row r="20" spans="2:8" x14ac:dyDescent="0.35">
      <c r="H20" s="2">
        <f>SUM(F3:I3)</f>
        <v>-426.82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6CC8-4CAE-4DF9-B5D9-06359BCB990A}">
  <dimension ref="A1:P27"/>
  <sheetViews>
    <sheetView tabSelected="1" zoomScale="150" zoomScaleNormal="150" workbookViewId="0">
      <selection activeCell="D6" sqref="D6"/>
    </sheetView>
  </sheetViews>
  <sheetFormatPr defaultColWidth="10.6640625" defaultRowHeight="15.5" x14ac:dyDescent="0.35"/>
  <cols>
    <col min="1" max="1" width="16.5" bestFit="1" customWidth="1"/>
  </cols>
  <sheetData>
    <row r="1" spans="1:15" x14ac:dyDescent="0.35">
      <c r="C1" t="s">
        <v>16</v>
      </c>
      <c r="D1" t="s">
        <v>12</v>
      </c>
      <c r="E1" t="s">
        <v>13</v>
      </c>
      <c r="F1" t="s">
        <v>14</v>
      </c>
      <c r="G1" t="s">
        <v>15</v>
      </c>
    </row>
    <row r="2" spans="1:15" x14ac:dyDescent="0.35">
      <c r="A2" t="s">
        <v>4</v>
      </c>
      <c r="B2" s="10" t="s">
        <v>0</v>
      </c>
      <c r="C2" s="1">
        <v>43994</v>
      </c>
      <c r="D2" s="1">
        <v>44211</v>
      </c>
      <c r="E2" s="1">
        <v>44575</v>
      </c>
      <c r="F2" s="1">
        <v>44834</v>
      </c>
      <c r="G2" s="1">
        <v>45089</v>
      </c>
      <c r="H2" s="1"/>
      <c r="I2" s="1"/>
      <c r="J2" s="1"/>
    </row>
    <row r="3" spans="1:15" x14ac:dyDescent="0.35">
      <c r="A3" s="6">
        <f>XIRR(D3:J3,D2:J2,20)</f>
        <v>0.20275728311389685</v>
      </c>
      <c r="B3" s="12">
        <v>0</v>
      </c>
      <c r="C3" s="2">
        <v>0</v>
      </c>
      <c r="D3" s="2">
        <v>155</v>
      </c>
      <c r="E3" s="2">
        <v>84</v>
      </c>
      <c r="F3" s="2">
        <v>67</v>
      </c>
      <c r="G3" s="2">
        <v>-426.82</v>
      </c>
      <c r="H3" s="2"/>
      <c r="I3" s="2"/>
      <c r="J3" s="2"/>
      <c r="L3" s="5" t="s">
        <v>1</v>
      </c>
      <c r="M3" s="5"/>
      <c r="N3" s="5"/>
    </row>
    <row r="6" spans="1:15" x14ac:dyDescent="0.35">
      <c r="A6" s="3"/>
      <c r="B6" s="2" t="s">
        <v>17</v>
      </c>
      <c r="C6">
        <f>$G$2-C2</f>
        <v>1095</v>
      </c>
      <c r="D6">
        <f>$G$2-D2</f>
        <v>878</v>
      </c>
      <c r="E6">
        <f t="shared" ref="E6:G6" si="0">$G$2-E2</f>
        <v>514</v>
      </c>
      <c r="F6">
        <f t="shared" si="0"/>
        <v>255</v>
      </c>
      <c r="G6">
        <f t="shared" si="0"/>
        <v>0</v>
      </c>
    </row>
    <row r="7" spans="1:15" x14ac:dyDescent="0.35">
      <c r="A7" s="3"/>
      <c r="B7" s="2" t="s">
        <v>18</v>
      </c>
      <c r="C7">
        <f>C6/365</f>
        <v>3</v>
      </c>
      <c r="D7">
        <f t="shared" ref="D7:F7" si="1">D6/365</f>
        <v>2.4054794520547946</v>
      </c>
      <c r="E7">
        <f t="shared" si="1"/>
        <v>1.4082191780821918</v>
      </c>
      <c r="F7">
        <f t="shared" si="1"/>
        <v>0.69863013698630139</v>
      </c>
      <c r="G7">
        <f t="shared" ref="G7" si="2">G6/$C$6</f>
        <v>0</v>
      </c>
    </row>
    <row r="8" spans="1:15" x14ac:dyDescent="0.35">
      <c r="A8" s="3"/>
      <c r="B8" s="2" t="s">
        <v>19</v>
      </c>
      <c r="C8">
        <f>(1+$A$14)^C7</f>
        <v>1.7399388494343304</v>
      </c>
      <c r="D8">
        <f t="shared" ref="D8:G8" si="3">(1+$A$14)^D7</f>
        <v>1.5590732481008081</v>
      </c>
      <c r="E8">
        <f t="shared" si="3"/>
        <v>1.2969050767215149</v>
      </c>
      <c r="F8">
        <f t="shared" si="3"/>
        <v>1.1376659596705416</v>
      </c>
      <c r="G8">
        <f t="shared" si="3"/>
        <v>1</v>
      </c>
    </row>
    <row r="9" spans="1:15" x14ac:dyDescent="0.35">
      <c r="A9" s="3"/>
      <c r="B9" s="10">
        <f t="shared" ref="B9" si="4">SUM(D9:J9)</f>
        <v>-8.0184122452919837E-7</v>
      </c>
      <c r="C9">
        <f>C3*C8</f>
        <v>0</v>
      </c>
      <c r="D9">
        <f t="shared" ref="D9:G9" si="5">D3*D8</f>
        <v>241.65635345562524</v>
      </c>
      <c r="E9">
        <f t="shared" si="5"/>
        <v>108.94002644460726</v>
      </c>
      <c r="F9">
        <f t="shared" si="5"/>
        <v>76.223619297926291</v>
      </c>
      <c r="G9">
        <f t="shared" si="5"/>
        <v>-426.82</v>
      </c>
    </row>
    <row r="10" spans="1:15" x14ac:dyDescent="0.35">
      <c r="A10" s="3"/>
    </row>
    <row r="11" spans="1:15" x14ac:dyDescent="0.35">
      <c r="A11" s="3"/>
    </row>
    <row r="12" spans="1:15" x14ac:dyDescent="0.35">
      <c r="A12" s="3"/>
    </row>
    <row r="13" spans="1:15" x14ac:dyDescent="0.35">
      <c r="A13" s="3"/>
    </row>
    <row r="14" spans="1:15" x14ac:dyDescent="0.35">
      <c r="A14" s="8">
        <v>0.2027572821975421</v>
      </c>
      <c r="B14" s="10"/>
      <c r="C14" s="11">
        <f>(1+$A$14)^(($G$2 -C2)/365)</f>
        <v>1.7399388494343304</v>
      </c>
      <c r="D14" s="11">
        <f>(1+$A$14)^(($G$2 -D2)/365)</f>
        <v>1.5590732481008081</v>
      </c>
      <c r="E14" s="11">
        <f t="shared" ref="E14:G14" si="6">(1+$A$14)^(($G$2 -E2)/365)</f>
        <v>1.2969050767215149</v>
      </c>
      <c r="F14" s="11">
        <f t="shared" si="6"/>
        <v>1.1376659596705416</v>
      </c>
      <c r="G14" s="11">
        <f t="shared" si="6"/>
        <v>1</v>
      </c>
      <c r="H14" s="11"/>
      <c r="I14" s="11"/>
      <c r="J14" s="11"/>
      <c r="L14" t="s">
        <v>2</v>
      </c>
      <c r="M14" s="7"/>
      <c r="N14" s="7"/>
      <c r="O14" s="7"/>
    </row>
    <row r="15" spans="1:15" x14ac:dyDescent="0.35">
      <c r="A15" t="s">
        <v>3</v>
      </c>
      <c r="B15" s="10">
        <f>SUM(D15:J15)</f>
        <v>-8.0184122452919837E-7</v>
      </c>
      <c r="C15" s="4">
        <f>C3*C14</f>
        <v>0</v>
      </c>
      <c r="D15" s="4">
        <f>D3*D14</f>
        <v>241.65635345562524</v>
      </c>
      <c r="E15" s="4">
        <f t="shared" ref="E15:G15" si="7">E3*E14</f>
        <v>108.94002644460726</v>
      </c>
      <c r="F15" s="4">
        <f t="shared" si="7"/>
        <v>76.223619297926291</v>
      </c>
      <c r="G15" s="4">
        <f t="shared" si="7"/>
        <v>-426.82</v>
      </c>
      <c r="H15" s="4"/>
      <c r="I15" s="4"/>
      <c r="J15" s="4"/>
    </row>
    <row r="16" spans="1:15" x14ac:dyDescent="0.35">
      <c r="L16" t="s">
        <v>9</v>
      </c>
    </row>
    <row r="17" spans="2:16" x14ac:dyDescent="0.35">
      <c r="L17" t="s">
        <v>5</v>
      </c>
      <c r="N17" s="9"/>
      <c r="O17" s="9"/>
      <c r="P17" s="9"/>
    </row>
    <row r="19" spans="2:16" x14ac:dyDescent="0.35">
      <c r="B19" s="11" t="s">
        <v>6</v>
      </c>
      <c r="C19" s="11"/>
      <c r="D19" s="11"/>
      <c r="E19" s="11"/>
      <c r="F19" s="11"/>
      <c r="G19" s="11"/>
      <c r="H19" s="11"/>
      <c r="I19" s="11"/>
      <c r="J19" s="11"/>
    </row>
    <row r="20" spans="2:16" x14ac:dyDescent="0.35">
      <c r="B20" s="11" t="s">
        <v>7</v>
      </c>
      <c r="C20" s="11"/>
      <c r="D20" s="11"/>
      <c r="E20" s="11"/>
      <c r="F20" s="11"/>
      <c r="G20" s="11"/>
      <c r="H20" s="11"/>
      <c r="I20" s="11"/>
      <c r="J20" s="11"/>
    </row>
    <row r="21" spans="2:16" x14ac:dyDescent="0.35">
      <c r="B21" s="11" t="s">
        <v>8</v>
      </c>
      <c r="C21" s="11"/>
      <c r="D21" s="11"/>
      <c r="E21" s="11"/>
      <c r="F21" s="11"/>
      <c r="G21" s="11"/>
      <c r="H21" s="11"/>
      <c r="I21" s="11"/>
      <c r="J21" s="11"/>
    </row>
    <row r="23" spans="2:16" x14ac:dyDescent="0.35">
      <c r="B23" t="s">
        <v>10</v>
      </c>
    </row>
    <row r="25" spans="2:16" x14ac:dyDescent="0.35">
      <c r="B25" t="s">
        <v>11</v>
      </c>
    </row>
    <row r="27" spans="2:16" x14ac:dyDescent="0.35">
      <c r="I27" s="2">
        <f>SUM(G3:J3)</f>
        <v>-426.82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Blad1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Rudy Van Rossen</dc:creator>
  <cp:lastModifiedBy>Hugo Schouppe</cp:lastModifiedBy>
  <dcterms:created xsi:type="dcterms:W3CDTF">2023-11-09T10:32:13Z</dcterms:created>
  <dcterms:modified xsi:type="dcterms:W3CDTF">2023-11-09T14:16:03Z</dcterms:modified>
</cp:coreProperties>
</file>