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6bb2f823c0059f/Escritorio/AyA Casa Lote 3 Punto Rioja/"/>
    </mc:Choice>
  </mc:AlternateContent>
  <xr:revisionPtr revIDLastSave="20" documentId="14_{1CF37308-5F7C-48D1-BE78-28056758C75F}" xr6:coauthVersionLast="47" xr6:coauthVersionMax="47" xr10:uidLastSave="{93081D10-ED9E-4318-916B-87CFBAED1035}"/>
  <bookViews>
    <workbookView xWindow="-108" yWindow="-108" windowWidth="23256" windowHeight="13176" tabRatio="822" xr2:uid="{00000000-000D-0000-FFFF-FFFF00000000}"/>
  </bookViews>
  <sheets>
    <sheet name="Inversionistas" sheetId="4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7" l="1"/>
  <c r="B26" i="47"/>
  <c r="B23" i="47"/>
  <c r="B5" i="47"/>
  <c r="B6" i="47" s="1"/>
  <c r="B7" i="47" l="1"/>
  <c r="B12" i="47"/>
  <c r="B16" i="47" s="1"/>
  <c r="B15" i="47" l="1"/>
  <c r="B17" i="47" s="1"/>
  <c r="B29" i="47" l="1"/>
  <c r="B30" i="47" s="1"/>
  <c r="B33" i="47"/>
  <c r="B38" i="47" s="1"/>
  <c r="B34" i="47" l="1"/>
  <c r="B35" i="47" s="1"/>
  <c r="B44" i="47"/>
  <c r="B39" i="47"/>
  <c r="B45" i="47" s="1"/>
  <c r="B40" i="47" l="1"/>
  <c r="B46" i="47" s="1"/>
  <c r="B47" i="47" s="1"/>
  <c r="B41" i="47"/>
</calcChain>
</file>

<file path=xl/sharedStrings.xml><?xml version="1.0" encoding="utf-8"?>
<sst xmlns="http://schemas.openxmlformats.org/spreadsheetml/2006/main" count="36" uniqueCount="30">
  <si>
    <t>TOTAL</t>
  </si>
  <si>
    <t>SUB-TOTAL</t>
  </si>
  <si>
    <t>UTILIDAD REAL</t>
  </si>
  <si>
    <t>COSTO DE LOTE</t>
  </si>
  <si>
    <t>COSTO DE LOTE.</t>
  </si>
  <si>
    <t>PRECIO DE VENTA.</t>
  </si>
  <si>
    <t>IMPUESTO ISR</t>
  </si>
  <si>
    <t>PRECIO DE VENTA</t>
  </si>
  <si>
    <t>IMPUESTO SOBRE LA RENTA (ISR) POR ENAJENACIÓN (POR VENTA DE CASA).</t>
  </si>
  <si>
    <t>CONSTRUCCIÓN DE VIVIENDA DE TIPO MEDIO RESIDENCIAL DE 85 M2</t>
  </si>
  <si>
    <t>COMISIÓN POR VENTA DE CASA (3%).</t>
  </si>
  <si>
    <t>COSTO DE CONSTRUCCIÓN DE CASA.</t>
  </si>
  <si>
    <t>COSTO POR COMISIÓN POR VENTA DE CASA</t>
  </si>
  <si>
    <t>SUB-TOTAL.</t>
  </si>
  <si>
    <t>COSTO DE LOTE, $4,100/M2. DIMENSIONES: 7M DE FRENTE, 20M DE FONDO, 140M2 DE SUPERFICIE.</t>
  </si>
  <si>
    <t>GASTOS NOTARIALES POR COMPRA DE LOTE (3 AL 4%). SE CONSIDERA 3%.</t>
  </si>
  <si>
    <t>COSTO DE CONSTRUCCIÓN DE CASA</t>
  </si>
  <si>
    <t>COSTOS DE LOTE Y CONSTRUCCIÓN DE CASA</t>
  </si>
  <si>
    <t>UTILIDAD (DE LA OBRA)</t>
  </si>
  <si>
    <t>PRECIO DE VENTA - COSTOS DE LOTE Y CONSTRUCCIÓN DE CASA - COSTO DE LA COMISIÓN POR VENTA DE CASA - IMPUESTO ISR; EN PESOS.</t>
  </si>
  <si>
    <t>PRECIO DE VENTA - COSTOS DE LOTE Y CONSTRUCCIÓN DE CASA - COSTO DE LA COMISIÓN POR VENTA DE CASA - IMPUESTO ISR; EN PORCENTAJE.</t>
  </si>
  <si>
    <t>INVERSIÓN.</t>
  </si>
  <si>
    <t>UTILIDAD REAL; EN PESOS.</t>
  </si>
  <si>
    <t>UTILIDAD REAL; EN PORCENTAJE.</t>
  </si>
  <si>
    <t>INVERSIÓN TOTAL.</t>
  </si>
  <si>
    <t>INVERSIÓN POR CADA INVERSIONISTA.</t>
  </si>
  <si>
    <t>UTILIDAD REAL TOTAL; EN PESOS.</t>
  </si>
  <si>
    <t>PROYECCIÓN DE INVERSIÓN Y UTILIDAD REAL DE 3 INVERSIONISTAS PARA CONSTRUIR UNA VIVIENDA</t>
  </si>
  <si>
    <t>PROYECCIÓN DE INVERSIÓN Y UTILIDAD REAL DE 3 INVERSIONISTAS PARA CONSTRUIR DOS VIVIENDAS</t>
  </si>
  <si>
    <t>ADMINISTRACIÓN DE OBRA (10%).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</si>
</sst>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44" fontId="1" fillId="0" borderId="0" xfId="0" applyNumberFormat="1" applyFont="1"/>
    <xf numFmtId="165" fontId="0" fillId="0" borderId="0" xfId="0" applyNumberFormat="1"/>
    <xf numFmtId="0" fontId="0" fillId="0" borderId="1" xfId="0" applyBorder="1"/>
    <xf numFmtId="0" fontId="0" fillId="0" borderId="4" xfId="0" applyBorder="1"/>
    <xf numFmtId="165" fontId="0" fillId="0" borderId="4" xfId="0" applyNumberFormat="1" applyBorder="1"/>
    <xf numFmtId="165" fontId="0" fillId="0" borderId="1" xfId="0" applyNumberFormat="1" applyBorder="1"/>
    <xf numFmtId="0" fontId="0" fillId="0" borderId="4" xfId="0" applyBorder="1" applyAlignment="1">
      <alignment horizontal="justify" wrapText="1"/>
    </xf>
    <xf numFmtId="165" fontId="1" fillId="0" borderId="4" xfId="0" applyNumberFormat="1" applyFont="1" applyBorder="1" applyAlignment="1">
      <alignment vertical="center"/>
    </xf>
    <xf numFmtId="10" fontId="1" fillId="0" borderId="1" xfId="1" applyNumberFormat="1" applyFont="1" applyBorder="1" applyAlignment="1">
      <alignment vertical="center"/>
    </xf>
    <xf numFmtId="10" fontId="1" fillId="0" borderId="4" xfId="1" applyNumberFormat="1" applyFont="1" applyBorder="1"/>
    <xf numFmtId="165" fontId="1" fillId="0" borderId="4" xfId="1" applyNumberFormat="1" applyFont="1" applyBorder="1"/>
    <xf numFmtId="0" fontId="1" fillId="4" borderId="2" xfId="0" applyFont="1" applyFill="1" applyBorder="1"/>
    <xf numFmtId="0" fontId="1" fillId="4" borderId="3" xfId="0" applyFont="1" applyFill="1" applyBorder="1"/>
    <xf numFmtId="44" fontId="0" fillId="5" borderId="2" xfId="0" applyNumberFormat="1" applyFill="1" applyBorder="1"/>
    <xf numFmtId="44" fontId="0" fillId="5" borderId="3" xfId="0" applyNumberFormat="1" applyFill="1" applyBorder="1"/>
    <xf numFmtId="44" fontId="0" fillId="6" borderId="2" xfId="0" applyNumberFormat="1" applyFill="1" applyBorder="1"/>
    <xf numFmtId="44" fontId="0" fillId="6" borderId="3" xfId="0" applyNumberFormat="1" applyFill="1" applyBorder="1"/>
    <xf numFmtId="44" fontId="0" fillId="3" borderId="2" xfId="0" applyNumberFormat="1" applyFill="1" applyBorder="1"/>
    <xf numFmtId="44" fontId="0" fillId="3" borderId="3" xfId="0" applyNumberFormat="1" applyFill="1" applyBorder="1"/>
    <xf numFmtId="44" fontId="0" fillId="2" borderId="2" xfId="0" applyNumberFormat="1" applyFill="1" applyBorder="1"/>
    <xf numFmtId="44" fontId="0" fillId="2" borderId="3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4D5B-B779-4F9E-94E0-5184A1E18E62}">
  <sheetPr>
    <pageSetUpPr fitToPage="1"/>
  </sheetPr>
  <dimension ref="A1:D47"/>
  <sheetViews>
    <sheetView tabSelected="1" zoomScaleNormal="100" workbookViewId="0"/>
  </sheetViews>
  <sheetFormatPr baseColWidth="10" defaultRowHeight="15.6" x14ac:dyDescent="0.3"/>
  <cols>
    <col min="2" max="2" width="14.59765625" bestFit="1" customWidth="1"/>
    <col min="3" max="3" width="84.59765625" bestFit="1" customWidth="1"/>
    <col min="4" max="8" width="12.09765625" bestFit="1" customWidth="1"/>
    <col min="10" max="10" width="13.19921875" bestFit="1" customWidth="1"/>
  </cols>
  <sheetData>
    <row r="1" spans="1:4" ht="16.2" thickBot="1" x14ac:dyDescent="0.35"/>
    <row r="2" spans="1:4" ht="16.2" thickBot="1" x14ac:dyDescent="0.35">
      <c r="B2" s="12" t="s">
        <v>9</v>
      </c>
      <c r="C2" s="13"/>
    </row>
    <row r="3" spans="1:4" ht="5.4" customHeight="1" thickBot="1" x14ac:dyDescent="0.35">
      <c r="B3" s="1"/>
    </row>
    <row r="4" spans="1:4" ht="16.2" thickBot="1" x14ac:dyDescent="0.35">
      <c r="B4" s="14" t="s">
        <v>3</v>
      </c>
      <c r="C4" s="15"/>
    </row>
    <row r="5" spans="1:4" x14ac:dyDescent="0.3">
      <c r="B5" s="6">
        <f>7*20*4100</f>
        <v>574000</v>
      </c>
      <c r="C5" s="3" t="s">
        <v>14</v>
      </c>
    </row>
    <row r="6" spans="1:4" x14ac:dyDescent="0.3">
      <c r="B6" s="6">
        <f>B5*0.03</f>
        <v>17220</v>
      </c>
      <c r="C6" s="3" t="s">
        <v>15</v>
      </c>
    </row>
    <row r="7" spans="1:4" x14ac:dyDescent="0.3">
      <c r="B7" s="6">
        <f>SUM(B3:B6)</f>
        <v>591220</v>
      </c>
      <c r="C7" s="3" t="s">
        <v>13</v>
      </c>
    </row>
    <row r="8" spans="1:4" ht="5.4" customHeight="1" thickBot="1" x14ac:dyDescent="0.35">
      <c r="B8" s="1"/>
    </row>
    <row r="9" spans="1:4" ht="16.2" thickBot="1" x14ac:dyDescent="0.35">
      <c r="B9" s="14" t="s">
        <v>16</v>
      </c>
      <c r="C9" s="15"/>
    </row>
    <row r="10" spans="1:4" x14ac:dyDescent="0.3">
      <c r="B10" s="5">
        <v>890000</v>
      </c>
      <c r="C10" s="4" t="s">
        <v>11</v>
      </c>
    </row>
    <row r="11" spans="1:4" x14ac:dyDescent="0.3">
      <c r="A11" s="2"/>
      <c r="B11" s="6">
        <f>B10*0.1</f>
        <v>89000</v>
      </c>
      <c r="C11" s="3" t="s">
        <v>29</v>
      </c>
      <c r="D11" s="2"/>
    </row>
    <row r="12" spans="1:4" x14ac:dyDescent="0.3">
      <c r="B12" s="6">
        <f>SUM(B10:B11)</f>
        <v>979000</v>
      </c>
      <c r="C12" s="3" t="s">
        <v>1</v>
      </c>
    </row>
    <row r="13" spans="1:4" ht="5.4" customHeight="1" thickBot="1" x14ac:dyDescent="0.35">
      <c r="B13" s="1"/>
    </row>
    <row r="14" spans="1:4" ht="16.2" thickBot="1" x14ac:dyDescent="0.35">
      <c r="B14" s="14" t="s">
        <v>17</v>
      </c>
      <c r="C14" s="15"/>
    </row>
    <row r="15" spans="1:4" x14ac:dyDescent="0.3">
      <c r="B15" s="5">
        <f>B7</f>
        <v>591220</v>
      </c>
      <c r="C15" s="4" t="s">
        <v>4</v>
      </c>
    </row>
    <row r="16" spans="1:4" x14ac:dyDescent="0.3">
      <c r="B16" s="6">
        <f>B12</f>
        <v>979000</v>
      </c>
      <c r="C16" s="4" t="s">
        <v>11</v>
      </c>
    </row>
    <row r="17" spans="2:3" x14ac:dyDescent="0.3">
      <c r="B17" s="6">
        <f>SUM(B15:B16)</f>
        <v>1570220</v>
      </c>
      <c r="C17" s="3" t="s">
        <v>0</v>
      </c>
    </row>
    <row r="18" spans="2:3" ht="5.4" customHeight="1" thickBot="1" x14ac:dyDescent="0.35">
      <c r="B18" s="1"/>
    </row>
    <row r="19" spans="2:3" ht="16.2" thickBot="1" x14ac:dyDescent="0.35">
      <c r="B19" s="20" t="s">
        <v>7</v>
      </c>
      <c r="C19" s="21"/>
    </row>
    <row r="20" spans="2:3" x14ac:dyDescent="0.3">
      <c r="B20" s="5">
        <v>1890000</v>
      </c>
      <c r="C20" s="4" t="s">
        <v>5</v>
      </c>
    </row>
    <row r="21" spans="2:3" ht="5.4" customHeight="1" thickBot="1" x14ac:dyDescent="0.35">
      <c r="B21" s="1"/>
    </row>
    <row r="22" spans="2:3" ht="16.2" thickBot="1" x14ac:dyDescent="0.35">
      <c r="B22" s="14" t="s">
        <v>12</v>
      </c>
      <c r="C22" s="15"/>
    </row>
    <row r="23" spans="2:3" x14ac:dyDescent="0.3">
      <c r="B23" s="5">
        <f>B20*0.03</f>
        <v>56700</v>
      </c>
      <c r="C23" s="4" t="s">
        <v>10</v>
      </c>
    </row>
    <row r="24" spans="2:3" ht="5.4" customHeight="1" thickBot="1" x14ac:dyDescent="0.35">
      <c r="B24" s="1"/>
    </row>
    <row r="25" spans="2:3" ht="16.2" thickBot="1" x14ac:dyDescent="0.35">
      <c r="B25" s="14" t="s">
        <v>6</v>
      </c>
      <c r="C25" s="15"/>
    </row>
    <row r="26" spans="2:3" x14ac:dyDescent="0.3">
      <c r="B26" s="5">
        <f>B20*0.015</f>
        <v>28350</v>
      </c>
      <c r="C26" s="4" t="s">
        <v>8</v>
      </c>
    </row>
    <row r="27" spans="2:3" ht="5.4" customHeight="1" thickBot="1" x14ac:dyDescent="0.35">
      <c r="B27" s="1"/>
    </row>
    <row r="28" spans="2:3" ht="16.2" thickBot="1" x14ac:dyDescent="0.35">
      <c r="B28" s="18" t="s">
        <v>18</v>
      </c>
      <c r="C28" s="19"/>
    </row>
    <row r="29" spans="2:3" ht="31.2" x14ac:dyDescent="0.3">
      <c r="B29" s="8">
        <f>B20-B17-B23-B26</f>
        <v>234730</v>
      </c>
      <c r="C29" s="7" t="s">
        <v>19</v>
      </c>
    </row>
    <row r="30" spans="2:3" ht="31.2" x14ac:dyDescent="0.3">
      <c r="B30" s="9">
        <f>(B29*100%)/(B17+B23+B26)</f>
        <v>0.14180768092214563</v>
      </c>
      <c r="C30" s="7" t="s">
        <v>20</v>
      </c>
    </row>
    <row r="31" spans="2:3" ht="5.4" customHeight="1" thickBot="1" x14ac:dyDescent="0.35">
      <c r="B31" s="1"/>
    </row>
    <row r="32" spans="2:3" ht="16.2" thickBot="1" x14ac:dyDescent="0.35">
      <c r="B32" s="18" t="s">
        <v>2</v>
      </c>
      <c r="C32" s="19"/>
    </row>
    <row r="33" spans="2:3" x14ac:dyDescent="0.3">
      <c r="B33" s="11">
        <f>B17</f>
        <v>1570220</v>
      </c>
      <c r="C33" s="4" t="s">
        <v>21</v>
      </c>
    </row>
    <row r="34" spans="2:3" x14ac:dyDescent="0.3">
      <c r="B34" s="8">
        <f>B29</f>
        <v>234730</v>
      </c>
      <c r="C34" s="7" t="s">
        <v>22</v>
      </c>
    </row>
    <row r="35" spans="2:3" x14ac:dyDescent="0.3">
      <c r="B35" s="10">
        <f>(B34*100%)/B33</f>
        <v>0.14948860669205588</v>
      </c>
      <c r="C35" s="7" t="s">
        <v>23</v>
      </c>
    </row>
    <row r="36" spans="2:3" ht="5.4" customHeight="1" thickBot="1" x14ac:dyDescent="0.35">
      <c r="B36" s="1"/>
    </row>
    <row r="37" spans="2:3" ht="16.2" thickBot="1" x14ac:dyDescent="0.35">
      <c r="B37" s="16" t="s">
        <v>27</v>
      </c>
      <c r="C37" s="17"/>
    </row>
    <row r="38" spans="2:3" x14ac:dyDescent="0.3">
      <c r="B38" s="11">
        <f>B33</f>
        <v>1570220</v>
      </c>
      <c r="C38" s="4" t="s">
        <v>24</v>
      </c>
    </row>
    <row r="39" spans="2:3" x14ac:dyDescent="0.3">
      <c r="B39" s="11">
        <f>B38/3</f>
        <v>523406.66666666669</v>
      </c>
      <c r="C39" s="4" t="s">
        <v>25</v>
      </c>
    </row>
    <row r="40" spans="2:3" x14ac:dyDescent="0.3">
      <c r="B40" s="8">
        <f>B34</f>
        <v>234730</v>
      </c>
      <c r="C40" s="7" t="s">
        <v>26</v>
      </c>
    </row>
    <row r="41" spans="2:3" x14ac:dyDescent="0.3">
      <c r="B41" s="8">
        <f>B40/3</f>
        <v>78243.333333333328</v>
      </c>
      <c r="C41" s="7" t="s">
        <v>26</v>
      </c>
    </row>
    <row r="42" spans="2:3" ht="5.4" customHeight="1" thickBot="1" x14ac:dyDescent="0.35">
      <c r="B42" s="1"/>
    </row>
    <row r="43" spans="2:3" ht="16.2" thickBot="1" x14ac:dyDescent="0.35">
      <c r="B43" s="16" t="s">
        <v>28</v>
      </c>
      <c r="C43" s="17"/>
    </row>
    <row r="44" spans="2:3" x14ac:dyDescent="0.3">
      <c r="B44" s="11">
        <f>B38*2</f>
        <v>3140440</v>
      </c>
      <c r="C44" s="4" t="s">
        <v>24</v>
      </c>
    </row>
    <row r="45" spans="2:3" x14ac:dyDescent="0.3">
      <c r="B45" s="11">
        <f>B39*2</f>
        <v>1046813.3333333334</v>
      </c>
      <c r="C45" s="4" t="s">
        <v>25</v>
      </c>
    </row>
    <row r="46" spans="2:3" x14ac:dyDescent="0.3">
      <c r="B46" s="8">
        <f>B40*2</f>
        <v>469460</v>
      </c>
      <c r="C46" s="7" t="s">
        <v>26</v>
      </c>
    </row>
    <row r="47" spans="2:3" x14ac:dyDescent="0.3">
      <c r="B47" s="8">
        <f>B46/3</f>
        <v>156486.66666666666</v>
      </c>
      <c r="C47" s="7" t="s">
        <v>26</v>
      </c>
    </row>
  </sheetData>
  <mergeCells count="11">
    <mergeCell ref="B37:C37"/>
    <mergeCell ref="B43:C43"/>
    <mergeCell ref="B32:C32"/>
    <mergeCell ref="B4:C4"/>
    <mergeCell ref="B19:C19"/>
    <mergeCell ref="B28:C28"/>
    <mergeCell ref="B2:C2"/>
    <mergeCell ref="B9:C9"/>
    <mergeCell ref="B14:C14"/>
    <mergeCell ref="B22:C22"/>
    <mergeCell ref="B25:C25"/>
  </mergeCells>
  <printOptions horizontalCentered="1"/>
  <pageMargins left="0.70866141732283472" right="0.70866141732283472" top="0.74803149606299213" bottom="0.74803149606299213" header="0.31496062992125984" footer="0.31496062992125984"/>
  <pageSetup scale="74" orientation="landscape" r:id="rId1"/>
  <ignoredErrors>
    <ignoredError sqref="B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Inversionistas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Arvizu Amezcua</dc:creator>
  <cp:keywords/>
  <dc:description/>
  <cp:lastModifiedBy>Merced Antonio Sánchez Pimentel</cp:lastModifiedBy>
  <cp:revision/>
  <cp:lastPrinted>2025-04-28T23:12:44Z</cp:lastPrinted>
  <dcterms:created xsi:type="dcterms:W3CDTF">2020-10-03T00:59:10Z</dcterms:created>
  <dcterms:modified xsi:type="dcterms:W3CDTF">2025-04-28T23:18:24Z</dcterms:modified>
  <cp:category/>
  <cp:contentStatus/>
</cp:coreProperties>
</file>