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w\Desktop\Reto2\"/>
    </mc:Choice>
  </mc:AlternateContent>
  <bookViews>
    <workbookView xWindow="0" yWindow="0" windowWidth="20490" windowHeight="7530"/>
  </bookViews>
  <sheets>
    <sheet name="Laura" sheetId="1" r:id="rId1"/>
  </sheets>
  <calcPr calcId="162913"/>
</workbook>
</file>

<file path=xl/calcChain.xml><?xml version="1.0" encoding="utf-8"?>
<calcChain xmlns="http://schemas.openxmlformats.org/spreadsheetml/2006/main">
  <c r="E56" i="1" l="1"/>
  <c r="H39" i="1"/>
  <c r="H38" i="1"/>
  <c r="I30" i="1"/>
  <c r="C42" i="1" s="1"/>
  <c r="H42" i="1" s="1"/>
  <c r="F7" i="1"/>
  <c r="E57" i="1" l="1"/>
  <c r="E58" i="1" s="1"/>
  <c r="H35" i="1" l="1"/>
  <c r="H62" i="1"/>
  <c r="I62" i="1" s="1"/>
  <c r="H60" i="1"/>
  <c r="I60" i="1" s="1"/>
  <c r="H58" i="1"/>
  <c r="I58" i="1" s="1"/>
  <c r="H36" i="1"/>
  <c r="H63" i="1"/>
  <c r="I63" i="1" s="1"/>
  <c r="H61" i="1"/>
  <c r="I61" i="1" s="1"/>
  <c r="H59" i="1"/>
  <c r="I59" i="1" s="1"/>
  <c r="H37" i="1"/>
  <c r="I66" i="1" l="1"/>
  <c r="H40" i="1"/>
  <c r="H47" i="1" s="1"/>
  <c r="I48" i="1" s="1"/>
</calcChain>
</file>

<file path=xl/sharedStrings.xml><?xml version="1.0" encoding="utf-8"?>
<sst xmlns="http://schemas.openxmlformats.org/spreadsheetml/2006/main" count="70" uniqueCount="67">
  <si>
    <t>EMPRESA</t>
  </si>
  <si>
    <t>Etoo</t>
  </si>
  <si>
    <t>TRABAJADOR</t>
  </si>
  <si>
    <t>DOMICILIO</t>
  </si>
  <si>
    <t>Platja de L'Estartit</t>
  </si>
  <si>
    <t>NIF</t>
  </si>
  <si>
    <t>CIF</t>
  </si>
  <si>
    <t>Número S.S.</t>
  </si>
  <si>
    <t>CCC</t>
  </si>
  <si>
    <t>CATEGORIA</t>
  </si>
  <si>
    <t>GRUPO COTIZACION</t>
  </si>
  <si>
    <t>Periodo liq.</t>
  </si>
  <si>
    <t xml:space="preserve">1   de </t>
  </si>
  <si>
    <t>DICIEMBRE</t>
  </si>
  <si>
    <t xml:space="preserve">al  31   de </t>
  </si>
  <si>
    <t>de   2023</t>
  </si>
  <si>
    <t>Nº días</t>
  </si>
  <si>
    <t>I. DEVENGOS</t>
  </si>
  <si>
    <t>TOTALES</t>
  </si>
  <si>
    <t>1. Percepciones salariales</t>
  </si>
  <si>
    <t>Salario base</t>
  </si>
  <si>
    <t>Complementos salariales:</t>
  </si>
  <si>
    <t>Horas extraordinarias</t>
  </si>
  <si>
    <t>Horas complementarias</t>
  </si>
  <si>
    <t>Gratificaciones extraordinarias</t>
  </si>
  <si>
    <t>Salario en especie</t>
  </si>
  <si>
    <t>2. Percepciones no salariales</t>
  </si>
  <si>
    <t>Indemnizaciones o Suplidos</t>
  </si>
  <si>
    <t>Prestaciones e indemnizaciones de la Seguridad Social</t>
  </si>
  <si>
    <t>Indemnizaciones por traslados, suspensiones o despidos.</t>
  </si>
  <si>
    <t>Otras percepciones no salariales</t>
  </si>
  <si>
    <t>A. TOTAL DEVENGADO</t>
  </si>
  <si>
    <t>II. DEDUCCIONES</t>
  </si>
  <si>
    <t>1. Aportaciones del trabajador a las cotizacones a la S.S y recaudación conjunta</t>
  </si>
  <si>
    <t>Tipo</t>
  </si>
  <si>
    <t>Contingencias comunes</t>
  </si>
  <si>
    <t>Desempleo</t>
  </si>
  <si>
    <t>Formación Profesional</t>
  </si>
  <si>
    <t>Horas extraordinarias Normales</t>
  </si>
  <si>
    <t>Horas extraordinarias de Fuerza Mayor</t>
  </si>
  <si>
    <t>TOTAL APORTACIONES</t>
  </si>
  <si>
    <t>2. Irpf</t>
  </si>
  <si>
    <t>3. Anticipos</t>
  </si>
  <si>
    <t>4. Valor de los productos recibidos en especie</t>
  </si>
  <si>
    <t>5. Otras deducciones</t>
  </si>
  <si>
    <t>B. TOTAL A DEDUCIR</t>
  </si>
  <si>
    <t>LIQUIDO TOTAL A PERCIBIR (A-B)</t>
  </si>
  <si>
    <t>Firma y sello de la empresa</t>
  </si>
  <si>
    <t>Fecha</t>
  </si>
  <si>
    <t>Recibi</t>
  </si>
  <si>
    <t xml:space="preserve">DETERMINACIÓN DE LAS BASES DE COTIZACIÓN A LA SEGURIDAD SOCIAL Y CONCEPTOS DE RECAUDACIÓN
</t>
  </si>
  <si>
    <t>CONJUNTA Y DE LA BASE SUJETA A RETENCIÓN DEL IRPF Y APORTACIÓN DE LA EMPRESA</t>
  </si>
  <si>
    <t>1. Base de cotización por contingencias comunes</t>
  </si>
  <si>
    <t xml:space="preserve">    Remuneración mensual</t>
  </si>
  <si>
    <t xml:space="preserve">    Prorrata pagas extras</t>
  </si>
  <si>
    <t>Aportación Empresa</t>
  </si>
  <si>
    <t>TOTAL</t>
  </si>
  <si>
    <t>Base</t>
  </si>
  <si>
    <t>2. Base de Contingencias Profesionales y otros conceptos de recaudación conjunta</t>
  </si>
  <si>
    <t>AT y EP</t>
  </si>
  <si>
    <t>FP</t>
  </si>
  <si>
    <t>FOGASA</t>
  </si>
  <si>
    <t xml:space="preserve">3. Cotización por horas extras </t>
  </si>
  <si>
    <t>4. Cotización por horas extras fuerza mayor</t>
  </si>
  <si>
    <t>5. Base sujeta a retención del IRPF</t>
  </si>
  <si>
    <t>Total</t>
  </si>
  <si>
    <t>Recepcionista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</si>
</sst>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#,##0.00\ &quot;€&quot;;[Red]\-#,##0.00\ &quot;€&quot;"/>
    <numFmt numFmtId="164" formatCode="#,##0.00\ &quot;€&quot;"/>
    <numFmt numFmtId="165" formatCode="d/m/yyyy"/>
  </numFmts>
  <fonts count="19" x14ac:knownFonts="1">
    <font>
      <sz val="10"/>
      <color rgb="FF000000"/>
      <name val="Arial"/>
      <scheme val="minor"/>
    </font>
    <font>
      <sz val="10"/>
      <color theme="1"/>
      <name val="Bookman Old Style"/>
    </font>
    <font>
      <b/>
      <sz val="9"/>
      <color theme="1"/>
      <name val="Bookman Old Style"/>
    </font>
    <font>
      <sz val="9"/>
      <color theme="1"/>
      <name val="Bookman Old Style"/>
    </font>
    <font>
      <sz val="10"/>
      <name val="Arial"/>
    </font>
    <font>
      <sz val="9"/>
      <color theme="1"/>
      <name val="Arial"/>
    </font>
    <font>
      <sz val="8"/>
      <color theme="1"/>
      <name val="Bookman Old Style"/>
    </font>
    <font>
      <b/>
      <sz val="10"/>
      <color theme="1"/>
      <name val="Bookman Old Style"/>
    </font>
    <font>
      <b/>
      <sz val="8"/>
      <color theme="1"/>
      <name val="Bookman Old Style"/>
    </font>
    <font>
      <sz val="10"/>
      <color theme="1"/>
      <name val="Arial"/>
    </font>
    <font>
      <u/>
      <sz val="12"/>
      <color theme="1"/>
      <name val="Times New Roman"/>
    </font>
    <font>
      <u/>
      <sz val="12"/>
      <color theme="1"/>
      <name val="Times New Roman"/>
    </font>
    <font>
      <b/>
      <u/>
      <sz val="10"/>
      <color theme="1"/>
      <name val="Bookman Old Style"/>
    </font>
    <font>
      <b/>
      <u/>
      <sz val="8"/>
      <color theme="1"/>
      <name val="Bookman Old Style"/>
    </font>
    <font>
      <b/>
      <u/>
      <sz val="8"/>
      <color theme="1"/>
      <name val="Bookman Old Style"/>
    </font>
    <font>
      <b/>
      <u/>
      <sz val="9"/>
      <color theme="1"/>
      <name val="Bookman Old Style"/>
    </font>
    <font>
      <b/>
      <u/>
      <sz val="9"/>
      <color theme="1"/>
      <name val="Bookman Old Style"/>
    </font>
    <font>
      <b/>
      <u/>
      <sz val="8"/>
      <color theme="1"/>
      <name val="Bookman Old Style"/>
    </font>
    <font>
      <sz val="8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49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dotted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31">
    <xf numFmtId="0" fontId="0" fillId="0" borderId="0" xfId="0" applyFont="1" applyAlignment="1"/>
    <xf numFmtId="0" fontId="1" fillId="2" borderId="1" xfId="0" applyFont="1" applyFill="1" applyBorder="1" applyAlignment="1">
      <alignment vertical="top"/>
    </xf>
    <xf numFmtId="0" fontId="2" fillId="2" borderId="2" xfId="0" applyFont="1" applyFill="1" applyBorder="1" applyAlignment="1"/>
    <xf numFmtId="0" fontId="2" fillId="2" borderId="6" xfId="0" applyFont="1" applyFill="1" applyBorder="1" applyAlignment="1"/>
    <xf numFmtId="0" fontId="5" fillId="0" borderId="7" xfId="0" applyFont="1" applyBorder="1" applyAlignment="1"/>
    <xf numFmtId="0" fontId="5" fillId="0" borderId="8" xfId="0" applyFont="1" applyBorder="1" applyAlignment="1"/>
    <xf numFmtId="0" fontId="2" fillId="2" borderId="9" xfId="0" applyFont="1" applyFill="1" applyBorder="1" applyAlignment="1"/>
    <xf numFmtId="0" fontId="2" fillId="2" borderId="1" xfId="0" applyFont="1" applyFill="1" applyBorder="1" applyAlignment="1"/>
    <xf numFmtId="0" fontId="5" fillId="0" borderId="13" xfId="0" applyFont="1" applyBorder="1" applyAlignment="1"/>
    <xf numFmtId="0" fontId="5" fillId="0" borderId="14" xfId="0" applyFont="1" applyBorder="1" applyAlignment="1"/>
    <xf numFmtId="0" fontId="2" fillId="2" borderId="1" xfId="0" applyFont="1" applyFill="1" applyBorder="1" applyAlignment="1">
      <alignment horizontal="left"/>
    </xf>
    <xf numFmtId="0" fontId="3" fillId="2" borderId="16" xfId="0" applyFont="1" applyFill="1" applyBorder="1" applyAlignment="1"/>
    <xf numFmtId="0" fontId="3" fillId="2" borderId="17" xfId="0" applyFont="1" applyFill="1" applyBorder="1" applyAlignment="1"/>
    <xf numFmtId="0" fontId="2" fillId="2" borderId="18" xfId="0" applyFont="1" applyFill="1" applyBorder="1" applyAlignment="1"/>
    <xf numFmtId="0" fontId="3" fillId="2" borderId="18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/>
    <xf numFmtId="0" fontId="6" fillId="2" borderId="1" xfId="0" applyFont="1" applyFill="1" applyBorder="1" applyAlignment="1">
      <alignment vertical="top"/>
    </xf>
    <xf numFmtId="0" fontId="3" fillId="2" borderId="2" xfId="0" applyFont="1" applyFill="1" applyBorder="1" applyAlignment="1">
      <alignment horizontal="left" vertical="top"/>
    </xf>
    <xf numFmtId="0" fontId="6" fillId="2" borderId="20" xfId="0" applyFont="1" applyFill="1" applyBorder="1" applyAlignment="1">
      <alignment horizontal="right" vertical="top"/>
    </xf>
    <xf numFmtId="0" fontId="3" fillId="2" borderId="20" xfId="0" applyFont="1" applyFill="1" applyBorder="1" applyAlignment="1">
      <alignment horizontal="right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center" vertical="top"/>
    </xf>
    <xf numFmtId="0" fontId="3" fillId="2" borderId="2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top"/>
    </xf>
    <xf numFmtId="0" fontId="7" fillId="2" borderId="9" xfId="0" applyFont="1" applyFill="1" applyBorder="1" applyAlignment="1">
      <alignment vertical="top"/>
    </xf>
    <xf numFmtId="0" fontId="8" fillId="2" borderId="1" xfId="0" applyFont="1" applyFill="1" applyBorder="1" applyAlignment="1">
      <alignment vertical="top"/>
    </xf>
    <xf numFmtId="0" fontId="8" fillId="2" borderId="22" xfId="0" applyFont="1" applyFill="1" applyBorder="1" applyAlignment="1">
      <alignment horizontal="center" vertical="top"/>
    </xf>
    <xf numFmtId="0" fontId="3" fillId="2" borderId="9" xfId="0" applyFont="1" applyFill="1" applyBorder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2" borderId="22" xfId="0" applyFont="1" applyFill="1" applyBorder="1" applyAlignment="1">
      <alignment vertical="top"/>
    </xf>
    <xf numFmtId="0" fontId="3" fillId="2" borderId="23" xfId="0" applyFont="1" applyFill="1" applyBorder="1" applyAlignment="1">
      <alignment vertical="top"/>
    </xf>
    <xf numFmtId="0" fontId="1" fillId="2" borderId="23" xfId="0" applyFont="1" applyFill="1" applyBorder="1" applyAlignment="1">
      <alignment vertical="top"/>
    </xf>
    <xf numFmtId="0" fontId="6" fillId="2" borderId="23" xfId="0" applyFont="1" applyFill="1" applyBorder="1" applyAlignment="1">
      <alignment vertical="top"/>
    </xf>
    <xf numFmtId="164" fontId="3" fillId="2" borderId="24" xfId="0" applyNumberFormat="1" applyFont="1" applyFill="1" applyBorder="1" applyAlignment="1">
      <alignment vertical="top"/>
    </xf>
    <xf numFmtId="164" fontId="3" fillId="2" borderId="1" xfId="0" applyNumberFormat="1" applyFont="1" applyFill="1" applyBorder="1" applyAlignment="1">
      <alignment vertical="top"/>
    </xf>
    <xf numFmtId="0" fontId="3" fillId="2" borderId="25" xfId="0" applyFont="1" applyFill="1" applyBorder="1" applyAlignment="1">
      <alignment vertical="top"/>
    </xf>
    <xf numFmtId="0" fontId="3" fillId="2" borderId="24" xfId="0" applyFont="1" applyFill="1" applyBorder="1" applyAlignment="1">
      <alignment vertical="top"/>
    </xf>
    <xf numFmtId="0" fontId="9" fillId="2" borderId="1" xfId="0" applyFont="1" applyFill="1" applyBorder="1" applyAlignment="1">
      <alignment vertical="top"/>
    </xf>
    <xf numFmtId="0" fontId="3" fillId="2" borderId="26" xfId="0" applyFont="1" applyFill="1" applyBorder="1" applyAlignment="1">
      <alignment vertical="top"/>
    </xf>
    <xf numFmtId="0" fontId="3" fillId="2" borderId="27" xfId="0" applyFont="1" applyFill="1" applyBorder="1" applyAlignment="1">
      <alignment vertical="top"/>
    </xf>
    <xf numFmtId="0" fontId="6" fillId="2" borderId="28" xfId="0" applyFont="1" applyFill="1" applyBorder="1" applyAlignment="1">
      <alignment vertical="top"/>
    </xf>
    <xf numFmtId="0" fontId="1" fillId="2" borderId="28" xfId="0" applyFont="1" applyFill="1" applyBorder="1" applyAlignment="1">
      <alignment vertical="top"/>
    </xf>
    <xf numFmtId="164" fontId="3" fillId="2" borderId="27" xfId="0" applyNumberFormat="1" applyFont="1" applyFill="1" applyBorder="1" applyAlignment="1">
      <alignment vertical="top"/>
    </xf>
    <xf numFmtId="0" fontId="10" fillId="2" borderId="1" xfId="0" applyFont="1" applyFill="1" applyBorder="1" applyAlignment="1">
      <alignment vertical="top"/>
    </xf>
    <xf numFmtId="4" fontId="11" fillId="2" borderId="1" xfId="0" applyNumberFormat="1" applyFont="1" applyFill="1" applyBorder="1" applyAlignment="1">
      <alignment vertical="top"/>
    </xf>
    <xf numFmtId="0" fontId="1" fillId="2" borderId="29" xfId="0" applyFont="1" applyFill="1" applyBorder="1" applyAlignment="1">
      <alignment vertical="top"/>
    </xf>
    <xf numFmtId="164" fontId="3" fillId="2" borderId="24" xfId="0" applyNumberFormat="1" applyFont="1" applyFill="1" applyBorder="1" applyAlignment="1">
      <alignment vertical="top"/>
    </xf>
    <xf numFmtId="164" fontId="3" fillId="2" borderId="30" xfId="0" applyNumberFormat="1" applyFont="1" applyFill="1" applyBorder="1" applyAlignment="1">
      <alignment vertical="top"/>
    </xf>
    <xf numFmtId="0" fontId="1" fillId="2" borderId="24" xfId="0" applyFont="1" applyFill="1" applyBorder="1" applyAlignment="1">
      <alignment vertical="top"/>
    </xf>
    <xf numFmtId="0" fontId="7" fillId="2" borderId="23" xfId="0" applyFont="1" applyFill="1" applyBorder="1" applyAlignment="1">
      <alignment vertical="top"/>
    </xf>
    <xf numFmtId="0" fontId="8" fillId="2" borderId="23" xfId="0" applyFont="1" applyFill="1" applyBorder="1" applyAlignment="1">
      <alignment vertical="top"/>
    </xf>
    <xf numFmtId="164" fontId="8" fillId="2" borderId="19" xfId="0" applyNumberFormat="1" applyFont="1" applyFill="1" applyBorder="1" applyAlignment="1">
      <alignment vertical="top"/>
    </xf>
    <xf numFmtId="0" fontId="1" fillId="2" borderId="9" xfId="0" applyFont="1" applyFill="1" applyBorder="1" applyAlignment="1">
      <alignment vertical="top"/>
    </xf>
    <xf numFmtId="0" fontId="8" fillId="2" borderId="22" xfId="0" applyFont="1" applyFill="1" applyBorder="1" applyAlignment="1">
      <alignment vertical="top"/>
    </xf>
    <xf numFmtId="0" fontId="3" fillId="2" borderId="1" xfId="0" applyFont="1" applyFill="1" applyBorder="1" applyAlignment="1">
      <alignment horizontal="center" vertical="top"/>
    </xf>
    <xf numFmtId="164" fontId="3" fillId="2" borderId="31" xfId="0" applyNumberFormat="1" applyFont="1" applyFill="1" applyBorder="1" applyAlignment="1">
      <alignment vertical="top"/>
    </xf>
    <xf numFmtId="0" fontId="3" fillId="2" borderId="31" xfId="0" applyFont="1" applyFill="1" applyBorder="1" applyAlignment="1">
      <alignment vertical="top"/>
    </xf>
    <xf numFmtId="10" fontId="3" fillId="2" borderId="1" xfId="0" applyNumberFormat="1" applyFont="1" applyFill="1" applyBorder="1" applyAlignment="1">
      <alignment horizontal="center" vertical="top"/>
    </xf>
    <xf numFmtId="10" fontId="6" fillId="2" borderId="22" xfId="0" applyNumberFormat="1" applyFont="1" applyFill="1" applyBorder="1" applyAlignment="1">
      <alignment vertical="top"/>
    </xf>
    <xf numFmtId="164" fontId="3" fillId="2" borderId="32" xfId="0" applyNumberFormat="1" applyFont="1" applyFill="1" applyBorder="1" applyAlignment="1">
      <alignment vertical="top"/>
    </xf>
    <xf numFmtId="0" fontId="3" fillId="2" borderId="32" xfId="0" applyFont="1" applyFill="1" applyBorder="1" applyAlignment="1">
      <alignment vertical="top"/>
    </xf>
    <xf numFmtId="0" fontId="3" fillId="2" borderId="28" xfId="0" applyFont="1" applyFill="1" applyBorder="1" applyAlignment="1">
      <alignment vertical="top"/>
    </xf>
    <xf numFmtId="164" fontId="3" fillId="2" borderId="32" xfId="0" applyNumberFormat="1" applyFont="1" applyFill="1" applyBorder="1" applyAlignment="1">
      <alignment horizontal="center" vertical="top"/>
    </xf>
    <xf numFmtId="0" fontId="2" fillId="2" borderId="23" xfId="0" applyFont="1" applyFill="1" applyBorder="1" applyAlignment="1">
      <alignment vertical="top"/>
    </xf>
    <xf numFmtId="164" fontId="2" fillId="2" borderId="27" xfId="0" applyNumberFormat="1" applyFont="1" applyFill="1" applyBorder="1" applyAlignment="1">
      <alignment vertical="top"/>
    </xf>
    <xf numFmtId="8" fontId="6" fillId="2" borderId="23" xfId="0" applyNumberFormat="1" applyFont="1" applyFill="1" applyBorder="1" applyAlignment="1">
      <alignment vertical="top"/>
    </xf>
    <xf numFmtId="9" fontId="3" fillId="2" borderId="24" xfId="0" applyNumberFormat="1" applyFont="1" applyFill="1" applyBorder="1" applyAlignment="1">
      <alignment horizontal="center" vertical="top"/>
    </xf>
    <xf numFmtId="9" fontId="3" fillId="2" borderId="29" xfId="0" applyNumberFormat="1" applyFont="1" applyFill="1" applyBorder="1" applyAlignment="1">
      <alignment vertical="top"/>
    </xf>
    <xf numFmtId="164" fontId="1" fillId="2" borderId="1" xfId="0" applyNumberFormat="1" applyFont="1" applyFill="1" applyBorder="1" applyAlignment="1">
      <alignment vertical="top"/>
    </xf>
    <xf numFmtId="164" fontId="2" fillId="2" borderId="24" xfId="0" applyNumberFormat="1" applyFont="1" applyFill="1" applyBorder="1" applyAlignment="1">
      <alignment vertical="top"/>
    </xf>
    <xf numFmtId="164" fontId="2" fillId="2" borderId="19" xfId="0" applyNumberFormat="1" applyFont="1" applyFill="1" applyBorder="1" applyAlignment="1">
      <alignment vertical="top"/>
    </xf>
    <xf numFmtId="0" fontId="3" fillId="2" borderId="22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165" fontId="6" fillId="2" borderId="1" xfId="0" applyNumberFormat="1" applyFont="1" applyFill="1" applyBorder="1" applyAlignment="1">
      <alignment horizontal="left" vertical="top"/>
    </xf>
    <xf numFmtId="0" fontId="1" fillId="2" borderId="16" xfId="0" applyFont="1" applyFill="1" applyBorder="1" applyAlignment="1">
      <alignment vertical="top"/>
    </xf>
    <xf numFmtId="0" fontId="6" fillId="2" borderId="18" xfId="0" applyFont="1" applyFill="1" applyBorder="1" applyAlignment="1">
      <alignment vertical="top"/>
    </xf>
    <xf numFmtId="0" fontId="1" fillId="2" borderId="18" xfId="0" applyFont="1" applyFill="1" applyBorder="1" applyAlignment="1">
      <alignment vertical="top"/>
    </xf>
    <xf numFmtId="0" fontId="6" fillId="2" borderId="19" xfId="0" applyFont="1" applyFill="1" applyBorder="1" applyAlignment="1">
      <alignment vertical="top"/>
    </xf>
    <xf numFmtId="0" fontId="12" fillId="2" borderId="1" xfId="0" applyFont="1" applyFill="1" applyBorder="1" applyAlignment="1">
      <alignment vertical="top"/>
    </xf>
    <xf numFmtId="0" fontId="14" fillId="2" borderId="16" xfId="0" applyFont="1" applyFill="1" applyBorder="1" applyAlignment="1">
      <alignment vertical="top"/>
    </xf>
    <xf numFmtId="0" fontId="15" fillId="2" borderId="18" xfId="0" applyFont="1" applyFill="1" applyBorder="1" applyAlignment="1">
      <alignment vertical="top"/>
    </xf>
    <xf numFmtId="0" fontId="16" fillId="2" borderId="19" xfId="0" applyFont="1" applyFill="1" applyBorder="1" applyAlignment="1">
      <alignment vertical="top"/>
    </xf>
    <xf numFmtId="164" fontId="6" fillId="2" borderId="24" xfId="0" applyNumberFormat="1" applyFont="1" applyFill="1" applyBorder="1" applyAlignment="1">
      <alignment vertical="top"/>
    </xf>
    <xf numFmtId="164" fontId="6" fillId="2" borderId="1" xfId="0" applyNumberFormat="1" applyFont="1" applyFill="1" applyBorder="1" applyAlignment="1">
      <alignment vertical="top"/>
    </xf>
    <xf numFmtId="164" fontId="6" fillId="2" borderId="27" xfId="0" applyNumberFormat="1" applyFont="1" applyFill="1" applyBorder="1" applyAlignment="1">
      <alignment vertical="top"/>
    </xf>
    <xf numFmtId="164" fontId="3" fillId="2" borderId="1" xfId="0" applyNumberFormat="1" applyFont="1" applyFill="1" applyBorder="1" applyAlignment="1">
      <alignment horizontal="center" vertical="top"/>
    </xf>
    <xf numFmtId="0" fontId="2" fillId="2" borderId="1" xfId="0" applyFont="1" applyFill="1" applyBorder="1" applyAlignment="1">
      <alignment vertical="top"/>
    </xf>
    <xf numFmtId="164" fontId="8" fillId="2" borderId="27" xfId="0" applyNumberFormat="1" applyFont="1" applyFill="1" applyBorder="1" applyAlignment="1">
      <alignment vertical="top"/>
    </xf>
    <xf numFmtId="10" fontId="6" fillId="2" borderId="31" xfId="0" applyNumberFormat="1" applyFont="1" applyFill="1" applyBorder="1" applyAlignment="1">
      <alignment vertical="top"/>
    </xf>
    <xf numFmtId="164" fontId="1" fillId="2" borderId="31" xfId="0" applyNumberFormat="1" applyFont="1" applyFill="1" applyBorder="1" applyAlignment="1">
      <alignment vertical="top"/>
    </xf>
    <xf numFmtId="164" fontId="6" fillId="2" borderId="38" xfId="0" applyNumberFormat="1" applyFont="1" applyFill="1" applyBorder="1" applyAlignment="1">
      <alignment vertical="top"/>
    </xf>
    <xf numFmtId="164" fontId="17" fillId="2" borderId="1" xfId="0" applyNumberFormat="1" applyFont="1" applyFill="1" applyBorder="1" applyAlignment="1">
      <alignment vertical="top"/>
    </xf>
    <xf numFmtId="10" fontId="6" fillId="2" borderId="1" xfId="0" applyNumberFormat="1" applyFont="1" applyFill="1" applyBorder="1" applyAlignment="1">
      <alignment vertical="top"/>
    </xf>
    <xf numFmtId="164" fontId="8" fillId="2" borderId="24" xfId="0" applyNumberFormat="1" applyFont="1" applyFill="1" applyBorder="1" applyAlignment="1">
      <alignment vertical="top"/>
    </xf>
    <xf numFmtId="10" fontId="6" fillId="2" borderId="32" xfId="0" applyNumberFormat="1" applyFont="1" applyFill="1" applyBorder="1" applyAlignment="1">
      <alignment vertical="top"/>
    </xf>
    <xf numFmtId="0" fontId="3" fillId="2" borderId="9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164" fontId="6" fillId="2" borderId="32" xfId="0" applyNumberFormat="1" applyFont="1" applyFill="1" applyBorder="1" applyAlignment="1">
      <alignment vertical="top"/>
    </xf>
    <xf numFmtId="164" fontId="6" fillId="2" borderId="47" xfId="0" applyNumberFormat="1" applyFont="1" applyFill="1" applyBorder="1" applyAlignment="1">
      <alignment vertical="top"/>
    </xf>
    <xf numFmtId="164" fontId="6" fillId="2" borderId="31" xfId="0" applyNumberFormat="1" applyFont="1" applyFill="1" applyBorder="1" applyAlignment="1">
      <alignment vertical="top"/>
    </xf>
    <xf numFmtId="164" fontId="2" fillId="2" borderId="1" xfId="0" applyNumberFormat="1" applyFont="1" applyFill="1" applyBorder="1" applyAlignment="1">
      <alignment horizontal="center" vertical="top"/>
    </xf>
    <xf numFmtId="164" fontId="2" fillId="2" borderId="48" xfId="0" applyNumberFormat="1" applyFont="1" applyFill="1" applyBorder="1" applyAlignment="1">
      <alignment vertical="top"/>
    </xf>
    <xf numFmtId="0" fontId="9" fillId="2" borderId="16" xfId="0" applyFont="1" applyFill="1" applyBorder="1" applyAlignment="1">
      <alignment vertical="top"/>
    </xf>
    <xf numFmtId="0" fontId="18" fillId="2" borderId="18" xfId="0" applyFont="1" applyFill="1" applyBorder="1" applyAlignment="1">
      <alignment vertical="top"/>
    </xf>
    <xf numFmtId="0" fontId="9" fillId="2" borderId="18" xfId="0" applyFont="1" applyFill="1" applyBorder="1" applyAlignment="1">
      <alignment vertical="top"/>
    </xf>
    <xf numFmtId="0" fontId="18" fillId="2" borderId="19" xfId="0" applyFont="1" applyFill="1" applyBorder="1" applyAlignment="1">
      <alignment vertical="top"/>
    </xf>
    <xf numFmtId="0" fontId="18" fillId="2" borderId="1" xfId="0" applyFont="1" applyFill="1" applyBorder="1" applyAlignment="1">
      <alignment vertical="top"/>
    </xf>
    <xf numFmtId="0" fontId="3" fillId="2" borderId="36" xfId="0" applyFont="1" applyFill="1" applyBorder="1" applyAlignment="1">
      <alignment horizontal="right" vertical="top"/>
    </xf>
    <xf numFmtId="0" fontId="4" fillId="0" borderId="37" xfId="0" applyFont="1" applyBorder="1"/>
    <xf numFmtId="0" fontId="3" fillId="2" borderId="39" xfId="0" applyFont="1" applyFill="1" applyBorder="1" applyAlignment="1">
      <alignment horizontal="left" vertical="top" wrapText="1"/>
    </xf>
    <xf numFmtId="0" fontId="4" fillId="0" borderId="40" xfId="0" applyFont="1" applyBorder="1"/>
    <xf numFmtId="0" fontId="4" fillId="0" borderId="41" xfId="0" applyFont="1" applyBorder="1"/>
    <xf numFmtId="0" fontId="4" fillId="0" borderId="42" xfId="0" applyFont="1" applyBorder="1"/>
    <xf numFmtId="0" fontId="0" fillId="0" borderId="0" xfId="0" applyFont="1" applyAlignment="1"/>
    <xf numFmtId="0" fontId="4" fillId="0" borderId="43" xfId="0" applyFont="1" applyBorder="1"/>
    <xf numFmtId="0" fontId="4" fillId="0" borderId="44" xfId="0" applyFont="1" applyBorder="1"/>
    <xf numFmtId="0" fontId="4" fillId="0" borderId="45" xfId="0" applyFont="1" applyBorder="1"/>
    <xf numFmtId="0" fontId="4" fillId="0" borderId="46" xfId="0" applyFont="1" applyBorder="1"/>
    <xf numFmtId="0" fontId="3" fillId="2" borderId="3" xfId="0" applyFont="1" applyFill="1" applyBorder="1" applyAlignment="1">
      <alignment horizontal="left" vertical="center"/>
    </xf>
    <xf numFmtId="0" fontId="4" fillId="0" borderId="4" xfId="0" applyFont="1" applyBorder="1"/>
    <xf numFmtId="0" fontId="4" fillId="0" borderId="5" xfId="0" applyFont="1" applyBorder="1"/>
    <xf numFmtId="0" fontId="3" fillId="2" borderId="10" xfId="0" applyFont="1" applyFill="1" applyBorder="1" applyAlignment="1">
      <alignment horizontal="left" vertical="center"/>
    </xf>
    <xf numFmtId="0" fontId="4" fillId="0" borderId="11" xfId="0" applyFont="1" applyBorder="1"/>
    <xf numFmtId="0" fontId="4" fillId="0" borderId="12" xfId="0" applyFont="1" applyBorder="1"/>
    <xf numFmtId="49" fontId="3" fillId="2" borderId="10" xfId="0" applyNumberFormat="1" applyFont="1" applyFill="1" applyBorder="1" applyAlignment="1">
      <alignment horizontal="left" vertical="center"/>
    </xf>
    <xf numFmtId="0" fontId="4" fillId="0" borderId="15" xfId="0" applyFont="1" applyBorder="1"/>
    <xf numFmtId="0" fontId="13" fillId="2" borderId="33" xfId="0" applyFont="1" applyFill="1" applyBorder="1" applyAlignment="1">
      <alignment vertical="top" wrapText="1"/>
    </xf>
    <xf numFmtId="0" fontId="4" fillId="0" borderId="34" xfId="0" applyFont="1" applyBorder="1"/>
    <xf numFmtId="0" fontId="4" fillId="0" borderId="3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"/>
  <sheetViews>
    <sheetView showGridLines="0" tabSelected="1" workbookViewId="0">
      <selection activeCell="J8" sqref="J8"/>
    </sheetView>
  </sheetViews>
  <sheetFormatPr baseColWidth="10" defaultColWidth="12.5703125" defaultRowHeight="15" customHeight="1" x14ac:dyDescent="0.2"/>
  <cols>
    <col min="1" max="1" width="6.7109375" customWidth="1"/>
    <col min="2" max="5" width="11.42578125" customWidth="1"/>
    <col min="6" max="6" width="13.7109375" customWidth="1"/>
    <col min="7" max="7" width="11.42578125" customWidth="1"/>
    <col min="8" max="8" width="12.140625" customWidth="1"/>
    <col min="9" max="9" width="12.85546875" customWidth="1"/>
    <col min="10" max="12" width="11.42578125" customWidth="1"/>
    <col min="13" max="26" width="10" customWidth="1"/>
  </cols>
  <sheetData>
    <row r="1" spans="1:26" ht="15" customHeight="1" x14ac:dyDescent="0.2">
      <c r="A1" s="1"/>
      <c r="B1" s="2" t="s">
        <v>0</v>
      </c>
      <c r="C1" s="120" t="s">
        <v>1</v>
      </c>
      <c r="D1" s="121"/>
      <c r="E1" s="122"/>
      <c r="F1" s="3" t="s">
        <v>2</v>
      </c>
      <c r="G1" s="4"/>
      <c r="H1" s="4"/>
      <c r="I1" s="5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 x14ac:dyDescent="0.2">
      <c r="A2" s="1"/>
      <c r="B2" s="6" t="s">
        <v>3</v>
      </c>
      <c r="C2" s="123" t="s">
        <v>4</v>
      </c>
      <c r="D2" s="124"/>
      <c r="E2" s="125"/>
      <c r="F2" s="7" t="s">
        <v>5</v>
      </c>
      <c r="G2" s="8"/>
      <c r="H2" s="8"/>
      <c r="I2" s="9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 x14ac:dyDescent="0.2">
      <c r="A3" s="1"/>
      <c r="B3" s="6" t="s">
        <v>6</v>
      </c>
      <c r="C3" s="123"/>
      <c r="D3" s="124"/>
      <c r="E3" s="125"/>
      <c r="F3" s="7" t="s">
        <v>7</v>
      </c>
      <c r="G3" s="126"/>
      <c r="H3" s="124"/>
      <c r="I3" s="127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 x14ac:dyDescent="0.2">
      <c r="A4" s="1"/>
      <c r="B4" s="6" t="s">
        <v>8</v>
      </c>
      <c r="C4" s="123"/>
      <c r="D4" s="124"/>
      <c r="E4" s="125"/>
      <c r="F4" s="10" t="s">
        <v>9</v>
      </c>
      <c r="G4" s="123" t="s">
        <v>66</v>
      </c>
      <c r="H4" s="124"/>
      <c r="I4" s="127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1"/>
      <c r="B5" s="11"/>
      <c r="C5" s="12"/>
      <c r="D5" s="12"/>
      <c r="E5" s="12"/>
      <c r="F5" s="13" t="s">
        <v>10</v>
      </c>
      <c r="G5" s="14"/>
      <c r="H5" s="15">
        <v>7</v>
      </c>
      <c r="I5" s="1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/>
      <c r="B6" s="1"/>
      <c r="C6" s="17"/>
      <c r="D6" s="1"/>
      <c r="E6" s="17"/>
      <c r="F6" s="1"/>
      <c r="G6" s="17"/>
      <c r="H6" s="1"/>
      <c r="I6" s="17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" customHeight="1" x14ac:dyDescent="0.2">
      <c r="A7" s="1"/>
      <c r="B7" s="18" t="s">
        <v>11</v>
      </c>
      <c r="C7" s="19" t="s">
        <v>12</v>
      </c>
      <c r="D7" s="20" t="s">
        <v>13</v>
      </c>
      <c r="E7" s="21" t="s">
        <v>14</v>
      </c>
      <c r="F7" s="22" t="str">
        <f>D7</f>
        <v>DICIEMBRE</v>
      </c>
      <c r="G7" s="21" t="s">
        <v>15</v>
      </c>
      <c r="H7" s="23" t="s">
        <v>16</v>
      </c>
      <c r="I7" s="24">
        <v>31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" customHeight="1" x14ac:dyDescent="0.2">
      <c r="A8" s="25"/>
      <c r="B8" s="26" t="s">
        <v>17</v>
      </c>
      <c r="C8" s="27"/>
      <c r="D8" s="25"/>
      <c r="E8" s="27"/>
      <c r="F8" s="25"/>
      <c r="G8" s="27"/>
      <c r="H8" s="25"/>
      <c r="I8" s="28" t="s">
        <v>18</v>
      </c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12" customHeight="1" x14ac:dyDescent="0.2">
      <c r="A9" s="1"/>
      <c r="B9" s="29" t="s">
        <v>19</v>
      </c>
      <c r="C9" s="30"/>
      <c r="D9" s="1"/>
      <c r="E9" s="17"/>
      <c r="F9" s="1"/>
      <c r="G9" s="17"/>
      <c r="H9" s="1"/>
      <c r="I9" s="3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" customHeight="1" x14ac:dyDescent="0.2">
      <c r="A10" s="1"/>
      <c r="B10" s="29" t="s">
        <v>20</v>
      </c>
      <c r="C10" s="32"/>
      <c r="D10" s="33"/>
      <c r="E10" s="34"/>
      <c r="F10" s="33"/>
      <c r="G10" s="34"/>
      <c r="H10" s="35">
        <v>1500</v>
      </c>
      <c r="I10" s="3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" customHeight="1" x14ac:dyDescent="0.2">
      <c r="A11" s="1"/>
      <c r="B11" s="29" t="s">
        <v>21</v>
      </c>
      <c r="C11" s="30"/>
      <c r="D11" s="1"/>
      <c r="E11" s="17"/>
      <c r="F11" s="1"/>
      <c r="G11" s="17"/>
      <c r="H11" s="36"/>
      <c r="I11" s="3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" customHeight="1" x14ac:dyDescent="0.2">
      <c r="A12" s="1"/>
      <c r="B12" s="37"/>
      <c r="C12" s="38"/>
      <c r="D12" s="38"/>
      <c r="E12" s="34"/>
      <c r="F12" s="33"/>
      <c r="G12" s="34"/>
      <c r="H12" s="36"/>
      <c r="I12" s="31"/>
      <c r="J12" s="39"/>
      <c r="K12" s="39"/>
      <c r="L12" s="3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" customHeight="1" x14ac:dyDescent="0.2">
      <c r="A13" s="1"/>
      <c r="B13" s="40"/>
      <c r="C13" s="41"/>
      <c r="D13" s="41"/>
      <c r="E13" s="42"/>
      <c r="F13" s="43"/>
      <c r="G13" s="42"/>
      <c r="H13" s="44"/>
      <c r="I13" s="31"/>
      <c r="J13" s="39"/>
      <c r="K13" s="45"/>
      <c r="L13" s="46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" customHeight="1" x14ac:dyDescent="0.2">
      <c r="A14" s="1"/>
      <c r="B14" s="37"/>
      <c r="C14" s="38"/>
      <c r="D14" s="38"/>
      <c r="E14" s="42"/>
      <c r="F14" s="43"/>
      <c r="G14" s="42"/>
      <c r="H14" s="36"/>
      <c r="I14" s="3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" customHeight="1" x14ac:dyDescent="0.2">
      <c r="A15" s="1"/>
      <c r="B15" s="29" t="s">
        <v>22</v>
      </c>
      <c r="C15" s="30"/>
      <c r="D15" s="47"/>
      <c r="E15" s="42"/>
      <c r="F15" s="43"/>
      <c r="G15" s="42"/>
      <c r="H15" s="44"/>
      <c r="I15" s="3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" customHeight="1" x14ac:dyDescent="0.2">
      <c r="A16" s="1"/>
      <c r="B16" s="29" t="s">
        <v>23</v>
      </c>
      <c r="C16" s="30"/>
      <c r="D16" s="43"/>
      <c r="E16" s="42"/>
      <c r="F16" s="43"/>
      <c r="G16" s="42"/>
      <c r="H16" s="44"/>
      <c r="I16" s="3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" customHeight="1" x14ac:dyDescent="0.2">
      <c r="A17" s="1"/>
      <c r="B17" s="29" t="s">
        <v>24</v>
      </c>
      <c r="C17" s="30"/>
      <c r="D17" s="1"/>
      <c r="E17" s="42"/>
      <c r="F17" s="43"/>
      <c r="G17" s="42"/>
      <c r="H17" s="44"/>
      <c r="I17" s="3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" customHeight="1" x14ac:dyDescent="0.2">
      <c r="A18" s="1"/>
      <c r="B18" s="29" t="s">
        <v>25</v>
      </c>
      <c r="C18" s="30"/>
      <c r="D18" s="33"/>
      <c r="E18" s="42"/>
      <c r="F18" s="43"/>
      <c r="G18" s="42"/>
      <c r="H18" s="44"/>
      <c r="I18" s="3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" customHeight="1" x14ac:dyDescent="0.2">
      <c r="A19" s="1"/>
      <c r="B19" s="29" t="s">
        <v>26</v>
      </c>
      <c r="C19" s="30"/>
      <c r="D19" s="1"/>
      <c r="E19" s="17"/>
      <c r="F19" s="1"/>
      <c r="G19" s="17"/>
      <c r="H19" s="36"/>
      <c r="I19" s="3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" customHeight="1" x14ac:dyDescent="0.2">
      <c r="A20" s="1"/>
      <c r="B20" s="29" t="s">
        <v>27</v>
      </c>
      <c r="C20" s="30"/>
      <c r="D20" s="1"/>
      <c r="E20" s="17"/>
      <c r="F20" s="1"/>
      <c r="G20" s="17"/>
      <c r="H20" s="36"/>
      <c r="I20" s="3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" customHeight="1" x14ac:dyDescent="0.2">
      <c r="A21" s="1"/>
      <c r="B21" s="37"/>
      <c r="C21" s="38"/>
      <c r="D21" s="38"/>
      <c r="E21" s="34"/>
      <c r="F21" s="33"/>
      <c r="G21" s="34"/>
      <c r="H21" s="48"/>
      <c r="I21" s="3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" customHeight="1" x14ac:dyDescent="0.2">
      <c r="A22" s="1"/>
      <c r="B22" s="37"/>
      <c r="C22" s="38"/>
      <c r="D22" s="38"/>
      <c r="E22" s="34"/>
      <c r="F22" s="33"/>
      <c r="G22" s="34"/>
      <c r="H22" s="48"/>
      <c r="I22" s="3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" customHeight="1" x14ac:dyDescent="0.2">
      <c r="A23" s="1"/>
      <c r="B23" s="29" t="s">
        <v>28</v>
      </c>
      <c r="C23" s="30"/>
      <c r="D23" s="1"/>
      <c r="E23" s="17"/>
      <c r="F23" s="1"/>
      <c r="G23" s="17"/>
      <c r="H23" s="49"/>
      <c r="I23" s="3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" customHeight="1" x14ac:dyDescent="0.2">
      <c r="A24" s="1"/>
      <c r="B24" s="37"/>
      <c r="C24" s="38"/>
      <c r="D24" s="38"/>
      <c r="E24" s="34"/>
      <c r="F24" s="33"/>
      <c r="G24" s="34"/>
      <c r="H24" s="48"/>
      <c r="I24" s="3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" customHeight="1" x14ac:dyDescent="0.2">
      <c r="A25" s="1"/>
      <c r="B25" s="29" t="s">
        <v>29</v>
      </c>
      <c r="C25" s="30"/>
      <c r="D25" s="1"/>
      <c r="E25" s="17"/>
      <c r="F25" s="1"/>
      <c r="G25" s="17"/>
      <c r="H25" s="36"/>
      <c r="I25" s="3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 x14ac:dyDescent="0.2">
      <c r="A26" s="1"/>
      <c r="B26" s="37"/>
      <c r="C26" s="38"/>
      <c r="D26" s="50"/>
      <c r="E26" s="34"/>
      <c r="F26" s="33"/>
      <c r="G26" s="34"/>
      <c r="H26" s="48"/>
      <c r="I26" s="3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" customHeight="1" x14ac:dyDescent="0.2">
      <c r="A27" s="1"/>
      <c r="B27" s="29" t="s">
        <v>30</v>
      </c>
      <c r="C27" s="30"/>
      <c r="D27" s="1"/>
      <c r="E27" s="17"/>
      <c r="F27" s="1"/>
      <c r="G27" s="17"/>
      <c r="H27" s="49"/>
      <c r="I27" s="3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" customHeight="1" x14ac:dyDescent="0.2">
      <c r="A28" s="1"/>
      <c r="B28" s="37"/>
      <c r="C28" s="38"/>
      <c r="D28" s="38"/>
      <c r="E28" s="34"/>
      <c r="F28" s="33"/>
      <c r="G28" s="34"/>
      <c r="H28" s="48"/>
      <c r="I28" s="3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" customHeight="1" x14ac:dyDescent="0.2">
      <c r="A29" s="1"/>
      <c r="B29" s="37"/>
      <c r="C29" s="38"/>
      <c r="D29" s="38"/>
      <c r="E29" s="34"/>
      <c r="F29" s="33"/>
      <c r="G29" s="34"/>
      <c r="H29" s="48"/>
      <c r="I29" s="3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" customHeight="1" x14ac:dyDescent="0.2">
      <c r="A30" s="25"/>
      <c r="B30" s="26"/>
      <c r="C30" s="27"/>
      <c r="D30" s="25" t="s">
        <v>31</v>
      </c>
      <c r="E30" s="27"/>
      <c r="F30" s="51"/>
      <c r="G30" s="52"/>
      <c r="H30" s="51"/>
      <c r="I30" s="53">
        <f>SUM(H10:H29)</f>
        <v>1500</v>
      </c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2" customHeight="1" x14ac:dyDescent="0.2">
      <c r="A31" s="1"/>
      <c r="B31" s="54"/>
      <c r="C31" s="17"/>
      <c r="D31" s="1"/>
      <c r="E31" s="17"/>
      <c r="F31" s="1"/>
      <c r="G31" s="17"/>
      <c r="H31" s="1"/>
      <c r="I31" s="3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" customHeight="1" x14ac:dyDescent="0.2">
      <c r="A32" s="25"/>
      <c r="B32" s="26" t="s">
        <v>32</v>
      </c>
      <c r="C32" s="27"/>
      <c r="D32" s="25"/>
      <c r="E32" s="27"/>
      <c r="F32" s="25"/>
      <c r="G32" s="27"/>
      <c r="H32" s="25"/>
      <c r="I32" s="5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2" customHeight="1" x14ac:dyDescent="0.2">
      <c r="A33" s="25"/>
      <c r="B33" s="26" t="s">
        <v>33</v>
      </c>
      <c r="C33" s="27"/>
      <c r="D33" s="25"/>
      <c r="E33" s="27"/>
      <c r="F33" s="25"/>
      <c r="G33" s="27"/>
      <c r="H33" s="25"/>
      <c r="I33" s="5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2" customHeight="1" x14ac:dyDescent="0.2">
      <c r="A34" s="1"/>
      <c r="B34" s="54"/>
      <c r="C34" s="17"/>
      <c r="D34" s="1"/>
      <c r="E34" s="17"/>
      <c r="F34" s="56" t="s">
        <v>34</v>
      </c>
      <c r="G34" s="17"/>
      <c r="H34" s="1"/>
      <c r="I34" s="3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" customHeight="1" x14ac:dyDescent="0.2">
      <c r="A35" s="1"/>
      <c r="B35" s="29" t="s">
        <v>35</v>
      </c>
      <c r="C35" s="17"/>
      <c r="D35" s="57"/>
      <c r="E35" s="58"/>
      <c r="F35" s="59">
        <v>4.8000000000000001E-2</v>
      </c>
      <c r="G35" s="32"/>
      <c r="H35" s="48">
        <f t="shared" ref="H35:H37" si="0">ROUND($E$58*F35,2)</f>
        <v>84</v>
      </c>
      <c r="I35" s="60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" customHeight="1" x14ac:dyDescent="0.2">
      <c r="A36" s="1"/>
      <c r="B36" s="29" t="s">
        <v>36</v>
      </c>
      <c r="C36" s="34"/>
      <c r="D36" s="61"/>
      <c r="E36" s="62"/>
      <c r="F36" s="59">
        <v>1.55E-2</v>
      </c>
      <c r="G36" s="63"/>
      <c r="H36" s="48">
        <f t="shared" si="0"/>
        <v>27.13</v>
      </c>
      <c r="I36" s="3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" customHeight="1" x14ac:dyDescent="0.2">
      <c r="A37" s="1"/>
      <c r="B37" s="29" t="s">
        <v>37</v>
      </c>
      <c r="C37" s="17"/>
      <c r="D37" s="61"/>
      <c r="E37" s="62"/>
      <c r="F37" s="59">
        <v>1E-3</v>
      </c>
      <c r="G37" s="63"/>
      <c r="H37" s="48">
        <f t="shared" si="0"/>
        <v>1.75</v>
      </c>
      <c r="I37" s="3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" customHeight="1" x14ac:dyDescent="0.2">
      <c r="A38" s="1"/>
      <c r="B38" s="29" t="s">
        <v>38</v>
      </c>
      <c r="C38" s="17"/>
      <c r="D38" s="30"/>
      <c r="E38" s="64"/>
      <c r="F38" s="59">
        <v>4.7E-2</v>
      </c>
      <c r="G38" s="63"/>
      <c r="H38" s="44">
        <f t="shared" ref="H38:H39" si="1">E38*F38</f>
        <v>0</v>
      </c>
      <c r="I38" s="3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2">
      <c r="A39" s="1"/>
      <c r="B39" s="29" t="s">
        <v>39</v>
      </c>
      <c r="C39" s="17"/>
      <c r="D39" s="30"/>
      <c r="E39" s="64"/>
      <c r="F39" s="59">
        <v>0.02</v>
      </c>
      <c r="G39" s="63"/>
      <c r="H39" s="44">
        <f t="shared" si="1"/>
        <v>0</v>
      </c>
      <c r="I39" s="3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2">
      <c r="A40" s="25"/>
      <c r="B40" s="26" t="s">
        <v>40</v>
      </c>
      <c r="C40" s="27"/>
      <c r="D40" s="65"/>
      <c r="E40" s="65"/>
      <c r="F40" s="65"/>
      <c r="G40" s="65"/>
      <c r="H40" s="66">
        <f>SUM(H35:H39)</f>
        <v>112.88</v>
      </c>
      <c r="I40" s="5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2" customHeight="1" x14ac:dyDescent="0.2">
      <c r="A41" s="1"/>
      <c r="B41" s="54"/>
      <c r="C41" s="17"/>
      <c r="D41" s="30"/>
      <c r="E41" s="30"/>
      <c r="F41" s="30"/>
      <c r="G41" s="30"/>
      <c r="H41" s="36"/>
      <c r="I41" s="3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">
      <c r="A42" s="1"/>
      <c r="B42" s="29" t="s">
        <v>41</v>
      </c>
      <c r="C42" s="67">
        <f>+I30</f>
        <v>1500</v>
      </c>
      <c r="D42" s="32"/>
      <c r="E42" s="32"/>
      <c r="F42" s="68">
        <v>0.08</v>
      </c>
      <c r="G42" s="32"/>
      <c r="H42" s="48">
        <f>ROUND(C42*F42,2)</f>
        <v>120</v>
      </c>
      <c r="I42" s="3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">
      <c r="A43" s="1"/>
      <c r="B43" s="29" t="s">
        <v>42</v>
      </c>
      <c r="C43" s="34"/>
      <c r="D43" s="32"/>
      <c r="E43" s="32"/>
      <c r="F43" s="69"/>
      <c r="G43" s="32"/>
      <c r="H43" s="44"/>
      <c r="I43" s="3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">
      <c r="A44" s="1"/>
      <c r="B44" s="29" t="s">
        <v>43</v>
      </c>
      <c r="C44" s="17"/>
      <c r="D44" s="1"/>
      <c r="E44" s="17"/>
      <c r="F44" s="43"/>
      <c r="G44" s="42"/>
      <c r="H44" s="44"/>
      <c r="I44" s="3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">
      <c r="A45" s="1"/>
      <c r="B45" s="29" t="s">
        <v>44</v>
      </c>
      <c r="C45" s="17"/>
      <c r="D45" s="33"/>
      <c r="E45" s="34"/>
      <c r="F45" s="33"/>
      <c r="G45" s="34"/>
      <c r="H45" s="44"/>
      <c r="I45" s="3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">
      <c r="A46" s="1"/>
      <c r="B46" s="54"/>
      <c r="C46" s="17"/>
      <c r="D46" s="1"/>
      <c r="E46" s="17"/>
      <c r="F46" s="1"/>
      <c r="G46" s="17"/>
      <c r="H46" s="70"/>
      <c r="I46" s="3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">
      <c r="A47" s="25"/>
      <c r="B47" s="26"/>
      <c r="C47" s="27"/>
      <c r="D47" s="25" t="s">
        <v>45</v>
      </c>
      <c r="E47" s="27"/>
      <c r="F47" s="51"/>
      <c r="G47" s="52"/>
      <c r="H47" s="71">
        <f>H40+H42+H43+H44+H45</f>
        <v>232.88</v>
      </c>
      <c r="I47" s="5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2" customHeight="1" x14ac:dyDescent="0.2">
      <c r="A48" s="25"/>
      <c r="B48" s="26"/>
      <c r="C48" s="27"/>
      <c r="D48" s="25" t="s">
        <v>46</v>
      </c>
      <c r="E48" s="27"/>
      <c r="F48" s="25"/>
      <c r="G48" s="52"/>
      <c r="H48" s="51"/>
      <c r="I48" s="72">
        <f>I30-H47</f>
        <v>1267.1199999999999</v>
      </c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2" customHeight="1" x14ac:dyDescent="0.2">
      <c r="A49" s="1"/>
      <c r="B49" s="54"/>
      <c r="C49" s="17"/>
      <c r="D49" s="30" t="s">
        <v>47</v>
      </c>
      <c r="E49" s="17"/>
      <c r="F49" s="1"/>
      <c r="G49" s="30" t="s">
        <v>48</v>
      </c>
      <c r="H49" s="1"/>
      <c r="I49" s="73" t="s">
        <v>49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">
      <c r="A50" s="1"/>
      <c r="B50" s="54"/>
      <c r="C50" s="17"/>
      <c r="D50" s="74" t="s">
        <v>1</v>
      </c>
      <c r="E50" s="17"/>
      <c r="F50" s="1"/>
      <c r="G50" s="75">
        <v>45320</v>
      </c>
      <c r="H50" s="1"/>
      <c r="I50" s="3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">
      <c r="A51" s="1"/>
      <c r="B51" s="76"/>
      <c r="C51" s="77"/>
      <c r="D51" s="78"/>
      <c r="E51" s="77"/>
      <c r="F51" s="78"/>
      <c r="G51" s="77"/>
      <c r="H51" s="78"/>
      <c r="I51" s="79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">
      <c r="A52" s="1"/>
      <c r="B52" s="1"/>
      <c r="C52" s="17"/>
      <c r="D52" s="1"/>
      <c r="E52" s="17"/>
      <c r="F52" s="1"/>
      <c r="G52" s="17"/>
      <c r="H52" s="1"/>
      <c r="I52" s="17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">
      <c r="A53" s="80"/>
      <c r="B53" s="128" t="s">
        <v>50</v>
      </c>
      <c r="C53" s="129"/>
      <c r="D53" s="129"/>
      <c r="E53" s="129"/>
      <c r="F53" s="129"/>
      <c r="G53" s="129"/>
      <c r="H53" s="129"/>
      <c r="I53" s="13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</row>
    <row r="54" spans="1:26" ht="12" customHeight="1" x14ac:dyDescent="0.2">
      <c r="A54" s="80"/>
      <c r="B54" s="81" t="s">
        <v>51</v>
      </c>
      <c r="C54" s="82"/>
      <c r="D54" s="82"/>
      <c r="E54" s="82"/>
      <c r="F54" s="82"/>
      <c r="G54" s="82"/>
      <c r="H54" s="82"/>
      <c r="I54" s="83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</row>
    <row r="55" spans="1:26" ht="12" customHeight="1" x14ac:dyDescent="0.2">
      <c r="A55" s="1"/>
      <c r="B55" s="29" t="s">
        <v>52</v>
      </c>
      <c r="C55" s="30"/>
      <c r="D55" s="30"/>
      <c r="E55" s="17"/>
      <c r="F55" s="1"/>
      <c r="G55" s="17"/>
      <c r="H55" s="1"/>
      <c r="I55" s="3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29" t="s">
        <v>53</v>
      </c>
      <c r="C56" s="30"/>
      <c r="D56" s="32"/>
      <c r="E56" s="84">
        <f>SUM(H10:H14)+H18</f>
        <v>1500</v>
      </c>
      <c r="F56" s="85"/>
      <c r="G56" s="85"/>
      <c r="H56" s="1"/>
      <c r="I56" s="3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29" t="s">
        <v>54</v>
      </c>
      <c r="C57" s="30"/>
      <c r="D57" s="42"/>
      <c r="E57" s="86">
        <f>+E56/6</f>
        <v>250</v>
      </c>
      <c r="F57" s="85"/>
      <c r="G57" s="87" t="s">
        <v>34</v>
      </c>
      <c r="H57" s="109" t="s">
        <v>55</v>
      </c>
      <c r="I57" s="110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29"/>
      <c r="C58" s="30"/>
      <c r="D58" s="88" t="s">
        <v>56</v>
      </c>
      <c r="E58" s="89">
        <f>E56+E57</f>
        <v>1750</v>
      </c>
      <c r="F58" s="85"/>
      <c r="G58" s="90">
        <v>0.24099999999999999</v>
      </c>
      <c r="H58" s="91">
        <f t="shared" ref="H58:H63" si="2">+$E$58</f>
        <v>1750</v>
      </c>
      <c r="I58" s="92">
        <f t="shared" ref="I58:I63" si="3">+G58*H58</f>
        <v>421.75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29"/>
      <c r="C59" s="30"/>
      <c r="D59" s="30"/>
      <c r="E59" s="85"/>
      <c r="F59" s="87" t="s">
        <v>57</v>
      </c>
      <c r="G59" s="87"/>
      <c r="H59" s="91">
        <f t="shared" si="2"/>
        <v>1750</v>
      </c>
      <c r="I59" s="92">
        <f t="shared" si="3"/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11" t="s">
        <v>58</v>
      </c>
      <c r="C60" s="112"/>
      <c r="D60" s="113"/>
      <c r="E60" s="85" t="s">
        <v>59</v>
      </c>
      <c r="F60" s="93"/>
      <c r="G60" s="94">
        <v>1.4999999999999999E-2</v>
      </c>
      <c r="H60" s="91">
        <f t="shared" si="2"/>
        <v>1750</v>
      </c>
      <c r="I60" s="92">
        <f t="shared" si="3"/>
        <v>26.25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14"/>
      <c r="C61" s="115"/>
      <c r="D61" s="116"/>
      <c r="E61" s="85" t="s">
        <v>36</v>
      </c>
      <c r="F61" s="95"/>
      <c r="G61" s="96">
        <v>6.7000000000000004E-2</v>
      </c>
      <c r="H61" s="91">
        <f t="shared" si="2"/>
        <v>1750</v>
      </c>
      <c r="I61" s="92">
        <f t="shared" si="3"/>
        <v>117.25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17"/>
      <c r="C62" s="118"/>
      <c r="D62" s="119"/>
      <c r="E62" s="17" t="s">
        <v>60</v>
      </c>
      <c r="F62" s="93"/>
      <c r="G62" s="96">
        <v>6.0000000000000001E-3</v>
      </c>
      <c r="H62" s="91">
        <f t="shared" si="2"/>
        <v>1750</v>
      </c>
      <c r="I62" s="92">
        <f t="shared" si="3"/>
        <v>10.5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97"/>
      <c r="C63" s="98"/>
      <c r="D63" s="98"/>
      <c r="E63" s="17" t="s">
        <v>61</v>
      </c>
      <c r="F63" s="93"/>
      <c r="G63" s="96">
        <v>2E-3</v>
      </c>
      <c r="H63" s="91">
        <f t="shared" si="2"/>
        <v>1750</v>
      </c>
      <c r="I63" s="92">
        <f t="shared" si="3"/>
        <v>3.5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29" t="s">
        <v>62</v>
      </c>
      <c r="C64" s="30"/>
      <c r="D64" s="30"/>
      <c r="E64" s="17"/>
      <c r="F64" s="95"/>
      <c r="G64" s="96">
        <v>0.23599999999999999</v>
      </c>
      <c r="H64" s="99"/>
      <c r="I64" s="100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29" t="s">
        <v>63</v>
      </c>
      <c r="C65" s="30"/>
      <c r="D65" s="30"/>
      <c r="E65" s="17"/>
      <c r="F65" s="89"/>
      <c r="G65" s="90">
        <v>0.12</v>
      </c>
      <c r="H65" s="101"/>
      <c r="I65" s="100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29" t="s">
        <v>64</v>
      </c>
      <c r="C66" s="30"/>
      <c r="D66" s="30"/>
      <c r="E66" s="17"/>
      <c r="F66" s="89"/>
      <c r="G66" s="17"/>
      <c r="H66" s="102" t="s">
        <v>65</v>
      </c>
      <c r="I66" s="103">
        <f>SUM(I58:I65)</f>
        <v>579.25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39"/>
      <c r="B67" s="104"/>
      <c r="C67" s="105"/>
      <c r="D67" s="106"/>
      <c r="E67" s="105"/>
      <c r="F67" s="106"/>
      <c r="G67" s="105"/>
      <c r="H67" s="106"/>
      <c r="I67" s="107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spans="1:26" ht="12.75" customHeight="1" x14ac:dyDescent="0.2">
      <c r="A68" s="39"/>
      <c r="B68" s="39"/>
      <c r="C68" s="108"/>
      <c r="D68" s="39"/>
      <c r="E68" s="108"/>
      <c r="F68" s="39"/>
      <c r="G68" s="108"/>
      <c r="H68" s="39"/>
      <c r="I68" s="108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spans="1:26" ht="12.75" customHeight="1" x14ac:dyDescent="0.2">
      <c r="A69" s="39"/>
      <c r="B69" s="39"/>
      <c r="C69" s="108"/>
      <c r="D69" s="39"/>
      <c r="E69" s="108"/>
      <c r="F69" s="39"/>
      <c r="G69" s="108"/>
      <c r="H69" s="39"/>
      <c r="I69" s="108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</sheetData>
  <mergeCells count="9">
    <mergeCell ref="H57:I57"/>
    <mergeCell ref="B60:D62"/>
    <mergeCell ref="C1:E1"/>
    <mergeCell ref="C2:E2"/>
    <mergeCell ref="C3:E3"/>
    <mergeCell ref="G3:I3"/>
    <mergeCell ref="C4:E4"/>
    <mergeCell ref="G4:I4"/>
    <mergeCell ref="B53:I5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Laura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daw</cp:lastModifiedBy>
  <dcterms:modified xsi:type="dcterms:W3CDTF">2024-02-08T09:00:54Z</dcterms:modified>
</cp:coreProperties>
</file>