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ura" sheetId="1" r:id="rId4"/>
  </sheets>
  <definedNames/>
  <calcPr/>
</workbook>
</file>

<file path=xl/sharedStrings.xml><?xml version="1.0" encoding="utf-8"?>
<sst xmlns="http://schemas.openxmlformats.org/spreadsheetml/2006/main" count="69" uniqueCount="66">
  <si>
    <t>EMPRESA</t>
  </si>
  <si>
    <t>Etoo</t>
  </si>
  <si>
    <t>TRABAJADOR</t>
  </si>
  <si>
    <t>DOMICILIO</t>
  </si>
  <si>
    <t>Platja de L'Estartit</t>
  </si>
  <si>
    <t>NIF</t>
  </si>
  <si>
    <t>CIF</t>
  </si>
  <si>
    <t>Número S.S.</t>
  </si>
  <si>
    <t>CCC</t>
  </si>
  <si>
    <t>CATEGORIA</t>
  </si>
  <si>
    <t>GRUPO COTIZACION</t>
  </si>
  <si>
    <t>Periodo liq.</t>
  </si>
  <si>
    <t xml:space="preserve">1   de </t>
  </si>
  <si>
    <t>DICIEMBRE</t>
  </si>
  <si>
    <t xml:space="preserve">al  31   de </t>
  </si>
  <si>
    <t>de   2023</t>
  </si>
  <si>
    <t>Nº días</t>
  </si>
  <si>
    <t>I. DEVENGOS</t>
  </si>
  <si>
    <t>TOTALES</t>
  </si>
  <si>
    <t>1. Percepciones salariales</t>
  </si>
  <si>
    <t>Salario base</t>
  </si>
  <si>
    <t>Complementos salariales:</t>
  </si>
  <si>
    <t>Horas extraordinarias</t>
  </si>
  <si>
    <t>Horas complementarias</t>
  </si>
  <si>
    <t>Gratificaciones extraordinarias</t>
  </si>
  <si>
    <t>Salario en especie</t>
  </si>
  <si>
    <t>2. Percepciones no salariales</t>
  </si>
  <si>
    <t>Indemnizaciones o Suplidos</t>
  </si>
  <si>
    <t>Prestaciones e indemnizaciones de la Seguridad Social</t>
  </si>
  <si>
    <t>Indemnizaciones por traslados, suspensiones o despidos.</t>
  </si>
  <si>
    <t>Otras percepciones no salariales</t>
  </si>
  <si>
    <t>A. TOTAL DEVENGADO</t>
  </si>
  <si>
    <t>II. DEDUCCIONES</t>
  </si>
  <si>
    <t>1. Aportaciones del trabajador a las cotizacones a la S.S y recaudación conjunta</t>
  </si>
  <si>
    <t>Tipo</t>
  </si>
  <si>
    <t>Contingencias comunes</t>
  </si>
  <si>
    <t>Desempleo</t>
  </si>
  <si>
    <t>Formación Profesional</t>
  </si>
  <si>
    <t>Horas extraordinarias Normales</t>
  </si>
  <si>
    <t>Horas extraordinarias de Fuerza Mayor</t>
  </si>
  <si>
    <t>TOTAL APORTACIONES</t>
  </si>
  <si>
    <t>2. Irpf</t>
  </si>
  <si>
    <t>3. Anticipos</t>
  </si>
  <si>
    <t>4. Valor de los productos recibidos en especie</t>
  </si>
  <si>
    <t>5. Otras deducciones</t>
  </si>
  <si>
    <t>B. TOTAL A DEDUCIR</t>
  </si>
  <si>
    <t>LIQUIDO TOTAL A PERCIBIR (A-B)</t>
  </si>
  <si>
    <t>Firma y sello de la empresa</t>
  </si>
  <si>
    <t>Fecha</t>
  </si>
  <si>
    <t>Recibi</t>
  </si>
  <si>
    <t xml:space="preserve">DETERMINACIÓN DE LAS BASES DE COTIZACIÓN A LA SEGURIDAD SOCIAL Y CONCEPTOS DE RECAUDACIÓN
</t>
  </si>
  <si>
    <t>CONJUNTA Y DE LA BASE SUJETA A RETENCIÓN DEL IRPF Y APORTACIÓN DE LA EMPRESA</t>
  </si>
  <si>
    <t>1. Base de cotización por contingencias comunes</t>
  </si>
  <si>
    <t xml:space="preserve">    Remuneración mensual</t>
  </si>
  <si>
    <t xml:space="preserve">    Prorrata pagas extras</t>
  </si>
  <si>
    <t>Aportación Empresa</t>
  </si>
  <si>
    <t>TOTAL</t>
  </si>
  <si>
    <t>Base</t>
  </si>
  <si>
    <t>2. Base de Contingencias Profesionales y otros conceptos de recaudación conjunta</t>
  </si>
  <si>
    <t>AT y EP</t>
  </si>
  <si>
    <t>FP</t>
  </si>
  <si>
    <t>FOGASA</t>
  </si>
  <si>
    <t xml:space="preserve">3. Cotización por horas extras </t>
  </si>
  <si>
    <t>4. Cotización por horas extras fuerza mayor</t>
  </si>
  <si>
    <t>5. Base sujeta a retención del IRPF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</si>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</sst>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€&quot;"/>
    <numFmt numFmtId="165" formatCode="#,##0.00\ &quot;€&quot;;[Red]\-#,##0.00\ &quot;€&quot;"/>
    <numFmt numFmtId="166" formatCode="D/M/YYYY"/>
  </numFmts>
  <fonts count="19">
    <font>
      <sz val="10.0"/>
      <color rgb="FF000000"/>
      <name val="Arial"/>
      <scheme val="minor"/>
    </font>
    <font>
      <sz val="10.0"/>
      <color theme="1"/>
      <name val="Bookman Old Style"/>
    </font>
    <font>
      <b/>
      <sz val="9.0"/>
      <color theme="1"/>
      <name val="Bookman Old Style"/>
    </font>
    <font>
      <sz val="9.0"/>
      <color theme="1"/>
      <name val="Bookman Old Style"/>
    </font>
    <font/>
    <font>
      <sz val="9.0"/>
      <color theme="1"/>
      <name val="Arial"/>
    </font>
    <font>
      <sz val="8.0"/>
      <color theme="1"/>
      <name val="Bookman Old Style"/>
    </font>
    <font>
      <b/>
      <sz val="10.0"/>
      <color theme="1"/>
      <name val="Bookman Old Style"/>
    </font>
    <font>
      <b/>
      <sz val="8.0"/>
      <color theme="1"/>
      <name val="Bookman Old Style"/>
    </font>
    <font>
      <sz val="10.0"/>
      <color theme="1"/>
      <name val="Arial"/>
    </font>
    <font>
      <u/>
      <sz val="12.0"/>
      <color theme="1"/>
      <name val="Times New Roman"/>
    </font>
    <font>
      <u/>
      <sz val="12.0"/>
      <color theme="1"/>
      <name val="Times New Roman"/>
    </font>
    <font>
      <b/>
      <u/>
      <sz val="10.0"/>
      <color theme="1"/>
      <name val="Bookman Old Style"/>
    </font>
    <font>
      <b/>
      <u/>
      <sz val="8.0"/>
      <color theme="1"/>
      <name val="Bookman Old Style"/>
    </font>
    <font>
      <b/>
      <u/>
      <sz val="8.0"/>
      <color theme="1"/>
      <name val="Bookman Old Style"/>
    </font>
    <font>
      <b/>
      <u/>
      <sz val="9.0"/>
      <color theme="1"/>
      <name val="Bookman Old Style"/>
    </font>
    <font>
      <b/>
      <u/>
      <sz val="9.0"/>
      <color theme="1"/>
      <name val="Bookman Old Style"/>
    </font>
    <font>
      <b/>
      <u/>
      <sz val="8.0"/>
      <color theme="1"/>
      <name val="Bookman Old Style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9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/>
      <top/>
      <bottom style="dotted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/>
      <bottom/>
    </border>
    <border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</border>
    <border>
      <right/>
    </border>
    <border>
      <left style="medium">
        <color rgb="FF000000"/>
      </left>
      <bottom/>
    </border>
    <border>
      <bottom/>
    </border>
    <border>
      <right/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2" fillId="2" fontId="2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horizontal="left" readingOrder="0" shrinkToFit="0" vertical="center" wrapText="0"/>
    </xf>
    <xf borderId="4" fillId="0" fontId="4" numFmtId="0" xfId="0" applyBorder="1" applyFont="1"/>
    <xf borderId="5" fillId="0" fontId="4" numFmtId="0" xfId="0" applyBorder="1" applyFont="1"/>
    <xf borderId="6" fillId="2" fontId="2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horizontal="left" readingOrder="0" shrinkToFit="0" vertical="center" wrapText="0"/>
    </xf>
    <xf borderId="11" fillId="0" fontId="4" numFmtId="0" xfId="0" applyBorder="1" applyFont="1"/>
    <xf borderId="12" fillId="0" fontId="4" numFmtId="0" xfId="0" applyBorder="1" applyFont="1"/>
    <xf borderId="1" fillId="2" fontId="2" numFmtId="0" xfId="0" applyAlignment="1" applyBorder="1" applyFont="1">
      <alignment shrinkToFit="0" vertical="bottom" wrapText="0"/>
    </xf>
    <xf borderId="13" fillId="0" fontId="5" numFmtId="0" xfId="0" applyAlignment="1" applyBorder="1" applyFont="1">
      <alignment shrinkToFit="0" vertical="bottom" wrapText="0"/>
    </xf>
    <xf borderId="14" fillId="0" fontId="5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horizontal="left" shrinkToFit="0" vertical="center" wrapText="0"/>
    </xf>
    <xf borderId="10" fillId="2" fontId="3" numFmtId="49" xfId="0" applyAlignment="1" applyBorder="1" applyFont="1" applyNumberFormat="1">
      <alignment horizontal="left" shrinkToFit="0" vertical="center" wrapText="0"/>
    </xf>
    <xf borderId="15" fillId="0" fontId="4" numFmtId="0" xfId="0" applyBorder="1" applyFont="1"/>
    <xf borderId="1" fillId="2" fontId="2" numFmtId="0" xfId="0" applyAlignment="1" applyBorder="1" applyFont="1">
      <alignment horizontal="left" shrinkToFit="0" vertical="bottom" wrapText="0"/>
    </xf>
    <xf borderId="16" fillId="2" fontId="3" numFmtId="0" xfId="0" applyAlignment="1" applyBorder="1" applyFont="1">
      <alignment shrinkToFit="0" vertical="bottom" wrapText="0"/>
    </xf>
    <xf borderId="17" fillId="2" fontId="3" numFmtId="0" xfId="0" applyAlignment="1" applyBorder="1" applyFont="1">
      <alignment shrinkToFit="0" vertical="bottom" wrapText="0"/>
    </xf>
    <xf borderId="18" fillId="2" fontId="2" numFmtId="0" xfId="0" applyAlignment="1" applyBorder="1" applyFont="1">
      <alignment shrinkToFit="0" vertical="bottom" wrapText="0"/>
    </xf>
    <xf borderId="18" fillId="2" fontId="3" numFmtId="0" xfId="0" applyAlignment="1" applyBorder="1" applyFont="1">
      <alignment horizontal="center" shrinkToFit="0" vertical="bottom" wrapText="0"/>
    </xf>
    <xf borderId="18" fillId="2" fontId="3" numFmtId="0" xfId="0" applyAlignment="1" applyBorder="1" applyFont="1">
      <alignment horizontal="center" readingOrder="0" shrinkToFit="0" vertical="center" wrapText="0"/>
    </xf>
    <xf borderId="19" fillId="2" fontId="3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top" wrapText="0"/>
    </xf>
    <xf borderId="2" fillId="2" fontId="3" numFmtId="0" xfId="0" applyAlignment="1" applyBorder="1" applyFont="1">
      <alignment horizontal="left" shrinkToFit="0" vertical="top" wrapText="0"/>
    </xf>
    <xf borderId="20" fillId="2" fontId="6" numFmtId="0" xfId="0" applyAlignment="1" applyBorder="1" applyFont="1">
      <alignment horizontal="right" shrinkToFit="0" vertical="top" wrapText="0"/>
    </xf>
    <xf borderId="20" fillId="2" fontId="3" numFmtId="0" xfId="0" applyAlignment="1" applyBorder="1" applyFont="1">
      <alignment horizontal="right" shrinkToFit="0" vertical="center" wrapText="0"/>
    </xf>
    <xf borderId="20" fillId="2" fontId="3" numFmtId="0" xfId="0" applyAlignment="1" applyBorder="1" applyFont="1">
      <alignment horizontal="center" shrinkToFit="0" vertical="center" wrapText="0"/>
    </xf>
    <xf borderId="20" fillId="2" fontId="3" numFmtId="0" xfId="0" applyAlignment="1" applyBorder="1" applyFont="1">
      <alignment horizontal="left" shrinkToFit="0" vertical="center" wrapText="0"/>
    </xf>
    <xf borderId="6" fillId="2" fontId="3" numFmtId="0" xfId="0" applyAlignment="1" applyBorder="1" applyFont="1">
      <alignment horizontal="center" shrinkToFit="0" vertical="top" wrapText="0"/>
    </xf>
    <xf borderId="21" fillId="2" fontId="3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shrinkToFit="0" vertical="top" wrapText="0"/>
    </xf>
    <xf borderId="9" fillId="2" fontId="7" numFmtId="0" xfId="0" applyAlignment="1" applyBorder="1" applyFont="1">
      <alignment shrinkToFit="0" vertical="top" wrapText="0"/>
    </xf>
    <xf borderId="1" fillId="2" fontId="8" numFmtId="0" xfId="0" applyAlignment="1" applyBorder="1" applyFont="1">
      <alignment shrinkToFit="0" vertical="top" wrapText="0"/>
    </xf>
    <xf borderId="22" fillId="2" fontId="8" numFmtId="0" xfId="0" applyAlignment="1" applyBorder="1" applyFont="1">
      <alignment horizontal="center" shrinkToFit="0" vertical="top" wrapText="0"/>
    </xf>
    <xf borderId="9" fillId="2" fontId="3" numFmtId="0" xfId="0" applyAlignment="1" applyBorder="1" applyFont="1">
      <alignment shrinkToFit="0" vertical="top" wrapText="0"/>
    </xf>
    <xf borderId="1" fillId="2" fontId="3" numFmtId="0" xfId="0" applyAlignment="1" applyBorder="1" applyFont="1">
      <alignment shrinkToFit="0" vertical="top" wrapText="0"/>
    </xf>
    <xf borderId="22" fillId="2" fontId="6" numFmtId="0" xfId="0" applyAlignment="1" applyBorder="1" applyFont="1">
      <alignment shrinkToFit="0" vertical="top" wrapText="0"/>
    </xf>
    <xf borderId="23" fillId="2" fontId="3" numFmtId="0" xfId="0" applyAlignment="1" applyBorder="1" applyFont="1">
      <alignment shrinkToFit="0" vertical="top" wrapText="0"/>
    </xf>
    <xf borderId="23" fillId="2" fontId="1" numFmtId="0" xfId="0" applyAlignment="1" applyBorder="1" applyFont="1">
      <alignment shrinkToFit="0" vertical="top" wrapText="0"/>
    </xf>
    <xf borderId="23" fillId="2" fontId="6" numFmtId="0" xfId="0" applyAlignment="1" applyBorder="1" applyFont="1">
      <alignment shrinkToFit="0" vertical="top" wrapText="0"/>
    </xf>
    <xf borderId="24" fillId="2" fontId="3" numFmtId="164" xfId="0" applyAlignment="1" applyBorder="1" applyFont="1" applyNumberFormat="1">
      <alignment readingOrder="0" shrinkToFit="0" vertical="top" wrapText="0"/>
    </xf>
    <xf borderId="1" fillId="2" fontId="3" numFmtId="164" xfId="0" applyAlignment="1" applyBorder="1" applyFont="1" applyNumberFormat="1">
      <alignment shrinkToFit="0" vertical="top" wrapText="0"/>
    </xf>
    <xf borderId="25" fillId="2" fontId="3" numFmtId="0" xfId="0" applyAlignment="1" applyBorder="1" applyFont="1">
      <alignment shrinkToFit="0" vertical="top" wrapText="0"/>
    </xf>
    <xf borderId="24" fillId="2" fontId="3" numFmtId="0" xfId="0" applyAlignment="1" applyBorder="1" applyFont="1">
      <alignment shrinkToFit="0" vertical="top" wrapText="0"/>
    </xf>
    <xf borderId="1" fillId="2" fontId="9" numFmtId="0" xfId="0" applyAlignment="1" applyBorder="1" applyFont="1">
      <alignment shrinkToFit="0" vertical="top" wrapText="0"/>
    </xf>
    <xf borderId="26" fillId="2" fontId="3" numFmtId="0" xfId="0" applyAlignment="1" applyBorder="1" applyFont="1">
      <alignment shrinkToFit="0" vertical="top" wrapText="0"/>
    </xf>
    <xf borderId="27" fillId="2" fontId="3" numFmtId="0" xfId="0" applyAlignment="1" applyBorder="1" applyFont="1">
      <alignment shrinkToFit="0" vertical="top" wrapText="0"/>
    </xf>
    <xf borderId="28" fillId="2" fontId="6" numFmtId="0" xfId="0" applyAlignment="1" applyBorder="1" applyFont="1">
      <alignment shrinkToFit="0" vertical="top" wrapText="0"/>
    </xf>
    <xf borderId="28" fillId="2" fontId="1" numFmtId="0" xfId="0" applyAlignment="1" applyBorder="1" applyFont="1">
      <alignment shrinkToFit="0" vertical="top" wrapText="0"/>
    </xf>
    <xf borderId="27" fillId="2" fontId="3" numFmtId="164" xfId="0" applyAlignment="1" applyBorder="1" applyFont="1" applyNumberFormat="1">
      <alignment shrinkToFit="0" vertical="top" wrapText="0"/>
    </xf>
    <xf borderId="1" fillId="2" fontId="10" numFmtId="0" xfId="0" applyAlignment="1" applyBorder="1" applyFont="1">
      <alignment shrinkToFit="0" vertical="top" wrapText="0"/>
    </xf>
    <xf borderId="1" fillId="2" fontId="11" numFmtId="4" xfId="0" applyAlignment="1" applyBorder="1" applyFont="1" applyNumberFormat="1">
      <alignment shrinkToFit="0" vertical="top" wrapText="0"/>
    </xf>
    <xf borderId="29" fillId="2" fontId="1" numFmtId="0" xfId="0" applyAlignment="1" applyBorder="1" applyFont="1">
      <alignment shrinkToFit="0" vertical="top" wrapText="0"/>
    </xf>
    <xf borderId="24" fillId="2" fontId="3" numFmtId="164" xfId="0" applyAlignment="1" applyBorder="1" applyFont="1" applyNumberFormat="1">
      <alignment shrinkToFit="0" vertical="top" wrapText="0"/>
    </xf>
    <xf borderId="30" fillId="2" fontId="3" numFmtId="164" xfId="0" applyAlignment="1" applyBorder="1" applyFont="1" applyNumberFormat="1">
      <alignment shrinkToFit="0" vertical="top" wrapText="0"/>
    </xf>
    <xf borderId="24" fillId="2" fontId="1" numFmtId="0" xfId="0" applyAlignment="1" applyBorder="1" applyFont="1">
      <alignment shrinkToFit="0" vertical="top" wrapText="0"/>
    </xf>
    <xf borderId="23" fillId="2" fontId="7" numFmtId="0" xfId="0" applyAlignment="1" applyBorder="1" applyFont="1">
      <alignment shrinkToFit="0" vertical="top" wrapText="0"/>
    </xf>
    <xf borderId="23" fillId="2" fontId="8" numFmtId="0" xfId="0" applyAlignment="1" applyBorder="1" applyFont="1">
      <alignment shrinkToFit="0" vertical="top" wrapText="0"/>
    </xf>
    <xf borderId="19" fillId="2" fontId="8" numFmtId="164" xfId="0" applyAlignment="1" applyBorder="1" applyFont="1" applyNumberFormat="1">
      <alignment shrinkToFit="0" vertical="top" wrapText="0"/>
    </xf>
    <xf borderId="9" fillId="2" fontId="1" numFmtId="0" xfId="0" applyAlignment="1" applyBorder="1" applyFont="1">
      <alignment shrinkToFit="0" vertical="top" wrapText="0"/>
    </xf>
    <xf borderId="22" fillId="2" fontId="8" numFmtId="0" xfId="0" applyAlignment="1" applyBorder="1" applyFont="1">
      <alignment shrinkToFit="0" vertical="top" wrapText="0"/>
    </xf>
    <xf borderId="1" fillId="2" fontId="3" numFmtId="0" xfId="0" applyAlignment="1" applyBorder="1" applyFont="1">
      <alignment horizontal="center" shrinkToFit="0" vertical="top" wrapText="0"/>
    </xf>
    <xf borderId="31" fillId="2" fontId="3" numFmtId="164" xfId="0" applyAlignment="1" applyBorder="1" applyFont="1" applyNumberFormat="1">
      <alignment shrinkToFit="0" vertical="top" wrapText="0"/>
    </xf>
    <xf borderId="31" fillId="2" fontId="3" numFmtId="0" xfId="0" applyAlignment="1" applyBorder="1" applyFont="1">
      <alignment shrinkToFit="0" vertical="top" wrapText="0"/>
    </xf>
    <xf borderId="1" fillId="2" fontId="3" numFmtId="10" xfId="0" applyAlignment="1" applyBorder="1" applyFont="1" applyNumberFormat="1">
      <alignment horizontal="center" shrinkToFit="0" vertical="top" wrapText="0"/>
    </xf>
    <xf borderId="22" fillId="2" fontId="6" numFmtId="10" xfId="0" applyAlignment="1" applyBorder="1" applyFont="1" applyNumberFormat="1">
      <alignment shrinkToFit="0" vertical="top" wrapText="0"/>
    </xf>
    <xf borderId="32" fillId="2" fontId="3" numFmtId="164" xfId="0" applyAlignment="1" applyBorder="1" applyFont="1" applyNumberFormat="1">
      <alignment shrinkToFit="0" vertical="top" wrapText="0"/>
    </xf>
    <xf borderId="32" fillId="2" fontId="3" numFmtId="0" xfId="0" applyAlignment="1" applyBorder="1" applyFont="1">
      <alignment shrinkToFit="0" vertical="top" wrapText="0"/>
    </xf>
    <xf borderId="28" fillId="2" fontId="3" numFmtId="0" xfId="0" applyAlignment="1" applyBorder="1" applyFont="1">
      <alignment shrinkToFit="0" vertical="top" wrapText="0"/>
    </xf>
    <xf borderId="32" fillId="2" fontId="3" numFmtId="164" xfId="0" applyAlignment="1" applyBorder="1" applyFont="1" applyNumberFormat="1">
      <alignment horizontal="center" shrinkToFit="0" vertical="top" wrapText="0"/>
    </xf>
    <xf borderId="23" fillId="2" fontId="2" numFmtId="0" xfId="0" applyAlignment="1" applyBorder="1" applyFont="1">
      <alignment shrinkToFit="0" vertical="top" wrapText="0"/>
    </xf>
    <xf borderId="27" fillId="2" fontId="2" numFmtId="164" xfId="0" applyAlignment="1" applyBorder="1" applyFont="1" applyNumberFormat="1">
      <alignment shrinkToFit="0" vertical="top" wrapText="0"/>
    </xf>
    <xf borderId="23" fillId="2" fontId="6" numFmtId="165" xfId="0" applyAlignment="1" applyBorder="1" applyFont="1" applyNumberFormat="1">
      <alignment shrinkToFit="0" vertical="top" wrapText="0"/>
    </xf>
    <xf borderId="24" fillId="2" fontId="3" numFmtId="9" xfId="0" applyAlignment="1" applyBorder="1" applyFont="1" applyNumberFormat="1">
      <alignment horizontal="center" readingOrder="0" shrinkToFit="0" vertical="top" wrapText="0"/>
    </xf>
    <xf borderId="29" fillId="2" fontId="3" numFmtId="9" xfId="0" applyAlignment="1" applyBorder="1" applyFont="1" applyNumberFormat="1">
      <alignment shrinkToFit="0" vertical="top" wrapText="0"/>
    </xf>
    <xf borderId="1" fillId="2" fontId="1" numFmtId="164" xfId="0" applyAlignment="1" applyBorder="1" applyFont="1" applyNumberFormat="1">
      <alignment shrinkToFit="0" vertical="top" wrapText="0"/>
    </xf>
    <xf borderId="24" fillId="2" fontId="2" numFmtId="164" xfId="0" applyAlignment="1" applyBorder="1" applyFont="1" applyNumberFormat="1">
      <alignment shrinkToFit="0" vertical="top" wrapText="0"/>
    </xf>
    <xf borderId="19" fillId="2" fontId="2" numFmtId="164" xfId="0" applyAlignment="1" applyBorder="1" applyFont="1" applyNumberFormat="1">
      <alignment shrinkToFit="0" vertical="top" wrapText="0"/>
    </xf>
    <xf borderId="22" fillId="2" fontId="3" numFmtId="0" xfId="0" applyAlignment="1" applyBorder="1" applyFont="1">
      <alignment shrinkToFit="0" vertical="top" wrapText="0"/>
    </xf>
    <xf borderId="1" fillId="2" fontId="1" numFmtId="0" xfId="0" applyAlignment="1" applyBorder="1" applyFont="1">
      <alignment readingOrder="0" shrinkToFit="0" vertical="top" wrapText="0"/>
    </xf>
    <xf borderId="1" fillId="2" fontId="6" numFmtId="166" xfId="0" applyAlignment="1" applyBorder="1" applyFont="1" applyNumberFormat="1">
      <alignment horizontal="left" readingOrder="0" shrinkToFit="0" vertical="top" wrapText="0"/>
    </xf>
    <xf borderId="16" fillId="2" fontId="1" numFmtId="0" xfId="0" applyAlignment="1" applyBorder="1" applyFont="1">
      <alignment shrinkToFit="0" vertical="top" wrapText="0"/>
    </xf>
    <xf borderId="18" fillId="2" fontId="6" numFmtId="0" xfId="0" applyAlignment="1" applyBorder="1" applyFont="1">
      <alignment shrinkToFit="0" vertical="top" wrapText="0"/>
    </xf>
    <xf borderId="18" fillId="2" fontId="1" numFmtId="0" xfId="0" applyAlignment="1" applyBorder="1" applyFont="1">
      <alignment shrinkToFit="0" vertical="top" wrapText="0"/>
    </xf>
    <xf borderId="19" fillId="2" fontId="6" numFmtId="0" xfId="0" applyAlignment="1" applyBorder="1" applyFont="1">
      <alignment shrinkToFit="0" vertical="top" wrapText="0"/>
    </xf>
    <xf borderId="1" fillId="2" fontId="12" numFmtId="0" xfId="0" applyAlignment="1" applyBorder="1" applyFont="1">
      <alignment shrinkToFit="0" vertical="top" wrapText="0"/>
    </xf>
    <xf borderId="33" fillId="2" fontId="13" numFmtId="0" xfId="0" applyAlignment="1" applyBorder="1" applyFont="1">
      <alignment shrinkToFit="0" vertical="top" wrapText="1"/>
    </xf>
    <xf borderId="34" fillId="0" fontId="4" numFmtId="0" xfId="0" applyBorder="1" applyFont="1"/>
    <xf borderId="35" fillId="0" fontId="4" numFmtId="0" xfId="0" applyBorder="1" applyFont="1"/>
    <xf borderId="16" fillId="2" fontId="14" numFmtId="0" xfId="0" applyAlignment="1" applyBorder="1" applyFont="1">
      <alignment shrinkToFit="0" vertical="top" wrapText="0"/>
    </xf>
    <xf borderId="18" fillId="2" fontId="15" numFmtId="0" xfId="0" applyAlignment="1" applyBorder="1" applyFont="1">
      <alignment shrinkToFit="0" vertical="top" wrapText="0"/>
    </xf>
    <xf borderId="19" fillId="2" fontId="16" numFmtId="0" xfId="0" applyAlignment="1" applyBorder="1" applyFont="1">
      <alignment shrinkToFit="0" vertical="top" wrapText="0"/>
    </xf>
    <xf borderId="24" fillId="2" fontId="6" numFmtId="164" xfId="0" applyAlignment="1" applyBorder="1" applyFont="1" applyNumberFormat="1">
      <alignment shrinkToFit="0" vertical="top" wrapText="0"/>
    </xf>
    <xf borderId="1" fillId="2" fontId="6" numFmtId="164" xfId="0" applyAlignment="1" applyBorder="1" applyFont="1" applyNumberFormat="1">
      <alignment shrinkToFit="0" vertical="top" wrapText="0"/>
    </xf>
    <xf borderId="27" fillId="2" fontId="6" numFmtId="164" xfId="0" applyAlignment="1" applyBorder="1" applyFont="1" applyNumberFormat="1">
      <alignment shrinkToFit="0" vertical="top" wrapText="0"/>
    </xf>
    <xf borderId="1" fillId="2" fontId="3" numFmtId="164" xfId="0" applyAlignment="1" applyBorder="1" applyFont="1" applyNumberFormat="1">
      <alignment horizontal="center" shrinkToFit="0" vertical="top" wrapText="0"/>
    </xf>
    <xf borderId="36" fillId="2" fontId="3" numFmtId="0" xfId="0" applyAlignment="1" applyBorder="1" applyFont="1">
      <alignment horizontal="right" shrinkToFit="0" vertical="top" wrapText="0"/>
    </xf>
    <xf borderId="37" fillId="0" fontId="4" numFmtId="0" xfId="0" applyBorder="1" applyFont="1"/>
    <xf borderId="1" fillId="2" fontId="2" numFmtId="0" xfId="0" applyAlignment="1" applyBorder="1" applyFont="1">
      <alignment shrinkToFit="0" vertical="top" wrapText="0"/>
    </xf>
    <xf borderId="27" fillId="2" fontId="8" numFmtId="164" xfId="0" applyAlignment="1" applyBorder="1" applyFont="1" applyNumberFormat="1">
      <alignment shrinkToFit="0" vertical="top" wrapText="0"/>
    </xf>
    <xf borderId="31" fillId="2" fontId="6" numFmtId="10" xfId="0" applyAlignment="1" applyBorder="1" applyFont="1" applyNumberFormat="1">
      <alignment shrinkToFit="0" vertical="top" wrapText="0"/>
    </xf>
    <xf borderId="31" fillId="2" fontId="1" numFmtId="164" xfId="0" applyAlignment="1" applyBorder="1" applyFont="1" applyNumberFormat="1">
      <alignment shrinkToFit="0" vertical="top" wrapText="0"/>
    </xf>
    <xf borderId="38" fillId="2" fontId="6" numFmtId="164" xfId="0" applyAlignment="1" applyBorder="1" applyFont="1" applyNumberFormat="1">
      <alignment shrinkToFit="0" vertical="top" wrapText="0"/>
    </xf>
    <xf borderId="39" fillId="2" fontId="3" numFmtId="0" xfId="0" applyAlignment="1" applyBorder="1" applyFont="1">
      <alignment horizontal="left" shrinkToFit="0" vertical="top" wrapText="1"/>
    </xf>
    <xf borderId="40" fillId="0" fontId="4" numFmtId="0" xfId="0" applyBorder="1" applyFont="1"/>
    <xf borderId="41" fillId="0" fontId="4" numFmtId="0" xfId="0" applyBorder="1" applyFont="1"/>
    <xf borderId="1" fillId="2" fontId="17" numFmtId="164" xfId="0" applyAlignment="1" applyBorder="1" applyFont="1" applyNumberFormat="1">
      <alignment shrinkToFit="0" vertical="top" wrapText="0"/>
    </xf>
    <xf borderId="1" fillId="2" fontId="6" numFmtId="10" xfId="0" applyAlignment="1" applyBorder="1" applyFont="1" applyNumberFormat="1">
      <alignment shrinkToFit="0" vertical="top" wrapText="0"/>
    </xf>
    <xf borderId="42" fillId="0" fontId="4" numFmtId="0" xfId="0" applyBorder="1" applyFont="1"/>
    <xf borderId="43" fillId="0" fontId="4" numFmtId="0" xfId="0" applyBorder="1" applyFont="1"/>
    <xf borderId="24" fillId="2" fontId="8" numFmtId="164" xfId="0" applyAlignment="1" applyBorder="1" applyFont="1" applyNumberFormat="1">
      <alignment shrinkToFit="0" vertical="top" wrapText="0"/>
    </xf>
    <xf borderId="32" fillId="2" fontId="6" numFmtId="10" xfId="0" applyAlignment="1" applyBorder="1" applyFont="1" applyNumberFormat="1">
      <alignment shrinkToFit="0" vertical="top" wrapText="0"/>
    </xf>
    <xf borderId="44" fillId="0" fontId="4" numFmtId="0" xfId="0" applyBorder="1" applyFont="1"/>
    <xf borderId="45" fillId="0" fontId="4" numFmtId="0" xfId="0" applyBorder="1" applyFont="1"/>
    <xf borderId="46" fillId="0" fontId="4" numFmtId="0" xfId="0" applyBorder="1" applyFont="1"/>
    <xf borderId="9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32" fillId="2" fontId="6" numFmtId="164" xfId="0" applyAlignment="1" applyBorder="1" applyFont="1" applyNumberFormat="1">
      <alignment shrinkToFit="0" vertical="top" wrapText="0"/>
    </xf>
    <xf borderId="47" fillId="2" fontId="6" numFmtId="164" xfId="0" applyAlignment="1" applyBorder="1" applyFont="1" applyNumberFormat="1">
      <alignment shrinkToFit="0" vertical="top" wrapText="0"/>
    </xf>
    <xf borderId="31" fillId="2" fontId="6" numFmtId="164" xfId="0" applyAlignment="1" applyBorder="1" applyFont="1" applyNumberFormat="1">
      <alignment shrinkToFit="0" vertical="top" wrapText="0"/>
    </xf>
    <xf borderId="1" fillId="2" fontId="2" numFmtId="164" xfId="0" applyAlignment="1" applyBorder="1" applyFont="1" applyNumberFormat="1">
      <alignment horizontal="center" shrinkToFit="0" vertical="top" wrapText="0"/>
    </xf>
    <xf borderId="48" fillId="2" fontId="2" numFmtId="164" xfId="0" applyAlignment="1" applyBorder="1" applyFont="1" applyNumberFormat="1">
      <alignment shrinkToFit="0" vertical="top" wrapText="0"/>
    </xf>
    <xf borderId="16" fillId="2" fontId="9" numFmtId="0" xfId="0" applyAlignment="1" applyBorder="1" applyFont="1">
      <alignment shrinkToFit="0" vertical="top" wrapText="0"/>
    </xf>
    <xf borderId="18" fillId="2" fontId="18" numFmtId="0" xfId="0" applyAlignment="1" applyBorder="1" applyFont="1">
      <alignment shrinkToFit="0" vertical="top" wrapText="0"/>
    </xf>
    <xf borderId="18" fillId="2" fontId="9" numFmtId="0" xfId="0" applyAlignment="1" applyBorder="1" applyFont="1">
      <alignment shrinkToFit="0" vertical="top" wrapText="0"/>
    </xf>
    <xf borderId="19" fillId="2" fontId="18" numFmtId="0" xfId="0" applyAlignment="1" applyBorder="1" applyFont="1">
      <alignment shrinkToFit="0" vertical="top" wrapText="0"/>
    </xf>
    <xf borderId="1" fillId="2" fontId="18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75"/>
    <col customWidth="1" min="2" max="5" width="11.38"/>
    <col customWidth="1" min="6" max="6" width="13.75"/>
    <col customWidth="1" min="7" max="7" width="11.38"/>
    <col customWidth="1" min="8" max="8" width="12.13"/>
    <col customWidth="1" min="9" max="9" width="12.88"/>
    <col customWidth="1" min="10" max="12" width="11.38"/>
    <col customWidth="1" min="13" max="26" width="10.0"/>
  </cols>
  <sheetData>
    <row r="1" ht="15.0" customHeight="1">
      <c r="A1" s="1"/>
      <c r="B1" s="2" t="s">
        <v>0</v>
      </c>
      <c r="C1" s="3" t="s">
        <v>1</v>
      </c>
      <c r="D1" s="4"/>
      <c r="E1" s="5"/>
      <c r="F1" s="6" t="s">
        <v>2</v>
      </c>
      <c r="G1" s="7"/>
      <c r="H1" s="7"/>
      <c r="I1" s="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9" t="s">
        <v>3</v>
      </c>
      <c r="C2" s="10" t="s">
        <v>4</v>
      </c>
      <c r="D2" s="11"/>
      <c r="E2" s="12"/>
      <c r="F2" s="13" t="s">
        <v>5</v>
      </c>
      <c r="G2" s="14"/>
      <c r="H2" s="14"/>
      <c r="I2" s="1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9" t="s">
        <v>6</v>
      </c>
      <c r="C3" s="16"/>
      <c r="D3" s="11"/>
      <c r="E3" s="12"/>
      <c r="F3" s="13" t="s">
        <v>7</v>
      </c>
      <c r="G3" s="17"/>
      <c r="H3" s="11"/>
      <c r="I3" s="1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9" t="s">
        <v>8</v>
      </c>
      <c r="C4" s="16"/>
      <c r="D4" s="11"/>
      <c r="E4" s="12"/>
      <c r="F4" s="19" t="s">
        <v>9</v>
      </c>
      <c r="G4" s="16"/>
      <c r="H4" s="11"/>
      <c r="I4" s="1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20"/>
      <c r="C5" s="21"/>
      <c r="D5" s="21"/>
      <c r="E5" s="21"/>
      <c r="F5" s="22" t="s">
        <v>10</v>
      </c>
      <c r="G5" s="23"/>
      <c r="H5" s="24">
        <v>7.0</v>
      </c>
      <c r="I5" s="2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26"/>
      <c r="D6" s="1"/>
      <c r="E6" s="26"/>
      <c r="F6" s="1"/>
      <c r="G6" s="26"/>
      <c r="H6" s="1"/>
      <c r="I6" s="2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27" t="s">
        <v>11</v>
      </c>
      <c r="C7" s="28" t="s">
        <v>12</v>
      </c>
      <c r="D7" s="29" t="s">
        <v>13</v>
      </c>
      <c r="E7" s="30" t="s">
        <v>14</v>
      </c>
      <c r="F7" s="31" t="str">
        <f>D7</f>
        <v>DICIEMBRE</v>
      </c>
      <c r="G7" s="30" t="s">
        <v>15</v>
      </c>
      <c r="H7" s="32" t="s">
        <v>16</v>
      </c>
      <c r="I7" s="33">
        <v>31.0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34"/>
      <c r="B8" s="35" t="s">
        <v>17</v>
      </c>
      <c r="C8" s="36"/>
      <c r="D8" s="34"/>
      <c r="E8" s="36"/>
      <c r="F8" s="34"/>
      <c r="G8" s="36"/>
      <c r="H8" s="34"/>
      <c r="I8" s="37" t="s">
        <v>18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2.0" customHeight="1">
      <c r="A9" s="1"/>
      <c r="B9" s="38" t="s">
        <v>19</v>
      </c>
      <c r="C9" s="39"/>
      <c r="D9" s="1"/>
      <c r="E9" s="26"/>
      <c r="F9" s="1"/>
      <c r="G9" s="26"/>
      <c r="H9" s="1"/>
      <c r="I9" s="4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38" t="s">
        <v>20</v>
      </c>
      <c r="C10" s="41"/>
      <c r="D10" s="42"/>
      <c r="E10" s="43"/>
      <c r="F10" s="42"/>
      <c r="G10" s="43"/>
      <c r="H10" s="44">
        <v>1500.0</v>
      </c>
      <c r="I10" s="4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38" t="s">
        <v>21</v>
      </c>
      <c r="C11" s="39"/>
      <c r="D11" s="1"/>
      <c r="E11" s="26"/>
      <c r="F11" s="1"/>
      <c r="G11" s="26"/>
      <c r="H11" s="45"/>
      <c r="I11" s="4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46"/>
      <c r="C12" s="47"/>
      <c r="D12" s="47"/>
      <c r="E12" s="43"/>
      <c r="F12" s="42"/>
      <c r="G12" s="43"/>
      <c r="H12" s="45"/>
      <c r="I12" s="40"/>
      <c r="J12" s="48"/>
      <c r="K12" s="48"/>
      <c r="L12" s="4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49"/>
      <c r="C13" s="50"/>
      <c r="D13" s="50"/>
      <c r="E13" s="51"/>
      <c r="F13" s="52"/>
      <c r="G13" s="51"/>
      <c r="H13" s="53"/>
      <c r="I13" s="40"/>
      <c r="J13" s="48"/>
      <c r="K13" s="54"/>
      <c r="L13" s="5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46"/>
      <c r="C14" s="47"/>
      <c r="D14" s="47"/>
      <c r="E14" s="51"/>
      <c r="F14" s="52"/>
      <c r="G14" s="51"/>
      <c r="H14" s="45"/>
      <c r="I14" s="4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38" t="s">
        <v>22</v>
      </c>
      <c r="C15" s="39"/>
      <c r="D15" s="56"/>
      <c r="E15" s="51"/>
      <c r="F15" s="52"/>
      <c r="G15" s="51"/>
      <c r="H15" s="53"/>
      <c r="I15" s="4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38" t="s">
        <v>23</v>
      </c>
      <c r="C16" s="39"/>
      <c r="D16" s="52"/>
      <c r="E16" s="51"/>
      <c r="F16" s="52"/>
      <c r="G16" s="51"/>
      <c r="H16" s="53"/>
      <c r="I16" s="4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38" t="s">
        <v>24</v>
      </c>
      <c r="C17" s="39"/>
      <c r="D17" s="1"/>
      <c r="E17" s="51"/>
      <c r="F17" s="52"/>
      <c r="G17" s="51"/>
      <c r="H17" s="53"/>
      <c r="I17" s="4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38" t="s">
        <v>25</v>
      </c>
      <c r="C18" s="39"/>
      <c r="D18" s="42"/>
      <c r="E18" s="51"/>
      <c r="F18" s="52"/>
      <c r="G18" s="51"/>
      <c r="H18" s="53"/>
      <c r="I18" s="4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38" t="s">
        <v>26</v>
      </c>
      <c r="C19" s="39"/>
      <c r="D19" s="1"/>
      <c r="E19" s="26"/>
      <c r="F19" s="1"/>
      <c r="G19" s="26"/>
      <c r="H19" s="45"/>
      <c r="I19" s="4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38" t="s">
        <v>27</v>
      </c>
      <c r="C20" s="39"/>
      <c r="D20" s="1"/>
      <c r="E20" s="26"/>
      <c r="F20" s="1"/>
      <c r="G20" s="26"/>
      <c r="H20" s="45"/>
      <c r="I20" s="4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46"/>
      <c r="C21" s="47"/>
      <c r="D21" s="47"/>
      <c r="E21" s="43"/>
      <c r="F21" s="42"/>
      <c r="G21" s="43"/>
      <c r="H21" s="57"/>
      <c r="I21" s="4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46"/>
      <c r="C22" s="47"/>
      <c r="D22" s="47"/>
      <c r="E22" s="43"/>
      <c r="F22" s="42"/>
      <c r="G22" s="43"/>
      <c r="H22" s="57"/>
      <c r="I22" s="4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38" t="s">
        <v>28</v>
      </c>
      <c r="C23" s="39"/>
      <c r="D23" s="1"/>
      <c r="E23" s="26"/>
      <c r="F23" s="1"/>
      <c r="G23" s="26"/>
      <c r="H23" s="58"/>
      <c r="I23" s="4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46"/>
      <c r="C24" s="47"/>
      <c r="D24" s="47"/>
      <c r="E24" s="43"/>
      <c r="F24" s="42"/>
      <c r="G24" s="43"/>
      <c r="H24" s="57"/>
      <c r="I24" s="4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38" t="s">
        <v>29</v>
      </c>
      <c r="C25" s="39"/>
      <c r="D25" s="1"/>
      <c r="E25" s="26"/>
      <c r="F25" s="1"/>
      <c r="G25" s="26"/>
      <c r="H25" s="45"/>
      <c r="I25" s="4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46"/>
      <c r="C26" s="47"/>
      <c r="D26" s="59"/>
      <c r="E26" s="43"/>
      <c r="F26" s="42"/>
      <c r="G26" s="43"/>
      <c r="H26" s="57"/>
      <c r="I26" s="4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38" t="s">
        <v>30</v>
      </c>
      <c r="C27" s="39"/>
      <c r="D27" s="1"/>
      <c r="E27" s="26"/>
      <c r="F27" s="1"/>
      <c r="G27" s="26"/>
      <c r="H27" s="58"/>
      <c r="I27" s="4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46"/>
      <c r="C28" s="47"/>
      <c r="D28" s="47"/>
      <c r="E28" s="43"/>
      <c r="F28" s="42"/>
      <c r="G28" s="43"/>
      <c r="H28" s="57"/>
      <c r="I28" s="4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46"/>
      <c r="C29" s="47"/>
      <c r="D29" s="47"/>
      <c r="E29" s="43"/>
      <c r="F29" s="42"/>
      <c r="G29" s="43"/>
      <c r="H29" s="57"/>
      <c r="I29" s="4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34"/>
      <c r="B30" s="35"/>
      <c r="C30" s="36"/>
      <c r="D30" s="34" t="s">
        <v>31</v>
      </c>
      <c r="E30" s="36"/>
      <c r="F30" s="60"/>
      <c r="G30" s="61"/>
      <c r="H30" s="60"/>
      <c r="I30" s="62">
        <f>SUM(H10:H29)</f>
        <v>1500</v>
      </c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2.0" customHeight="1">
      <c r="A31" s="1"/>
      <c r="B31" s="63"/>
      <c r="C31" s="26"/>
      <c r="D31" s="1"/>
      <c r="E31" s="26"/>
      <c r="F31" s="1"/>
      <c r="G31" s="26"/>
      <c r="H31" s="1"/>
      <c r="I31" s="4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34"/>
      <c r="B32" s="35" t="s">
        <v>32</v>
      </c>
      <c r="C32" s="36"/>
      <c r="D32" s="34"/>
      <c r="E32" s="36"/>
      <c r="F32" s="34"/>
      <c r="G32" s="36"/>
      <c r="H32" s="34"/>
      <c r="I32" s="6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2.0" customHeight="1">
      <c r="A33" s="34"/>
      <c r="B33" s="35" t="s">
        <v>33</v>
      </c>
      <c r="C33" s="36"/>
      <c r="D33" s="34"/>
      <c r="E33" s="36"/>
      <c r="F33" s="34"/>
      <c r="G33" s="36"/>
      <c r="H33" s="34"/>
      <c r="I33" s="6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.0" customHeight="1">
      <c r="A34" s="1"/>
      <c r="B34" s="63"/>
      <c r="C34" s="26"/>
      <c r="D34" s="1"/>
      <c r="E34" s="26"/>
      <c r="F34" s="65" t="s">
        <v>34</v>
      </c>
      <c r="G34" s="26"/>
      <c r="H34" s="1"/>
      <c r="I34" s="4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38" t="s">
        <v>35</v>
      </c>
      <c r="C35" s="26"/>
      <c r="D35" s="66"/>
      <c r="E35" s="67"/>
      <c r="F35" s="68">
        <v>0.048</v>
      </c>
      <c r="G35" s="41"/>
      <c r="H35" s="57">
        <f t="shared" ref="H35:H37" si="1">ROUND($E$58*F35,2)</f>
        <v>84</v>
      </c>
      <c r="I35" s="6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38" t="s">
        <v>36</v>
      </c>
      <c r="C36" s="43"/>
      <c r="D36" s="70"/>
      <c r="E36" s="71"/>
      <c r="F36" s="68">
        <v>0.0155</v>
      </c>
      <c r="G36" s="72"/>
      <c r="H36" s="57">
        <f t="shared" si="1"/>
        <v>27.13</v>
      </c>
      <c r="I36" s="4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38" t="s">
        <v>37</v>
      </c>
      <c r="C37" s="26"/>
      <c r="D37" s="70"/>
      <c r="E37" s="71"/>
      <c r="F37" s="68">
        <v>0.001</v>
      </c>
      <c r="G37" s="72"/>
      <c r="H37" s="57">
        <f t="shared" si="1"/>
        <v>1.75</v>
      </c>
      <c r="I37" s="4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38" t="s">
        <v>38</v>
      </c>
      <c r="C38" s="26"/>
      <c r="D38" s="39"/>
      <c r="E38" s="73"/>
      <c r="F38" s="68">
        <v>0.047</v>
      </c>
      <c r="G38" s="72"/>
      <c r="H38" s="53">
        <f t="shared" ref="H38:H39" si="2">E38*F38</f>
        <v>0</v>
      </c>
      <c r="I38" s="4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38" t="s">
        <v>39</v>
      </c>
      <c r="C39" s="26"/>
      <c r="D39" s="39"/>
      <c r="E39" s="73"/>
      <c r="F39" s="68">
        <v>0.02</v>
      </c>
      <c r="G39" s="72"/>
      <c r="H39" s="53">
        <f t="shared" si="2"/>
        <v>0</v>
      </c>
      <c r="I39" s="4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34"/>
      <c r="B40" s="35" t="s">
        <v>40</v>
      </c>
      <c r="C40" s="36"/>
      <c r="D40" s="74"/>
      <c r="E40" s="74"/>
      <c r="F40" s="74"/>
      <c r="G40" s="74"/>
      <c r="H40" s="75">
        <f>SUM(H35:H39)</f>
        <v>112.88</v>
      </c>
      <c r="I40" s="6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2.0" customHeight="1">
      <c r="A41" s="1"/>
      <c r="B41" s="63"/>
      <c r="C41" s="26"/>
      <c r="D41" s="39"/>
      <c r="E41" s="39"/>
      <c r="F41" s="39"/>
      <c r="G41" s="39"/>
      <c r="H41" s="45"/>
      <c r="I41" s="4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38" t="s">
        <v>41</v>
      </c>
      <c r="C42" s="76">
        <f>+I30</f>
        <v>1500</v>
      </c>
      <c r="D42" s="41"/>
      <c r="E42" s="41"/>
      <c r="F42" s="77">
        <v>0.08</v>
      </c>
      <c r="G42" s="41"/>
      <c r="H42" s="57">
        <f>ROUND(C42*F42,2)</f>
        <v>120</v>
      </c>
      <c r="I42" s="4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38" t="s">
        <v>42</v>
      </c>
      <c r="C43" s="43"/>
      <c r="D43" s="41"/>
      <c r="E43" s="41"/>
      <c r="F43" s="78"/>
      <c r="G43" s="41"/>
      <c r="H43" s="53"/>
      <c r="I43" s="4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38" t="s">
        <v>43</v>
      </c>
      <c r="C44" s="26"/>
      <c r="D44" s="1"/>
      <c r="E44" s="26"/>
      <c r="F44" s="52"/>
      <c r="G44" s="51"/>
      <c r="H44" s="53"/>
      <c r="I44" s="4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38" t="s">
        <v>44</v>
      </c>
      <c r="C45" s="26"/>
      <c r="D45" s="42"/>
      <c r="E45" s="43"/>
      <c r="F45" s="42"/>
      <c r="G45" s="43"/>
      <c r="H45" s="53"/>
      <c r="I45" s="4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63"/>
      <c r="C46" s="26"/>
      <c r="D46" s="1"/>
      <c r="E46" s="26"/>
      <c r="F46" s="1"/>
      <c r="G46" s="26"/>
      <c r="H46" s="79"/>
      <c r="I46" s="4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34"/>
      <c r="B47" s="35"/>
      <c r="C47" s="36"/>
      <c r="D47" s="34" t="s">
        <v>45</v>
      </c>
      <c r="E47" s="36"/>
      <c r="F47" s="60"/>
      <c r="G47" s="61"/>
      <c r="H47" s="80">
        <f>H40+H42+H43+H44+H45</f>
        <v>232.88</v>
      </c>
      <c r="I47" s="6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2.0" customHeight="1">
      <c r="A48" s="34"/>
      <c r="B48" s="35"/>
      <c r="C48" s="36"/>
      <c r="D48" s="34" t="s">
        <v>46</v>
      </c>
      <c r="E48" s="36"/>
      <c r="F48" s="34"/>
      <c r="G48" s="61"/>
      <c r="H48" s="60"/>
      <c r="I48" s="81">
        <f>I30-H47</f>
        <v>1267.12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2.0" customHeight="1">
      <c r="A49" s="1"/>
      <c r="B49" s="63"/>
      <c r="C49" s="26"/>
      <c r="D49" s="39" t="s">
        <v>47</v>
      </c>
      <c r="E49" s="26"/>
      <c r="F49" s="1"/>
      <c r="G49" s="39" t="s">
        <v>48</v>
      </c>
      <c r="H49" s="1"/>
      <c r="I49" s="82" t="s">
        <v>49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63"/>
      <c r="C50" s="26"/>
      <c r="D50" s="83" t="s">
        <v>1</v>
      </c>
      <c r="E50" s="26"/>
      <c r="F50" s="1"/>
      <c r="G50" s="84">
        <v>45320.0</v>
      </c>
      <c r="H50" s="1"/>
      <c r="I50" s="4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85"/>
      <c r="C51" s="86"/>
      <c r="D51" s="87"/>
      <c r="E51" s="86"/>
      <c r="F51" s="87"/>
      <c r="G51" s="86"/>
      <c r="H51" s="87"/>
      <c r="I51" s="8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26"/>
      <c r="D52" s="1"/>
      <c r="E52" s="26"/>
      <c r="F52" s="1"/>
      <c r="G52" s="26"/>
      <c r="H52" s="1"/>
      <c r="I52" s="2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89"/>
      <c r="B53" s="90" t="s">
        <v>50</v>
      </c>
      <c r="C53" s="91"/>
      <c r="D53" s="91"/>
      <c r="E53" s="91"/>
      <c r="F53" s="91"/>
      <c r="G53" s="91"/>
      <c r="H53" s="91"/>
      <c r="I53" s="92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ht="12.0" customHeight="1">
      <c r="A54" s="89"/>
      <c r="B54" s="93" t="s">
        <v>51</v>
      </c>
      <c r="C54" s="94"/>
      <c r="D54" s="94"/>
      <c r="E54" s="94"/>
      <c r="F54" s="94"/>
      <c r="G54" s="94"/>
      <c r="H54" s="94"/>
      <c r="I54" s="95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ht="12.0" customHeight="1">
      <c r="A55" s="1"/>
      <c r="B55" s="38" t="s">
        <v>52</v>
      </c>
      <c r="C55" s="39"/>
      <c r="D55" s="39"/>
      <c r="E55" s="26"/>
      <c r="F55" s="1"/>
      <c r="G55" s="26"/>
      <c r="H55" s="1"/>
      <c r="I55" s="4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38" t="s">
        <v>53</v>
      </c>
      <c r="C56" s="39"/>
      <c r="D56" s="41"/>
      <c r="E56" s="96">
        <f>SUM(H10:H14)+H18</f>
        <v>1500</v>
      </c>
      <c r="F56" s="97"/>
      <c r="G56" s="97"/>
      <c r="H56" s="1"/>
      <c r="I56" s="4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38" t="s">
        <v>54</v>
      </c>
      <c r="C57" s="39"/>
      <c r="D57" s="51"/>
      <c r="E57" s="98">
        <f>+E56/6</f>
        <v>250</v>
      </c>
      <c r="F57" s="97"/>
      <c r="G57" s="99" t="s">
        <v>34</v>
      </c>
      <c r="H57" s="100" t="s">
        <v>55</v>
      </c>
      <c r="I57" s="10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38"/>
      <c r="C58" s="39"/>
      <c r="D58" s="102" t="s">
        <v>56</v>
      </c>
      <c r="E58" s="103">
        <f>E56+E57</f>
        <v>1750</v>
      </c>
      <c r="F58" s="97"/>
      <c r="G58" s="104">
        <v>0.241</v>
      </c>
      <c r="H58" s="105">
        <f t="shared" ref="H58:H63" si="3">+$E$58</f>
        <v>1750</v>
      </c>
      <c r="I58" s="106">
        <f t="shared" ref="I58:I63" si="4">+G58*H58</f>
        <v>421.75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38"/>
      <c r="C59" s="39"/>
      <c r="D59" s="39"/>
      <c r="E59" s="97"/>
      <c r="F59" s="99" t="s">
        <v>57</v>
      </c>
      <c r="G59" s="99"/>
      <c r="H59" s="105">
        <f t="shared" si="3"/>
        <v>1750</v>
      </c>
      <c r="I59" s="106">
        <f t="shared" si="4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07" t="s">
        <v>58</v>
      </c>
      <c r="C60" s="108"/>
      <c r="D60" s="109"/>
      <c r="E60" s="97" t="s">
        <v>59</v>
      </c>
      <c r="F60" s="110"/>
      <c r="G60" s="111">
        <v>0.015</v>
      </c>
      <c r="H60" s="105">
        <f t="shared" si="3"/>
        <v>1750</v>
      </c>
      <c r="I60" s="106">
        <f t="shared" si="4"/>
        <v>26.25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12"/>
      <c r="D61" s="113"/>
      <c r="E61" s="97" t="s">
        <v>36</v>
      </c>
      <c r="F61" s="114"/>
      <c r="G61" s="115">
        <v>0.067</v>
      </c>
      <c r="H61" s="105">
        <f t="shared" si="3"/>
        <v>1750</v>
      </c>
      <c r="I61" s="106">
        <f t="shared" si="4"/>
        <v>117.25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16"/>
      <c r="C62" s="117"/>
      <c r="D62" s="118"/>
      <c r="E62" s="26" t="s">
        <v>60</v>
      </c>
      <c r="F62" s="110"/>
      <c r="G62" s="115">
        <v>0.006</v>
      </c>
      <c r="H62" s="105">
        <f t="shared" si="3"/>
        <v>1750</v>
      </c>
      <c r="I62" s="106">
        <f t="shared" si="4"/>
        <v>10.5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19"/>
      <c r="C63" s="120"/>
      <c r="D63" s="120"/>
      <c r="E63" s="26" t="s">
        <v>61</v>
      </c>
      <c r="F63" s="110"/>
      <c r="G63" s="115">
        <v>0.002</v>
      </c>
      <c r="H63" s="105">
        <f t="shared" si="3"/>
        <v>1750</v>
      </c>
      <c r="I63" s="106">
        <f t="shared" si="4"/>
        <v>3.5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38" t="s">
        <v>62</v>
      </c>
      <c r="C64" s="39"/>
      <c r="D64" s="39"/>
      <c r="E64" s="26"/>
      <c r="F64" s="114"/>
      <c r="G64" s="115">
        <v>0.236</v>
      </c>
      <c r="H64" s="121"/>
      <c r="I64" s="12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38" t="s">
        <v>63</v>
      </c>
      <c r="C65" s="39"/>
      <c r="D65" s="39"/>
      <c r="E65" s="26"/>
      <c r="F65" s="103"/>
      <c r="G65" s="104">
        <v>0.12</v>
      </c>
      <c r="H65" s="123"/>
      <c r="I65" s="12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38" t="s">
        <v>64</v>
      </c>
      <c r="C66" s="39"/>
      <c r="D66" s="39"/>
      <c r="E66" s="26"/>
      <c r="F66" s="103"/>
      <c r="G66" s="26"/>
      <c r="H66" s="124" t="s">
        <v>65</v>
      </c>
      <c r="I66" s="125">
        <f>SUM(I58:I65)</f>
        <v>579.25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48"/>
      <c r="B67" s="126"/>
      <c r="C67" s="127"/>
      <c r="D67" s="128"/>
      <c r="E67" s="127"/>
      <c r="F67" s="128"/>
      <c r="G67" s="127"/>
      <c r="H67" s="128"/>
      <c r="I67" s="129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2.75" customHeight="1">
      <c r="A68" s="48"/>
      <c r="B68" s="48"/>
      <c r="C68" s="130"/>
      <c r="D68" s="48"/>
      <c r="E68" s="130"/>
      <c r="F68" s="48"/>
      <c r="G68" s="130"/>
      <c r="H68" s="48"/>
      <c r="I68" s="130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2.75" customHeight="1">
      <c r="A69" s="48"/>
      <c r="B69" s="48"/>
      <c r="C69" s="130"/>
      <c r="D69" s="48"/>
      <c r="E69" s="130"/>
      <c r="F69" s="48"/>
      <c r="G69" s="130"/>
      <c r="H69" s="48"/>
      <c r="I69" s="130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</sheetData>
  <mergeCells count="9">
    <mergeCell ref="H57:I57"/>
    <mergeCell ref="B60:D62"/>
    <mergeCell ref="C1:E1"/>
    <mergeCell ref="C2:E2"/>
    <mergeCell ref="C3:E3"/>
    <mergeCell ref="G3:I3"/>
    <mergeCell ref="C4:E4"/>
    <mergeCell ref="G4:I4"/>
    <mergeCell ref="B53:I53"/>
  </mergeCells>
  <printOptions/>
  <pageMargins bottom="0.75" footer="0.0" header="0.0" left="0.7" right="0.7" top="0.75"/>
  <pageSetup orientation="landscape"/>
  <drawing r:id="rId1"/>
</worksheet>
</file>