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Admin Finan\Parcial 3\"/>
    </mc:Choice>
  </mc:AlternateContent>
  <xr:revisionPtr revIDLastSave="0" documentId="13_ncr:1_{605A5309-C376-452E-9E81-5E329C12A1DF}" xr6:coauthVersionLast="47" xr6:coauthVersionMax="47" xr10:uidLastSave="{00000000-0000-0000-0000-000000000000}"/>
  <bookViews>
    <workbookView xWindow="-120" yWindow="-120" windowWidth="29040" windowHeight="15840" xr2:uid="{D3BF81D9-2810-4557-A423-E657BB9227C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58" i="1"/>
  <c r="B61" i="1"/>
  <c r="B60" i="1"/>
  <c r="D29" i="1" l="1"/>
  <c r="D31" i="1"/>
  <c r="D28" i="1"/>
  <c r="I12" i="1"/>
  <c r="I8" i="1"/>
  <c r="B45" i="1" s="1"/>
  <c r="I9" i="1"/>
  <c r="B46" i="1" s="1"/>
  <c r="I13" i="1"/>
  <c r="I16" i="1"/>
  <c r="I17" i="1"/>
  <c r="I7" i="1"/>
  <c r="B44" i="1" s="1"/>
  <c r="D8" i="1"/>
  <c r="D9" i="1"/>
  <c r="D10" i="1"/>
  <c r="D13" i="1"/>
  <c r="B50" i="1" s="1"/>
  <c r="B55" i="1" s="1"/>
  <c r="D14" i="1"/>
  <c r="B51" i="1" s="1"/>
  <c r="D15" i="1"/>
  <c r="B52" i="1" s="1"/>
  <c r="D16" i="1"/>
  <c r="B53" i="1" s="1"/>
  <c r="D17" i="1"/>
  <c r="B54" i="1" s="1"/>
  <c r="D20" i="1"/>
  <c r="D21" i="1"/>
  <c r="D7" i="1"/>
  <c r="H18" i="1" l="1"/>
  <c r="G18" i="1"/>
  <c r="C30" i="1"/>
  <c r="C32" i="1" s="1"/>
  <c r="B30" i="1"/>
  <c r="H10" i="1"/>
  <c r="H14" i="1" s="1"/>
  <c r="G10" i="1"/>
  <c r="C18" i="1"/>
  <c r="B18" i="1"/>
  <c r="C11" i="1"/>
  <c r="B11" i="1"/>
  <c r="B22" i="1" l="1"/>
  <c r="H22" i="1"/>
  <c r="C22" i="1"/>
  <c r="I18" i="1"/>
  <c r="D11" i="1"/>
  <c r="B32" i="1"/>
  <c r="D30" i="1"/>
  <c r="G14" i="1"/>
  <c r="I10" i="1"/>
  <c r="D18" i="1"/>
  <c r="D22" i="1" l="1"/>
  <c r="G22" i="1"/>
  <c r="I22" i="1" s="1"/>
  <c r="I14" i="1"/>
  <c r="B38" i="1"/>
  <c r="B47" i="1" s="1"/>
  <c r="B63" i="1" s="1"/>
  <c r="D32" i="1"/>
</calcChain>
</file>

<file path=xl/sharedStrings.xml><?xml version="1.0" encoding="utf-8"?>
<sst xmlns="http://schemas.openxmlformats.org/spreadsheetml/2006/main" count="78" uniqueCount="57">
  <si>
    <t>Hoteles City Express</t>
  </si>
  <si>
    <t>1o. Trim 20</t>
  </si>
  <si>
    <t>4o. Trim 19</t>
  </si>
  <si>
    <t>Activo</t>
  </si>
  <si>
    <t>Circulante</t>
  </si>
  <si>
    <t>Caja</t>
  </si>
  <si>
    <t>Bancos</t>
  </si>
  <si>
    <t>Almacén</t>
  </si>
  <si>
    <t xml:space="preserve">suma </t>
  </si>
  <si>
    <t xml:space="preserve">Fijo </t>
  </si>
  <si>
    <t>Terrenos</t>
  </si>
  <si>
    <t>Edificios</t>
  </si>
  <si>
    <t>Mobiliario</t>
  </si>
  <si>
    <t>Equipo de reparto</t>
  </si>
  <si>
    <t>Equipo de cómputo</t>
  </si>
  <si>
    <t>Diferido</t>
  </si>
  <si>
    <t>Gastos de instalación</t>
  </si>
  <si>
    <t>Activo total</t>
  </si>
  <si>
    <t>Cuentas por cobrar</t>
  </si>
  <si>
    <t>Pasivo</t>
  </si>
  <si>
    <t>Proveedores</t>
  </si>
  <si>
    <t>Acreedores</t>
  </si>
  <si>
    <t>Documentos por pagar</t>
  </si>
  <si>
    <t>Suma</t>
  </si>
  <si>
    <t>Fijo</t>
  </si>
  <si>
    <t>Hipotecas por pagar</t>
  </si>
  <si>
    <t>suma</t>
  </si>
  <si>
    <t>Pasivo total</t>
  </si>
  <si>
    <t>Capital</t>
  </si>
  <si>
    <t>Capital social</t>
  </si>
  <si>
    <t>Utilidad neta</t>
  </si>
  <si>
    <t>Estado de Situación Financiera Comparativo</t>
  </si>
  <si>
    <t>Capital total</t>
  </si>
  <si>
    <t>Suma de Pasivo y Capital</t>
  </si>
  <si>
    <t>Estado de Resultados Comparativo</t>
  </si>
  <si>
    <t>Ventas</t>
  </si>
  <si>
    <t>Costo de ventas</t>
  </si>
  <si>
    <t>Utilidad bruta</t>
  </si>
  <si>
    <t>Gastos de Operación</t>
  </si>
  <si>
    <t>Utilidad de operación</t>
  </si>
  <si>
    <t>Actividades de Operación</t>
  </si>
  <si>
    <t>Utilidad neta (ultimo periodo)</t>
  </si>
  <si>
    <t>suma de depreciacion</t>
  </si>
  <si>
    <t>Efectivo proveniente de las operaciones</t>
  </si>
  <si>
    <t>Efectivo por actividades de inversion</t>
  </si>
  <si>
    <t>Actividades de financiamiento</t>
  </si>
  <si>
    <t>Efectivo proveniente de financiamiento</t>
  </si>
  <si>
    <t>Flujo de efectivo neto</t>
  </si>
  <si>
    <t>Variacion de capital +(-)</t>
  </si>
  <si>
    <t>Variacion del pasivo de largo plazo +(-)</t>
  </si>
  <si>
    <t>Variacion en el activo fijo (+)-</t>
  </si>
  <si>
    <t>Diferencias en el pasivo (-)+</t>
  </si>
  <si>
    <t>Diferencias en el activo (+)-</t>
  </si>
  <si>
    <t>Almacen</t>
  </si>
  <si>
    <t>Actividades de inversión</t>
  </si>
  <si>
    <t>Esto de flujo de efectivo al 2 de junio del 2021</t>
  </si>
  <si>
    <t>12 meses es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</si>
</sst>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44" fontId="0" fillId="3" borderId="0" xfId="0" applyNumberFormat="1" applyFill="1"/>
    <xf numFmtId="44" fontId="0" fillId="3" borderId="0" xfId="1" applyFont="1" applyFill="1"/>
    <xf numFmtId="44" fontId="0" fillId="0" borderId="0" xfId="0" applyNumberFormat="1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44" fontId="0" fillId="6" borderId="0" xfId="0" applyNumberFormat="1" applyFill="1"/>
    <xf numFmtId="44" fontId="0" fillId="4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35</xdr:row>
      <xdr:rowOff>161926</xdr:rowOff>
    </xdr:from>
    <xdr:to>
      <xdr:col>6</xdr:col>
      <xdr:colOff>876300</xdr:colOff>
      <xdr:row>44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C7860E1-3BEB-40E7-B770-3F0545D4F12A}"/>
            </a:ext>
          </a:extLst>
        </xdr:cNvPr>
        <xdr:cNvSpPr txBox="1"/>
      </xdr:nvSpPr>
      <xdr:spPr>
        <a:xfrm>
          <a:off x="3609975" y="6829426"/>
          <a:ext cx="5010150" cy="1685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b="0"/>
            <a:t>Sabemos</a:t>
          </a:r>
          <a:r>
            <a:rPr lang="es-MX" b="0" baseline="0"/>
            <a:t> que el flujo de efectivo es </a:t>
          </a:r>
          <a:r>
            <a:rPr lang="es-MX" b="0"/>
            <a:t>la variación de las entradas y salidas de dinero que mide la salud financiera de una empresa.</a:t>
          </a:r>
        </a:p>
        <a:p>
          <a:endParaRPr lang="es-MX" b="0"/>
        </a:p>
        <a:p>
          <a:r>
            <a:rPr lang="es-MX"/>
            <a:t>Entonces</a:t>
          </a:r>
          <a:r>
            <a:rPr lang="es-MX" baseline="0"/>
            <a:t> si observamos cada una de las actividades y tambien analizamos el Estado de resultados y Estado de situacion financiera esto nos</a:t>
          </a:r>
          <a:r>
            <a:rPr lang="es-MX"/>
            <a:t> permite realizar previsiones</a:t>
          </a:r>
          <a:r>
            <a:rPr lang="es-MX" baseline="0"/>
            <a:t> </a:t>
          </a:r>
          <a:r>
            <a:rPr lang="es-MX"/>
            <a:t>y el control los ingresos, con la finalidad de mejorar la rentabilidad de la empresa.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B640-B06A-451B-B68E-E76028AE137E}">
  <dimension ref="A1:I65"/>
  <sheetViews>
    <sheetView tabSelected="1" topLeftCell="A43" workbookViewId="0">
      <selection activeCell="A66" sqref="A66"/>
    </sheetView>
  </sheetViews>
  <sheetFormatPr baseColWidth="10" defaultRowHeight="15" x14ac:dyDescent="0.25"/>
  <cols>
    <col min="1" max="1" width="36.28515625" customWidth="1"/>
    <col min="2" max="3" width="15.140625" bestFit="1" customWidth="1"/>
    <col min="4" max="4" width="15.140625" customWidth="1"/>
    <col min="6" max="6" width="23" bestFit="1" customWidth="1"/>
    <col min="7" max="8" width="15.140625" bestFit="1" customWidth="1"/>
    <col min="9" max="9" width="14.140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9" x14ac:dyDescent="0.25">
      <c r="A2" s="18"/>
      <c r="B2" s="18"/>
      <c r="C2" s="18"/>
      <c r="D2" s="18"/>
      <c r="E2" s="18"/>
      <c r="F2" s="18"/>
      <c r="G2" s="18"/>
      <c r="H2" s="18"/>
    </row>
    <row r="3" spans="1:9" x14ac:dyDescent="0.25">
      <c r="A3" s="17" t="s">
        <v>31</v>
      </c>
      <c r="B3" s="17"/>
      <c r="C3" s="17"/>
      <c r="D3" s="17"/>
      <c r="E3" s="17"/>
      <c r="F3" s="17"/>
      <c r="G3" s="17"/>
      <c r="H3" s="17"/>
    </row>
    <row r="5" spans="1:9" x14ac:dyDescent="0.25">
      <c r="A5" t="s">
        <v>3</v>
      </c>
      <c r="B5" t="s">
        <v>1</v>
      </c>
      <c r="C5" t="s">
        <v>2</v>
      </c>
      <c r="F5" t="s">
        <v>19</v>
      </c>
      <c r="G5" t="s">
        <v>1</v>
      </c>
      <c r="H5" t="s">
        <v>2</v>
      </c>
    </row>
    <row r="6" spans="1:9" x14ac:dyDescent="0.25">
      <c r="A6" t="s">
        <v>4</v>
      </c>
      <c r="F6" t="s">
        <v>4</v>
      </c>
    </row>
    <row r="7" spans="1:9" x14ac:dyDescent="0.25">
      <c r="A7" t="s">
        <v>5</v>
      </c>
      <c r="B7" s="1">
        <v>169607</v>
      </c>
      <c r="C7" s="1">
        <v>132519</v>
      </c>
      <c r="D7" s="5">
        <f>B7-C7</f>
        <v>37088</v>
      </c>
      <c r="F7" t="s">
        <v>20</v>
      </c>
      <c r="G7" s="2">
        <v>540451</v>
      </c>
      <c r="H7" s="2">
        <v>445970</v>
      </c>
      <c r="I7" s="4">
        <f>G7-H7</f>
        <v>94481</v>
      </c>
    </row>
    <row r="8" spans="1:9" x14ac:dyDescent="0.25">
      <c r="A8" t="s">
        <v>6</v>
      </c>
      <c r="B8" s="1">
        <v>581808</v>
      </c>
      <c r="C8" s="1">
        <v>548988</v>
      </c>
      <c r="D8" s="5">
        <f t="shared" ref="D8:D22" si="0">B8-C8</f>
        <v>32820</v>
      </c>
      <c r="F8" t="s">
        <v>21</v>
      </c>
      <c r="G8" s="2">
        <v>450240</v>
      </c>
      <c r="H8" s="2">
        <v>449710</v>
      </c>
      <c r="I8" s="4">
        <f t="shared" ref="I8:I18" si="1">G8-H8</f>
        <v>530</v>
      </c>
    </row>
    <row r="9" spans="1:9" x14ac:dyDescent="0.25">
      <c r="A9" t="s">
        <v>7</v>
      </c>
      <c r="B9" s="1">
        <v>210417</v>
      </c>
      <c r="C9" s="1">
        <v>231098</v>
      </c>
      <c r="D9" s="5">
        <f t="shared" si="0"/>
        <v>-20681</v>
      </c>
      <c r="F9" t="s">
        <v>22</v>
      </c>
      <c r="G9" s="2">
        <v>1065309</v>
      </c>
      <c r="H9" s="2">
        <v>1131148</v>
      </c>
      <c r="I9" s="4">
        <f t="shared" si="1"/>
        <v>-65839</v>
      </c>
    </row>
    <row r="10" spans="1:9" x14ac:dyDescent="0.25">
      <c r="A10" t="s">
        <v>18</v>
      </c>
      <c r="B10" s="1">
        <v>1832199</v>
      </c>
      <c r="C10" s="1">
        <v>961512</v>
      </c>
      <c r="D10" s="5">
        <f t="shared" si="0"/>
        <v>870687</v>
      </c>
      <c r="F10" t="s">
        <v>23</v>
      </c>
      <c r="G10" s="2">
        <f>SUM(G7:G9)</f>
        <v>2056000</v>
      </c>
      <c r="H10" s="2">
        <f>SUM(H7:H9)</f>
        <v>2026828</v>
      </c>
      <c r="I10" s="4">
        <f t="shared" si="1"/>
        <v>29172</v>
      </c>
    </row>
    <row r="11" spans="1:9" x14ac:dyDescent="0.25">
      <c r="A11" t="s">
        <v>8</v>
      </c>
      <c r="B11" s="1">
        <f>SUM(B7:B10)</f>
        <v>2794031</v>
      </c>
      <c r="C11" s="1">
        <f>SUM(C7:C10)</f>
        <v>1874117</v>
      </c>
      <c r="D11" s="5">
        <f t="shared" si="0"/>
        <v>919914</v>
      </c>
      <c r="F11" t="s">
        <v>24</v>
      </c>
      <c r="G11" s="2"/>
      <c r="H11" s="2"/>
      <c r="I11" s="6"/>
    </row>
    <row r="12" spans="1:9" x14ac:dyDescent="0.25">
      <c r="A12" t="s">
        <v>9</v>
      </c>
      <c r="B12" s="1"/>
      <c r="C12" s="1"/>
      <c r="D12" s="1"/>
      <c r="F12" t="s">
        <v>25</v>
      </c>
      <c r="G12" s="2">
        <v>7835065</v>
      </c>
      <c r="H12" s="2">
        <v>6687938</v>
      </c>
      <c r="I12" s="4">
        <f>G12-H12</f>
        <v>1147127</v>
      </c>
    </row>
    <row r="13" spans="1:9" x14ac:dyDescent="0.25">
      <c r="A13" t="s">
        <v>10</v>
      </c>
      <c r="B13" s="1">
        <v>3286000</v>
      </c>
      <c r="C13" s="1">
        <v>3045007</v>
      </c>
      <c r="D13" s="5">
        <f t="shared" si="0"/>
        <v>240993</v>
      </c>
      <c r="F13" t="s">
        <v>26</v>
      </c>
      <c r="G13" s="2">
        <v>7835065</v>
      </c>
      <c r="H13" s="2">
        <v>6687938</v>
      </c>
      <c r="I13" s="4">
        <f t="shared" si="1"/>
        <v>1147127</v>
      </c>
    </row>
    <row r="14" spans="1:9" x14ac:dyDescent="0.25">
      <c r="A14" t="s">
        <v>11</v>
      </c>
      <c r="B14" s="1">
        <v>9000077</v>
      </c>
      <c r="C14" s="1">
        <v>9000480</v>
      </c>
      <c r="D14" s="5">
        <f t="shared" si="0"/>
        <v>-403</v>
      </c>
      <c r="F14" t="s">
        <v>27</v>
      </c>
      <c r="G14" s="2">
        <f>G10+G13</f>
        <v>9891065</v>
      </c>
      <c r="H14" s="2">
        <f>H10+H13</f>
        <v>8714766</v>
      </c>
      <c r="I14" s="4">
        <f t="shared" si="1"/>
        <v>1176299</v>
      </c>
    </row>
    <row r="15" spans="1:9" x14ac:dyDescent="0.25">
      <c r="A15" t="s">
        <v>12</v>
      </c>
      <c r="B15" s="1">
        <v>388481</v>
      </c>
      <c r="C15" s="1">
        <v>397008</v>
      </c>
      <c r="D15" s="5">
        <f t="shared" si="0"/>
        <v>-8527</v>
      </c>
      <c r="F15" t="s">
        <v>28</v>
      </c>
      <c r="G15" s="2"/>
      <c r="H15" s="2"/>
      <c r="I15" s="6"/>
    </row>
    <row r="16" spans="1:9" x14ac:dyDescent="0.25">
      <c r="A16" t="s">
        <v>13</v>
      </c>
      <c r="B16" s="1">
        <v>348243</v>
      </c>
      <c r="C16" s="1">
        <v>224991</v>
      </c>
      <c r="D16" s="5">
        <f t="shared" si="0"/>
        <v>123252</v>
      </c>
      <c r="F16" t="s">
        <v>29</v>
      </c>
      <c r="G16" s="1">
        <v>5865820</v>
      </c>
      <c r="H16" s="1">
        <v>5865393</v>
      </c>
      <c r="I16" s="4">
        <f t="shared" si="1"/>
        <v>427</v>
      </c>
    </row>
    <row r="17" spans="1:9" x14ac:dyDescent="0.25">
      <c r="A17" t="s">
        <v>14</v>
      </c>
      <c r="B17" s="1">
        <v>473188</v>
      </c>
      <c r="C17" s="1">
        <v>397453</v>
      </c>
      <c r="D17" s="5">
        <f t="shared" si="0"/>
        <v>75735</v>
      </c>
      <c r="F17" t="s">
        <v>30</v>
      </c>
      <c r="G17" s="2">
        <v>611535</v>
      </c>
      <c r="H17" s="2">
        <v>437325</v>
      </c>
      <c r="I17" s="4">
        <f t="shared" si="1"/>
        <v>174210</v>
      </c>
    </row>
    <row r="18" spans="1:9" x14ac:dyDescent="0.25">
      <c r="A18" t="s">
        <v>8</v>
      </c>
      <c r="B18" s="1">
        <f>SUM(B13:B17)</f>
        <v>13495989</v>
      </c>
      <c r="C18" s="1">
        <f>SUM(C13:C17)</f>
        <v>13064939</v>
      </c>
      <c r="D18" s="5">
        <f t="shared" si="0"/>
        <v>431050</v>
      </c>
      <c r="F18" t="s">
        <v>32</v>
      </c>
      <c r="G18" s="2">
        <f>G16+G17</f>
        <v>6477355</v>
      </c>
      <c r="H18" s="2">
        <f>H16+H17</f>
        <v>6302718</v>
      </c>
      <c r="I18" s="4">
        <f t="shared" si="1"/>
        <v>174637</v>
      </c>
    </row>
    <row r="19" spans="1:9" x14ac:dyDescent="0.25">
      <c r="A19" t="s">
        <v>15</v>
      </c>
      <c r="B19" s="1"/>
      <c r="C19" s="1"/>
      <c r="D19" s="1"/>
      <c r="G19" s="2"/>
      <c r="H19" s="2"/>
    </row>
    <row r="20" spans="1:9" x14ac:dyDescent="0.25">
      <c r="A20" t="s">
        <v>16</v>
      </c>
      <c r="B20" s="1">
        <v>78400</v>
      </c>
      <c r="C20" s="1">
        <v>78473</v>
      </c>
      <c r="D20" s="5">
        <f t="shared" si="0"/>
        <v>-73</v>
      </c>
      <c r="G20" s="2"/>
      <c r="H20" s="2"/>
    </row>
    <row r="21" spans="1:9" x14ac:dyDescent="0.25">
      <c r="A21" t="s">
        <v>8</v>
      </c>
      <c r="B21" s="1">
        <v>78400</v>
      </c>
      <c r="C21" s="1">
        <v>78473</v>
      </c>
      <c r="D21" s="5">
        <f t="shared" si="0"/>
        <v>-73</v>
      </c>
      <c r="G21" s="2"/>
      <c r="H21" s="2"/>
    </row>
    <row r="22" spans="1:9" x14ac:dyDescent="0.25">
      <c r="A22" t="s">
        <v>17</v>
      </c>
      <c r="B22" s="1">
        <f>B11+B18+B21</f>
        <v>16368420</v>
      </c>
      <c r="C22" s="1">
        <f>C11+C18+C21</f>
        <v>15017529</v>
      </c>
      <c r="D22" s="5">
        <f t="shared" si="0"/>
        <v>1350891</v>
      </c>
      <c r="F22" t="s">
        <v>33</v>
      </c>
      <c r="G22" s="2">
        <f>G14+G18</f>
        <v>16368420</v>
      </c>
      <c r="H22" s="2">
        <f>H14+H18</f>
        <v>15017484</v>
      </c>
      <c r="I22" s="4">
        <f>G22-H22</f>
        <v>1350936</v>
      </c>
    </row>
    <row r="24" spans="1:9" x14ac:dyDescent="0.25">
      <c r="A24" s="18" t="s">
        <v>0</v>
      </c>
      <c r="B24" s="18"/>
      <c r="C24" s="18"/>
      <c r="D24" s="18"/>
      <c r="E24" s="8"/>
      <c r="F24" s="8"/>
      <c r="G24" s="8"/>
      <c r="H24" s="8"/>
    </row>
    <row r="25" spans="1:9" x14ac:dyDescent="0.25">
      <c r="A25" s="7"/>
      <c r="B25" s="7"/>
      <c r="C25" s="7"/>
      <c r="D25" s="7"/>
      <c r="E25" s="8"/>
      <c r="F25" s="8"/>
      <c r="G25" s="8"/>
      <c r="H25" s="8"/>
    </row>
    <row r="26" spans="1:9" x14ac:dyDescent="0.25">
      <c r="A26" s="17" t="s">
        <v>34</v>
      </c>
      <c r="B26" s="17"/>
      <c r="C26" s="17"/>
      <c r="D26" s="17"/>
      <c r="E26" s="9"/>
      <c r="F26" s="9"/>
      <c r="G26" s="9"/>
      <c r="H26" s="9"/>
    </row>
    <row r="27" spans="1:9" x14ac:dyDescent="0.25">
      <c r="B27" t="s">
        <v>1</v>
      </c>
      <c r="C27" t="s">
        <v>2</v>
      </c>
    </row>
    <row r="28" spans="1:9" x14ac:dyDescent="0.25">
      <c r="A28" t="s">
        <v>35</v>
      </c>
      <c r="B28" s="1">
        <v>1017034</v>
      </c>
      <c r="C28" s="1">
        <v>851583</v>
      </c>
      <c r="D28" s="5">
        <f>B28-C28</f>
        <v>165451</v>
      </c>
    </row>
    <row r="29" spans="1:9" x14ac:dyDescent="0.25">
      <c r="A29" t="s">
        <v>36</v>
      </c>
      <c r="B29" s="1">
        <v>276661</v>
      </c>
      <c r="C29" s="1">
        <v>298322</v>
      </c>
      <c r="D29" s="5">
        <f t="shared" ref="D29:D32" si="2">B29-C29</f>
        <v>-21661</v>
      </c>
    </row>
    <row r="30" spans="1:9" x14ac:dyDescent="0.25">
      <c r="A30" t="s">
        <v>37</v>
      </c>
      <c r="B30" s="1">
        <f>B28-B29</f>
        <v>740373</v>
      </c>
      <c r="C30" s="1">
        <f>C28-C29</f>
        <v>553261</v>
      </c>
      <c r="D30" s="5">
        <f t="shared" si="2"/>
        <v>187112</v>
      </c>
      <c r="F30" s="3"/>
    </row>
    <row r="31" spans="1:9" x14ac:dyDescent="0.25">
      <c r="A31" t="s">
        <v>38</v>
      </c>
      <c r="B31" s="1">
        <v>128838</v>
      </c>
      <c r="C31" s="1">
        <v>115936</v>
      </c>
      <c r="D31" s="5">
        <f t="shared" si="2"/>
        <v>12902</v>
      </c>
    </row>
    <row r="32" spans="1:9" x14ac:dyDescent="0.25">
      <c r="A32" t="s">
        <v>39</v>
      </c>
      <c r="B32" s="1">
        <f>B30-B31</f>
        <v>611535</v>
      </c>
      <c r="C32" s="1">
        <f>C30-C31</f>
        <v>437325</v>
      </c>
      <c r="D32" s="5">
        <f t="shared" si="2"/>
        <v>174210</v>
      </c>
    </row>
    <row r="33" spans="1:4" x14ac:dyDescent="0.25">
      <c r="B33" s="1"/>
      <c r="C33" s="1"/>
      <c r="D33" s="1"/>
    </row>
    <row r="34" spans="1:4" x14ac:dyDescent="0.25">
      <c r="B34" s="1"/>
      <c r="C34" s="1"/>
      <c r="D34" s="1"/>
    </row>
    <row r="35" spans="1:4" x14ac:dyDescent="0.25">
      <c r="A35" s="17" t="s">
        <v>0</v>
      </c>
      <c r="B35" s="17"/>
      <c r="C35" s="1"/>
      <c r="D35" s="1"/>
    </row>
    <row r="36" spans="1:4" x14ac:dyDescent="0.25">
      <c r="A36" s="17" t="s">
        <v>55</v>
      </c>
      <c r="B36" s="17"/>
      <c r="C36" s="1"/>
      <c r="D36" s="1"/>
    </row>
    <row r="37" spans="1:4" x14ac:dyDescent="0.25">
      <c r="A37" s="10" t="s">
        <v>40</v>
      </c>
      <c r="B37" s="11"/>
      <c r="C37" s="1"/>
      <c r="D37" s="1"/>
    </row>
    <row r="38" spans="1:4" x14ac:dyDescent="0.25">
      <c r="A38" t="s">
        <v>41</v>
      </c>
      <c r="B38" s="1">
        <f>B32</f>
        <v>611535</v>
      </c>
      <c r="C38" s="1"/>
      <c r="D38" s="1"/>
    </row>
    <row r="39" spans="1:4" x14ac:dyDescent="0.25">
      <c r="A39" t="s">
        <v>42</v>
      </c>
      <c r="B39" s="1">
        <v>0</v>
      </c>
      <c r="C39" s="1"/>
      <c r="D39" s="1"/>
    </row>
    <row r="40" spans="1:4" x14ac:dyDescent="0.25">
      <c r="A40" s="12" t="s">
        <v>52</v>
      </c>
      <c r="B40" s="13"/>
      <c r="C40" s="1"/>
      <c r="D40" s="1"/>
    </row>
    <row r="41" spans="1:4" x14ac:dyDescent="0.25">
      <c r="A41" t="s">
        <v>53</v>
      </c>
      <c r="B41" s="1">
        <v>20681</v>
      </c>
      <c r="D41" s="1"/>
    </row>
    <row r="42" spans="1:4" x14ac:dyDescent="0.25">
      <c r="A42" t="s">
        <v>18</v>
      </c>
      <c r="B42" s="1">
        <v>-870687</v>
      </c>
      <c r="D42" s="1"/>
    </row>
    <row r="43" spans="1:4" x14ac:dyDescent="0.25">
      <c r="A43" s="12" t="s">
        <v>51</v>
      </c>
      <c r="B43" s="13"/>
    </row>
    <row r="44" spans="1:4" x14ac:dyDescent="0.25">
      <c r="A44" t="s">
        <v>20</v>
      </c>
      <c r="B44" s="3">
        <f>I7</f>
        <v>94481</v>
      </c>
    </row>
    <row r="45" spans="1:4" x14ac:dyDescent="0.25">
      <c r="A45" t="s">
        <v>21</v>
      </c>
      <c r="B45" s="3">
        <f>I8</f>
        <v>530</v>
      </c>
    </row>
    <row r="46" spans="1:4" x14ac:dyDescent="0.25">
      <c r="A46" t="s">
        <v>22</v>
      </c>
      <c r="B46" s="3">
        <f>I9</f>
        <v>-65839</v>
      </c>
    </row>
    <row r="47" spans="1:4" x14ac:dyDescent="0.25">
      <c r="A47" s="14" t="s">
        <v>43</v>
      </c>
      <c r="B47" s="15">
        <f>SUM(B38:B46)</f>
        <v>-209299</v>
      </c>
    </row>
    <row r="48" spans="1:4" x14ac:dyDescent="0.25">
      <c r="A48" s="10" t="s">
        <v>54</v>
      </c>
      <c r="B48" s="10"/>
    </row>
    <row r="49" spans="1:2" x14ac:dyDescent="0.25">
      <c r="A49" s="12" t="s">
        <v>50</v>
      </c>
      <c r="B49" s="12"/>
    </row>
    <row r="50" spans="1:2" x14ac:dyDescent="0.25">
      <c r="A50" t="s">
        <v>10</v>
      </c>
      <c r="B50" s="3">
        <f>D13*(-1)</f>
        <v>-240993</v>
      </c>
    </row>
    <row r="51" spans="1:2" x14ac:dyDescent="0.25">
      <c r="A51" t="s">
        <v>11</v>
      </c>
      <c r="B51" s="3">
        <f>D14*(-1)</f>
        <v>403</v>
      </c>
    </row>
    <row r="52" spans="1:2" x14ac:dyDescent="0.25">
      <c r="A52" t="s">
        <v>12</v>
      </c>
      <c r="B52" s="3">
        <f>D15*(-1)</f>
        <v>8527</v>
      </c>
    </row>
    <row r="53" spans="1:2" x14ac:dyDescent="0.25">
      <c r="A53" t="s">
        <v>13</v>
      </c>
      <c r="B53" s="3">
        <f>D16*(-1)</f>
        <v>-123252</v>
      </c>
    </row>
    <row r="54" spans="1:2" x14ac:dyDescent="0.25">
      <c r="A54" t="s">
        <v>14</v>
      </c>
      <c r="B54" s="3">
        <f>D17*(-1)</f>
        <v>-75735</v>
      </c>
    </row>
    <row r="55" spans="1:2" x14ac:dyDescent="0.25">
      <c r="A55" s="14" t="s">
        <v>44</v>
      </c>
      <c r="B55" s="15">
        <f>SUM(B50:B54)</f>
        <v>-431050</v>
      </c>
    </row>
    <row r="56" spans="1:2" x14ac:dyDescent="0.25">
      <c r="A56" s="10" t="s">
        <v>45</v>
      </c>
      <c r="B56" s="10"/>
    </row>
    <row r="57" spans="1:2" x14ac:dyDescent="0.25">
      <c r="A57" s="12" t="s">
        <v>49</v>
      </c>
      <c r="B57" s="12"/>
    </row>
    <row r="58" spans="1:2" x14ac:dyDescent="0.25">
      <c r="A58" t="s">
        <v>25</v>
      </c>
      <c r="B58" s="6">
        <f>I12</f>
        <v>1147127</v>
      </c>
    </row>
    <row r="59" spans="1:2" x14ac:dyDescent="0.25">
      <c r="A59" s="12" t="s">
        <v>48</v>
      </c>
      <c r="B59" s="12"/>
    </row>
    <row r="60" spans="1:2" x14ac:dyDescent="0.25">
      <c r="A60" t="s">
        <v>29</v>
      </c>
      <c r="B60" s="6">
        <f>I16</f>
        <v>427</v>
      </c>
    </row>
    <row r="61" spans="1:2" x14ac:dyDescent="0.25">
      <c r="A61" t="s">
        <v>30</v>
      </c>
      <c r="B61" s="6">
        <f>I17</f>
        <v>174210</v>
      </c>
    </row>
    <row r="62" spans="1:2" x14ac:dyDescent="0.25">
      <c r="A62" s="14" t="s">
        <v>46</v>
      </c>
      <c r="B62" s="15">
        <f>SUM(B58:B61)</f>
        <v>1321764</v>
      </c>
    </row>
    <row r="63" spans="1:2" x14ac:dyDescent="0.25">
      <c r="A63" s="10" t="s">
        <v>47</v>
      </c>
      <c r="B63" s="16">
        <f>SUM(B55,B62,B47)</f>
        <v>681415</v>
      </c>
    </row>
    <row r="65" spans="1:1" x14ac:dyDescent="0.25">
      <c r="A65" t="s">
        <v>56</v>
      </c>
    </row>
  </sheetData>
  <mergeCells count="6">
    <mergeCell ref="A35:B35"/>
    <mergeCell ref="A36:B36"/>
    <mergeCell ref="A1:H2"/>
    <mergeCell ref="A3:H3"/>
    <mergeCell ref="A24:D24"/>
    <mergeCell ref="A26:D2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brayan ramirez</cp:lastModifiedBy>
  <dcterms:created xsi:type="dcterms:W3CDTF">2020-05-22T00:53:29Z</dcterms:created>
  <dcterms:modified xsi:type="dcterms:W3CDTF">2021-06-07T18:52:53Z</dcterms:modified>
</cp:coreProperties>
</file>