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279\PycharmProjects\BSD\bsd\additional_resources\"/>
    </mc:Choice>
  </mc:AlternateContent>
  <bookViews>
    <workbookView xWindow="240" yWindow="195" windowWidth="9570" windowHeight="9465" activeTab="2"/>
  </bookViews>
  <sheets>
    <sheet name="collapsed" sheetId="6" r:id="rId1"/>
    <sheet name="readability" sheetId="7" r:id="rId2"/>
    <sheet name="regression_weights" sheetId="8" r:id="rId3"/>
  </sheets>
  <calcPr calcId="152511"/>
</workbook>
</file>

<file path=xl/calcChain.xml><?xml version="1.0" encoding="utf-8"?>
<calcChain xmlns="http://schemas.openxmlformats.org/spreadsheetml/2006/main">
  <c r="T47" i="6" l="1"/>
  <c r="T46" i="6"/>
  <c r="T45" i="6"/>
  <c r="T44" i="6"/>
  <c r="X65" i="6" l="1"/>
  <c r="F46" i="6"/>
  <c r="G46" i="6"/>
  <c r="H46" i="6"/>
  <c r="I46" i="6"/>
  <c r="J46" i="6"/>
  <c r="K46" i="6"/>
  <c r="L46" i="6"/>
  <c r="M46" i="6"/>
  <c r="N46" i="6"/>
  <c r="O46" i="6"/>
  <c r="P46" i="6"/>
  <c r="Q46" i="6"/>
  <c r="R46" i="6"/>
  <c r="S46" i="6"/>
  <c r="U46" i="6"/>
  <c r="V46" i="6"/>
  <c r="W46" i="6"/>
  <c r="X46" i="6"/>
  <c r="Y46" i="6"/>
  <c r="Z46" i="6"/>
  <c r="AA46" i="6"/>
  <c r="AB46" i="6"/>
  <c r="AC46" i="6"/>
  <c r="AD46" i="6"/>
  <c r="F47" i="6"/>
  <c r="G47" i="6"/>
  <c r="H47" i="6"/>
  <c r="H48" i="6" s="1"/>
  <c r="I47" i="6"/>
  <c r="J47" i="6"/>
  <c r="J48" i="6" s="1"/>
  <c r="K47" i="6"/>
  <c r="K48" i="6" s="1"/>
  <c r="L47" i="6"/>
  <c r="L48" i="6" s="1"/>
  <c r="M47" i="6"/>
  <c r="N47" i="6"/>
  <c r="N48" i="6" s="1"/>
  <c r="O47" i="6"/>
  <c r="O48" i="6" s="1"/>
  <c r="P47" i="6"/>
  <c r="P48" i="6" s="1"/>
  <c r="Q47" i="6"/>
  <c r="R47" i="6"/>
  <c r="R48" i="6" s="1"/>
  <c r="S47" i="6"/>
  <c r="S48" i="6" s="1"/>
  <c r="U47" i="6"/>
  <c r="V47" i="6"/>
  <c r="V48" i="6" s="1"/>
  <c r="W47" i="6"/>
  <c r="W48" i="6" s="1"/>
  <c r="X47" i="6"/>
  <c r="X48" i="6" s="1"/>
  <c r="Y47" i="6"/>
  <c r="Z47" i="6"/>
  <c r="Z48" i="6" s="1"/>
  <c r="AA47" i="6"/>
  <c r="AA48" i="6" s="1"/>
  <c r="AB47" i="6"/>
  <c r="AB48" i="6" s="1"/>
  <c r="AC47" i="6"/>
  <c r="AD47" i="6"/>
  <c r="AD48" i="6" s="1"/>
  <c r="F48" i="6"/>
  <c r="G48" i="6"/>
  <c r="F49" i="6"/>
  <c r="G49" i="6"/>
  <c r="H49" i="6"/>
  <c r="I49" i="6"/>
  <c r="J49" i="6"/>
  <c r="K49" i="6"/>
  <c r="L49" i="6"/>
  <c r="M49" i="6"/>
  <c r="N49" i="6"/>
  <c r="O49" i="6"/>
  <c r="P49" i="6"/>
  <c r="Q49" i="6"/>
  <c r="R49" i="6"/>
  <c r="S49" i="6"/>
  <c r="U49" i="6"/>
  <c r="V49" i="6"/>
  <c r="W49" i="6"/>
  <c r="X49" i="6"/>
  <c r="Y49" i="6"/>
  <c r="Z49" i="6"/>
  <c r="AA49" i="6"/>
  <c r="AB49" i="6"/>
  <c r="AC49" i="6"/>
  <c r="AD49" i="6"/>
  <c r="F50" i="6"/>
  <c r="G50" i="6"/>
  <c r="H50" i="6"/>
  <c r="I50" i="6"/>
  <c r="J50" i="6"/>
  <c r="K50" i="6"/>
  <c r="L50" i="6"/>
  <c r="M50" i="6"/>
  <c r="N50" i="6"/>
  <c r="O50" i="6"/>
  <c r="P50" i="6"/>
  <c r="Q50" i="6"/>
  <c r="R50" i="6"/>
  <c r="S50" i="6"/>
  <c r="U50" i="6"/>
  <c r="V50" i="6"/>
  <c r="W50" i="6"/>
  <c r="X50" i="6"/>
  <c r="Y50" i="6"/>
  <c r="Z50" i="6"/>
  <c r="AA50" i="6"/>
  <c r="AB50" i="6"/>
  <c r="AC50" i="6"/>
  <c r="AD50" i="6"/>
  <c r="E47" i="6"/>
  <c r="E46" i="6"/>
  <c r="E50" i="6"/>
  <c r="E49" i="6"/>
  <c r="F45" i="6"/>
  <c r="G45" i="6"/>
  <c r="H45" i="6"/>
  <c r="I45" i="6"/>
  <c r="J45" i="6"/>
  <c r="K45" i="6"/>
  <c r="L45" i="6"/>
  <c r="M45" i="6"/>
  <c r="N45" i="6"/>
  <c r="O45" i="6"/>
  <c r="P45" i="6"/>
  <c r="Q45" i="6"/>
  <c r="R45" i="6"/>
  <c r="S45" i="6"/>
  <c r="U45" i="6"/>
  <c r="V45" i="6"/>
  <c r="W45" i="6"/>
  <c r="X45" i="6"/>
  <c r="Y45" i="6"/>
  <c r="Z45" i="6"/>
  <c r="AA45" i="6"/>
  <c r="AB45" i="6"/>
  <c r="AC45" i="6"/>
  <c r="AD45" i="6"/>
  <c r="E45" i="6"/>
  <c r="E48" i="6" l="1"/>
  <c r="Q48" i="6"/>
  <c r="M48" i="6"/>
  <c r="I48" i="6"/>
  <c r="AC48" i="6"/>
  <c r="Y48" i="6"/>
  <c r="U48" i="6"/>
  <c r="AD44" i="6"/>
  <c r="AC44" i="6"/>
  <c r="AB44" i="6"/>
  <c r="AA44" i="6"/>
  <c r="Z44" i="6"/>
  <c r="Y44" i="6"/>
  <c r="X44" i="6"/>
  <c r="W44" i="6"/>
  <c r="V44" i="6"/>
  <c r="U44" i="6"/>
  <c r="S44" i="6"/>
  <c r="R44" i="6"/>
  <c r="Q44" i="6"/>
  <c r="P44" i="6"/>
  <c r="O44" i="6"/>
  <c r="N44" i="6"/>
  <c r="M44" i="6"/>
  <c r="L44" i="6"/>
  <c r="K44" i="6"/>
  <c r="J44" i="6"/>
  <c r="I44" i="6"/>
  <c r="H44" i="6"/>
  <c r="G44" i="6"/>
  <c r="F44" i="6"/>
  <c r="E44" i="6"/>
</calcChain>
</file>

<file path=xl/sharedStrings.xml><?xml version="1.0" encoding="utf-8"?>
<sst xmlns="http://schemas.openxmlformats.org/spreadsheetml/2006/main" count="218" uniqueCount="158">
  <si>
    <t>F1</t>
  </si>
  <si>
    <t>F2</t>
  </si>
  <si>
    <t>F3</t>
  </si>
  <si>
    <t>F4</t>
  </si>
  <si>
    <t>F5</t>
  </si>
  <si>
    <t>F6</t>
  </si>
  <si>
    <t>T1</t>
  </si>
  <si>
    <t>T2</t>
  </si>
  <si>
    <t>T3</t>
  </si>
  <si>
    <t>T4</t>
  </si>
  <si>
    <t>T5</t>
  </si>
  <si>
    <t>T6</t>
  </si>
  <si>
    <t>D1</t>
  </si>
  <si>
    <t>D2</t>
  </si>
  <si>
    <t>D3</t>
  </si>
  <si>
    <t>D4</t>
  </si>
  <si>
    <t>D5</t>
  </si>
  <si>
    <t>D6</t>
  </si>
  <si>
    <t>V1</t>
  </si>
  <si>
    <t>V2</t>
  </si>
  <si>
    <t>V3</t>
  </si>
  <si>
    <t>V4</t>
  </si>
  <si>
    <t>V5</t>
  </si>
  <si>
    <t>V6</t>
  </si>
  <si>
    <t>A1</t>
  </si>
  <si>
    <t>A2</t>
  </si>
  <si>
    <t>A3</t>
  </si>
  <si>
    <t>A4</t>
  </si>
  <si>
    <t>A5</t>
  </si>
  <si>
    <t>A6</t>
  </si>
  <si>
    <t>A7</t>
  </si>
  <si>
    <t>F7e</t>
  </si>
  <si>
    <t>F7i</t>
  </si>
  <si>
    <t>T7i</t>
  </si>
  <si>
    <t>T7e</t>
  </si>
  <si>
    <t>D7e</t>
  </si>
  <si>
    <t>D7i</t>
  </si>
  <si>
    <t>V7e</t>
  </si>
  <si>
    <t>V7i</t>
  </si>
  <si>
    <t>A8e</t>
  </si>
  <si>
    <t>A8i</t>
  </si>
  <si>
    <t>“According to Forrester Research, an estimated 200,000 American jobs are lost annually due to offshore outsourcing.”</t>
  </si>
  <si>
    <t>“While in the past it was predominantly blue-collar jobs and low-level white-collar jobs that were relocated, the data show even mid- to high-level white-collar jobs are now being outsourced.”</t>
  </si>
  <si>
    <t>“During Bush/Obama’s presidential campaign, he maintained outsourcing is a part of globalization, which will be good for the American people in the long run.”</t>
  </si>
  <si>
    <t>“High unemployment rates led to growing public condemnation of outsourcing and demand for new regulations to stop or limit outsourcing.”</t>
  </si>
  <si>
    <t>“In response, corporations increased lobbying efforts to defend their ability to outsource jobs overseas, which they argued is necessary in order to remain competitive with international firms.”</t>
  </si>
  <si>
    <t>“Ultimately, President Bush/Obama rejected the proposal to implement trade protection policies that would discourage outsourcing.”</t>
  </si>
  <si>
    <t>“The President dismissed the proposal mainly because of his unwillingness to stand up to corporate special interests.”</t>
  </si>
  <si>
    <t>“The President dismissed the proposal mainly because of intense pressure from corporations.”</t>
  </si>
  <si>
    <t>“One cause of educational inequality is the average $5,000 income gap between teachers at low-income schools compared to those at high-income schools.”</t>
  </si>
  <si>
    <t>“As a result, poorer schools generally attract far fewer qualified teacher applicants.”</t>
  </si>
  <si>
    <t>“A federal grant program was established to entice teachers to work at low-income schools by providing grants of $4,000 annually to college students who pledged to teach at least four academic years at such schools upon graduation.”</t>
  </si>
  <si>
    <t>“Recipients of the grant who failed to meet the service commitment were required to repay the grant in full.”</t>
  </si>
  <si>
    <t>“While there was some evidence that the grant program was achieving its goals, a growing number of politicians criticized the cost of the program, which they argued was an especially heavy burden during such difficult economic times.”</t>
  </si>
  <si>
    <t>“Following discussions with the Republican and Democratic Congressional leaders, President Bush/Obama announced the elimination of the program.”</t>
  </si>
  <si>
    <t>“The President’s decision was mostly prompted by his initiative to cutting non-essential federal spending during the budget crisis.”</t>
  </si>
  <si>
    <t>“The President’s decision was mostly prompted by political pressure to cut non-essential federal spending during the budget crisis.”</t>
  </si>
  <si>
    <t>“The high death toll of individuals with disabilities from the latest devastating hurricane revealed substantial deficiencies in the emergency preparedness services provided to those with disabilities.”</t>
  </si>
  <si>
    <t>“The investigation regarding this matter uncovered problems in providing critical information about warnings and evacuation routes to those who are blind or deaf, and those who have intellectual disabilities.”</t>
  </si>
  <si>
    <t>“In addition, accessible transportation for people with disabilities was found to be virtually non-existent.”</t>
  </si>
  <si>
    <t>“Local authorities of the town hardest hit by the tornado reported that disabled residents who lived alone and did not have family or friends nearby were especially vulnerable.”</t>
  </si>
  <si>
    <t>“The results of the investigation fueled the already strong public outcry over the level of federal aid given to emergency preparedness programs.”</t>
  </si>
  <si>
    <t>“President Bush/Obama announced today that consistent with his beliefs on equal access, he would seek increased funding to support the state and federal emergency planning efforts, particularly those aimed at assisting individuals with disabilities.”</t>
  </si>
  <si>
    <t>“The President’s decision to increase federal aid to emergency preparedness programs was primarily driven by his resolve to help people with disabilities.”</t>
  </si>
  <si>
    <t>“The President’s decision to increase federal aid to emergency preparedness programs was primarily driven by the public uproar.”</t>
  </si>
  <si>
    <t>“A news program recently featured the results of a study which uncovered the hardships faced by veterans when trying to obtain healthcare and disability compensation.”</t>
  </si>
  <si>
    <t>“The wait list for receiving medical and mental health services from the Veterans Health Administration is extensive with only one-third of veterans who are eligible for care actually receiving treatment.”</t>
  </si>
  <si>
    <t>“In addition, the study found the Veterans Benefit Administration took on average over 6 months to process a veteran’s disability claim and almost 2 years to process an appeal to a denied claim.”</t>
  </si>
  <si>
    <t>“In the meantime, the suicide and homelessness rates for veterans are twice that of other Americans.”</t>
  </si>
  <si>
    <t>“The broadcast of the program resulted in public condemnation of the White House.”</t>
  </si>
  <si>
    <t>“At a press conference today, President Bush/Obama vowed to create a more streamlined program by the end of the year to meet the health needs of veterans.”</t>
  </si>
  <si>
    <t>“The President’s pledge to enhance the services provided to veterans was largely motivated by public criticism.”</t>
  </si>
  <si>
    <t>“The President’s pledge to enhance the services provided to veterans was largely motivated by his desire to increase his support among swing-state voters in an election year.”</t>
  </si>
  <si>
    <t>“President Bush/Obama’s introduction of a new airport restriction that bans all liquids, except for those prescribed for medical purposes, from being stored in carry-on luggage was met with great resistance.”</t>
  </si>
  <si>
    <t>“One controversial aspect of the measure was the large database containing patient and prescription information checked by security personnel in order to authorize the medicinal liquid.”</t>
  </si>
  <si>
    <t>“Critics were concerned about patient confidentiality and feared the possibility of the database being hacked.”</t>
  </si>
  <si>
    <t>“A sharp reversal of public opinion occurred after yesterday’s failed bioterrorism attempt.”</t>
  </si>
  <si>
    <t>“A man attempted to board a flight to New York City carrying what he claimed to be a prescribed asthma inhaler that in fact contained aerosolized Ebola virus.”</t>
  </si>
  <si>
    <t>“Authorities became suspicious after checking the medical database and found that his prescription was written by a doctor who had long been monitored by CIA.”</t>
  </si>
  <si>
    <t>“Experts report that releasing the Ebola virus in a densely populated area such as NYC would have had catastrophic results.”</t>
  </si>
  <si>
    <t>“The President’s prevention of the bioterrorist attack was mostly due to good luck.”</t>
  </si>
  <si>
    <t>“The President’s prevention of the bioterrorist attack was mostly due to his security measure.”</t>
  </si>
  <si>
    <t>text</t>
  </si>
  <si>
    <t>avgBias</t>
  </si>
  <si>
    <t>id</t>
  </si>
  <si>
    <t>subjectivity</t>
  </si>
  <si>
    <t>mood</t>
  </si>
  <si>
    <t>cm_cnt</t>
  </si>
  <si>
    <t>dm_cnt</t>
  </si>
  <si>
    <t>modality</t>
  </si>
  <si>
    <t>hedge_cnt</t>
  </si>
  <si>
    <t>factive_cnt</t>
  </si>
  <si>
    <t>assertive_cnt</t>
  </si>
  <si>
    <t>implicative_cnt</t>
  </si>
  <si>
    <t>word_cnt</t>
  </si>
  <si>
    <t>fk_gl</t>
  </si>
  <si>
    <t>liwc_3pp_cnt</t>
  </si>
  <si>
    <t>tID</t>
  </si>
  <si>
    <t>bias_cnt</t>
  </si>
  <si>
    <t>opinion_cnt</t>
  </si>
  <si>
    <t>vader_sentiment</t>
  </si>
  <si>
    <t>subj_weak_cnt</t>
  </si>
  <si>
    <t>subj_strong_cnt</t>
  </si>
  <si>
    <t>liwc_aux_cnt</t>
  </si>
  <si>
    <t>liwc_work_cnt</t>
  </si>
  <si>
    <t>liwc_prep_cnt</t>
  </si>
  <si>
    <t>subj_weak_rto</t>
  </si>
  <si>
    <t>liwc_discr_rto</t>
  </si>
  <si>
    <t>factive_rto</t>
  </si>
  <si>
    <t>liwc_adv_cnt</t>
  </si>
  <si>
    <t>liwc_work_rto</t>
  </si>
  <si>
    <t>liwc_aux_rto</t>
  </si>
  <si>
    <t>hedge_rto</t>
  </si>
  <si>
    <t>liwc_prep_rto</t>
  </si>
  <si>
    <t>liwc_3pp_rto</t>
  </si>
  <si>
    <t>dm_rto</t>
  </si>
  <si>
    <t>liwc_tent_rto</t>
  </si>
  <si>
    <t>assertive_rto</t>
  </si>
  <si>
    <t>opinion_rto</t>
  </si>
  <si>
    <t>liwc_achiev_cnt</t>
  </si>
  <si>
    <t>implicative_rto</t>
  </si>
  <si>
    <t>liwc_achiev_rto</t>
  </si>
  <si>
    <t>cm_rto</t>
  </si>
  <si>
    <t>liwc_discr_cnt</t>
  </si>
  <si>
    <t>liwc_cert_cnt</t>
  </si>
  <si>
    <t>liwc_cert_rto</t>
  </si>
  <si>
    <t>liwc_causn_cnt</t>
  </si>
  <si>
    <t>bias_rto</t>
  </si>
  <si>
    <t>subj_strong_rto</t>
  </si>
  <si>
    <t>liwc_causn_rto</t>
  </si>
  <si>
    <t>liwc_tent_cnt</t>
  </si>
  <si>
    <t>liwc_adv_rto</t>
  </si>
  <si>
    <t>liwc_conj_cnt</t>
  </si>
  <si>
    <t>liwc_conj_rto</t>
  </si>
  <si>
    <t>indicative</t>
  </si>
  <si>
    <t>conditional</t>
  </si>
  <si>
    <t>subjunctive</t>
  </si>
  <si>
    <t>corr w/ bias</t>
  </si>
  <si>
    <t>% represented</t>
  </si>
  <si>
    <t>mean</t>
  </si>
  <si>
    <t>SD</t>
  </si>
  <si>
    <t>min</t>
  </si>
  <si>
    <t>max</t>
  </si>
  <si>
    <t>range</t>
  </si>
  <si>
    <t>vader_pos</t>
  </si>
  <si>
    <t>vader_neg</t>
  </si>
  <si>
    <t>vader_neu</t>
  </si>
  <si>
    <t>Bin</t>
  </si>
  <si>
    <t>Frequency</t>
  </si>
  <si>
    <t xml:space="preserve">9th - 10th </t>
  </si>
  <si>
    <t>≤ 8th grade</t>
  </si>
  <si>
    <t>11th - 12th</t>
  </si>
  <si>
    <t>13th - 14th</t>
  </si>
  <si>
    <t>15th - 16th</t>
  </si>
  <si>
    <t>17th - 18th</t>
  </si>
  <si>
    <t>19th - 20th</t>
  </si>
  <si>
    <r>
      <rPr>
        <sz val="11"/>
        <color theme="1"/>
        <rFont val="Calibri"/>
        <family val="2"/>
        <scheme val="minor"/>
      </rPr>
      <t>≥ 21st grade</t>
    </r>
  </si>
  <si>
    <t>(Intercept)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</si>
</sst>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FF"/>
      <name val="Calibri"/>
      <family val="2"/>
      <scheme val="minor"/>
    </font>
    <font>
      <sz val="11"/>
      <name val="Calibri"/>
      <family val="2"/>
      <scheme val="minor"/>
    </font>
    <font>
      <i/>
      <sz val="11"/>
      <color theme="1"/>
      <name val="Calibri"/>
      <family val="2"/>
      <scheme val="minor"/>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4" fillId="0" borderId="0" xfId="0" applyFont="1"/>
    <xf numFmtId="0" fontId="18" fillId="0" borderId="0" xfId="0" applyFont="1"/>
    <xf numFmtId="0" fontId="19" fillId="0" borderId="0" xfId="0" applyFont="1"/>
    <xf numFmtId="0" fontId="0" fillId="33" borderId="0" xfId="0" applyFill="1"/>
    <xf numFmtId="0" fontId="0" fillId="34" borderId="0" xfId="0" applyFill="1"/>
    <xf numFmtId="2" fontId="18" fillId="0" borderId="0" xfId="0" applyNumberFormat="1" applyFont="1"/>
    <xf numFmtId="2" fontId="14" fillId="0" borderId="0" xfId="0" applyNumberFormat="1" applyFont="1"/>
    <xf numFmtId="2" fontId="0" fillId="0" borderId="0" xfId="0" applyNumberFormat="1"/>
    <xf numFmtId="0" fontId="0" fillId="0" borderId="0" xfId="0" applyNumberFormat="1" applyFill="1" applyBorder="1" applyAlignment="1"/>
    <xf numFmtId="0" fontId="0" fillId="0" borderId="0" xfId="0" applyFill="1" applyBorder="1" applyAlignment="1"/>
    <xf numFmtId="0" fontId="20" fillId="0" borderId="10" xfId="0" applyFont="1" applyFill="1" applyBorder="1" applyAlignment="1">
      <alignment horizontal="center"/>
    </xf>
    <xf numFmtId="0" fontId="21" fillId="0" borderId="0" xfId="0" applyNumberFormat="1" applyFont="1" applyFill="1" applyBorder="1" applyAlignment="1"/>
    <xf numFmtId="0" fontId="0" fillId="0" borderId="0" xfId="0" applyNumberFormat="1"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339933"/>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800" b="1" i="0" u="none" strike="noStrike" kern="1200" baseline="0">
                <a:solidFill>
                  <a:sysClr val="window" lastClr="FFFFFF"/>
                </a:solidFill>
                <a:latin typeface="+mn-lt"/>
                <a:ea typeface="+mn-ea"/>
                <a:cs typeface="+mn-cs"/>
              </a:defRPr>
            </a:pPr>
            <a:r>
              <a:rPr lang="en-US" sz="1050" b="1">
                <a:effectLst/>
              </a:rPr>
              <a:t>Sentences with strong positive sentiment are often perceived as being more biased</a:t>
            </a:r>
            <a:endParaRPr lang="en-US" sz="800">
              <a:effectLst/>
            </a:endParaRPr>
          </a:p>
        </c:rich>
      </c:tx>
      <c:layout/>
      <c:overlay val="0"/>
      <c:spPr>
        <a:solidFill>
          <a:schemeClr val="tx1">
            <a:lumMod val="50000"/>
            <a:lumOff val="50000"/>
          </a:schemeClr>
        </a:solidFill>
      </c:spPr>
    </c:title>
    <c:autoTitleDeleted val="0"/>
    <c:plotArea>
      <c:layout/>
      <c:scatterChart>
        <c:scatterStyle val="lineMarker"/>
        <c:varyColors val="0"/>
        <c:ser>
          <c:idx val="0"/>
          <c:order val="0"/>
          <c:tx>
            <c:v>Positive</c:v>
          </c:tx>
          <c:spPr>
            <a:ln w="28575">
              <a:noFill/>
            </a:ln>
          </c:spPr>
          <c:marker>
            <c:symbol val="plus"/>
            <c:size val="7"/>
            <c:spPr>
              <a:ln w="25400">
                <a:solidFill>
                  <a:srgbClr val="339933"/>
                </a:solidFill>
              </a:ln>
            </c:spPr>
          </c:marker>
          <c:xVal>
            <c:numRef>
              <c:f>collapsed!$I$53:$I$67</c:f>
              <c:numCache>
                <c:formatCode>General</c:formatCode>
                <c:ptCount val="15"/>
                <c:pt idx="0">
                  <c:v>0.7142857142857143</c:v>
                </c:pt>
                <c:pt idx="1">
                  <c:v>0.12087912087912088</c:v>
                </c:pt>
                <c:pt idx="2">
                  <c:v>1.9047619047619047</c:v>
                </c:pt>
                <c:pt idx="3">
                  <c:v>0.12087912087912088</c:v>
                </c:pt>
                <c:pt idx="4">
                  <c:v>5.4945054945054944E-2</c:v>
                </c:pt>
                <c:pt idx="5">
                  <c:v>0.79120879120879117</c:v>
                </c:pt>
                <c:pt idx="6">
                  <c:v>1.4693877551020409</c:v>
                </c:pt>
                <c:pt idx="7">
                  <c:v>0.16483516483516483</c:v>
                </c:pt>
                <c:pt idx="8">
                  <c:v>0.12087912087912088</c:v>
                </c:pt>
                <c:pt idx="9">
                  <c:v>0.48351648351648352</c:v>
                </c:pt>
                <c:pt idx="10">
                  <c:v>1.1458333333333333</c:v>
                </c:pt>
                <c:pt idx="11">
                  <c:v>1.6744186046511629</c:v>
                </c:pt>
                <c:pt idx="12">
                  <c:v>0.42857142857142855</c:v>
                </c:pt>
                <c:pt idx="13">
                  <c:v>0.21978021978021978</c:v>
                </c:pt>
                <c:pt idx="14">
                  <c:v>1.6086956521739131</c:v>
                </c:pt>
              </c:numCache>
            </c:numRef>
          </c:xVal>
          <c:yVal>
            <c:numRef>
              <c:f>collapsed!$J$53:$J$67</c:f>
              <c:numCache>
                <c:formatCode>General</c:formatCode>
                <c:ptCount val="15"/>
                <c:pt idx="0">
                  <c:v>0.44040000000000001</c:v>
                </c:pt>
                <c:pt idx="1">
                  <c:v>0.31819999999999998</c:v>
                </c:pt>
                <c:pt idx="2">
                  <c:v>0.57189999999999996</c:v>
                </c:pt>
                <c:pt idx="3">
                  <c:v>0.52669999999999995</c:v>
                </c:pt>
                <c:pt idx="4">
                  <c:v>0.51060000000000005</c:v>
                </c:pt>
                <c:pt idx="5">
                  <c:v>0.29599999999999999</c:v>
                </c:pt>
                <c:pt idx="6">
                  <c:v>0.61240000000000006</c:v>
                </c:pt>
                <c:pt idx="7">
                  <c:v>0.49390000000000001</c:v>
                </c:pt>
                <c:pt idx="8">
                  <c:v>2.58E-2</c:v>
                </c:pt>
                <c:pt idx="9">
                  <c:v>0.2732</c:v>
                </c:pt>
                <c:pt idx="10">
                  <c:v>2.58E-2</c:v>
                </c:pt>
                <c:pt idx="11">
                  <c:v>0.86580000000000001</c:v>
                </c:pt>
                <c:pt idx="12">
                  <c:v>0.45879999999999999</c:v>
                </c:pt>
                <c:pt idx="13">
                  <c:v>0.15310000000000001</c:v>
                </c:pt>
                <c:pt idx="14">
                  <c:v>0.42149999999999999</c:v>
                </c:pt>
              </c:numCache>
            </c:numRef>
          </c:yVal>
          <c:smooth val="0"/>
        </c:ser>
        <c:ser>
          <c:idx val="1"/>
          <c:order val="1"/>
          <c:tx>
            <c:v>Negative</c:v>
          </c:tx>
          <c:spPr>
            <a:ln w="28575">
              <a:noFill/>
            </a:ln>
          </c:spPr>
          <c:marker>
            <c:symbol val="dash"/>
            <c:size val="7"/>
            <c:spPr>
              <a:ln w="25400">
                <a:solidFill>
                  <a:srgbClr val="C00000"/>
                </a:solidFill>
              </a:ln>
            </c:spPr>
          </c:marker>
          <c:xVal>
            <c:numRef>
              <c:f>collapsed!$K$53:$K$71</c:f>
              <c:numCache>
                <c:formatCode>General</c:formatCode>
                <c:ptCount val="19"/>
                <c:pt idx="0">
                  <c:v>9.8901098901098897E-2</c:v>
                </c:pt>
                <c:pt idx="1">
                  <c:v>0.19780219780219779</c:v>
                </c:pt>
                <c:pt idx="2">
                  <c:v>0.70329670329670335</c:v>
                </c:pt>
                <c:pt idx="3">
                  <c:v>1.346938775510204</c:v>
                </c:pt>
                <c:pt idx="4">
                  <c:v>0.23076923076923078</c:v>
                </c:pt>
                <c:pt idx="5">
                  <c:v>1.024390243902439</c:v>
                </c:pt>
                <c:pt idx="6">
                  <c:v>0.62</c:v>
                </c:pt>
                <c:pt idx="7">
                  <c:v>0.14285714285714285</c:v>
                </c:pt>
                <c:pt idx="8">
                  <c:v>0.10989010989010989</c:v>
                </c:pt>
                <c:pt idx="9">
                  <c:v>0.12087912087912088</c:v>
                </c:pt>
                <c:pt idx="10">
                  <c:v>0.17582417582417584</c:v>
                </c:pt>
                <c:pt idx="11">
                  <c:v>1.0952380952380953</c:v>
                </c:pt>
                <c:pt idx="12">
                  <c:v>0.13186813186813187</c:v>
                </c:pt>
                <c:pt idx="13">
                  <c:v>0.52747252747252749</c:v>
                </c:pt>
                <c:pt idx="14">
                  <c:v>0.15384615384615385</c:v>
                </c:pt>
                <c:pt idx="15">
                  <c:v>0.37362637362637363</c:v>
                </c:pt>
                <c:pt idx="16">
                  <c:v>0.16483516483516483</c:v>
                </c:pt>
                <c:pt idx="17">
                  <c:v>0.16483516483516483</c:v>
                </c:pt>
                <c:pt idx="18">
                  <c:v>1.4666666666666666</c:v>
                </c:pt>
              </c:numCache>
            </c:numRef>
          </c:xVal>
          <c:yVal>
            <c:numRef>
              <c:f>collapsed!$L$53:$L$71</c:f>
              <c:numCache>
                <c:formatCode>General</c:formatCode>
                <c:ptCount val="19"/>
                <c:pt idx="0">
                  <c:v>-0.31819999999999998</c:v>
                </c:pt>
                <c:pt idx="1">
                  <c:v>-0.82709999999999995</c:v>
                </c:pt>
                <c:pt idx="2">
                  <c:v>-0.72689999999999999</c:v>
                </c:pt>
                <c:pt idx="3">
                  <c:v>-0.2263</c:v>
                </c:pt>
                <c:pt idx="4">
                  <c:v>-0.73340000000000005</c:v>
                </c:pt>
                <c:pt idx="5">
                  <c:v>-0.81259999999999999</c:v>
                </c:pt>
                <c:pt idx="6">
                  <c:v>-0.68079999999999996</c:v>
                </c:pt>
                <c:pt idx="7">
                  <c:v>-0.875</c:v>
                </c:pt>
                <c:pt idx="8">
                  <c:v>-0.66779999999999995</c:v>
                </c:pt>
                <c:pt idx="9">
                  <c:v>-2.4E-2</c:v>
                </c:pt>
                <c:pt idx="10">
                  <c:v>-0.38179999999999997</c:v>
                </c:pt>
                <c:pt idx="11">
                  <c:v>-7.7200000000000005E-2</c:v>
                </c:pt>
                <c:pt idx="12">
                  <c:v>-0.67049999999999998</c:v>
                </c:pt>
                <c:pt idx="13">
                  <c:v>-0.58589999999999998</c:v>
                </c:pt>
                <c:pt idx="14">
                  <c:v>-0.7964</c:v>
                </c:pt>
                <c:pt idx="15">
                  <c:v>-0.51060000000000005</c:v>
                </c:pt>
                <c:pt idx="16">
                  <c:v>-0.36120000000000002</c:v>
                </c:pt>
                <c:pt idx="17">
                  <c:v>-0.49390000000000001</c:v>
                </c:pt>
                <c:pt idx="18">
                  <c:v>-0.1779</c:v>
                </c:pt>
              </c:numCache>
            </c:numRef>
          </c:yVal>
          <c:smooth val="0"/>
        </c:ser>
        <c:ser>
          <c:idx val="2"/>
          <c:order val="2"/>
          <c:tx>
            <c:v>Neutral</c:v>
          </c:tx>
          <c:spPr>
            <a:ln w="28575">
              <a:noFill/>
            </a:ln>
          </c:spPr>
          <c:marker>
            <c:symbol val="circle"/>
            <c:size val="7"/>
            <c:spPr>
              <a:noFill/>
              <a:ln w="25400">
                <a:solidFill>
                  <a:schemeClr val="tx1">
                    <a:lumMod val="50000"/>
                    <a:lumOff val="50000"/>
                  </a:schemeClr>
                </a:solidFill>
              </a:ln>
            </c:spPr>
          </c:marker>
          <c:xVal>
            <c:numRef>
              <c:f>collapsed!$M$53:$M$59</c:f>
              <c:numCache>
                <c:formatCode>General</c:formatCode>
                <c:ptCount val="7"/>
                <c:pt idx="0">
                  <c:v>0.10989010989010989</c:v>
                </c:pt>
                <c:pt idx="1">
                  <c:v>7.6923076923076927E-2</c:v>
                </c:pt>
                <c:pt idx="2">
                  <c:v>0.12087912087912088</c:v>
                </c:pt>
                <c:pt idx="3">
                  <c:v>0.53846153846153844</c:v>
                </c:pt>
                <c:pt idx="4">
                  <c:v>0.13186813186813187</c:v>
                </c:pt>
                <c:pt idx="5">
                  <c:v>9.8901098901098897E-2</c:v>
                </c:pt>
                <c:pt idx="6">
                  <c:v>0.16483516483516483</c:v>
                </c:pt>
              </c:numCache>
            </c:numRef>
          </c:xVal>
          <c:yVal>
            <c:numRef>
              <c:f>collapsed!$N$53:$N$59</c:f>
              <c:numCache>
                <c:formatCode>General</c:formatCode>
                <c:ptCount val="7"/>
                <c:pt idx="0">
                  <c:v>0</c:v>
                </c:pt>
                <c:pt idx="1">
                  <c:v>0</c:v>
                </c:pt>
                <c:pt idx="2">
                  <c:v>0</c:v>
                </c:pt>
                <c:pt idx="3">
                  <c:v>0</c:v>
                </c:pt>
                <c:pt idx="4">
                  <c:v>0</c:v>
                </c:pt>
                <c:pt idx="5">
                  <c:v>0</c:v>
                </c:pt>
                <c:pt idx="6">
                  <c:v>0</c:v>
                </c:pt>
              </c:numCache>
            </c:numRef>
          </c:yVal>
          <c:smooth val="0"/>
        </c:ser>
        <c:dLbls>
          <c:showLegendKey val="0"/>
          <c:showVal val="0"/>
          <c:showCatName val="0"/>
          <c:showSerName val="0"/>
          <c:showPercent val="0"/>
          <c:showBubbleSize val="0"/>
        </c:dLbls>
        <c:axId val="170976192"/>
        <c:axId val="170976584"/>
      </c:scatterChart>
      <c:valAx>
        <c:axId val="170976192"/>
        <c:scaling>
          <c:orientation val="minMax"/>
        </c:scaling>
        <c:delete val="0"/>
        <c:axPos val="b"/>
        <c:title>
          <c:tx>
            <c:rich>
              <a:bodyPr/>
              <a:lstStyle/>
              <a:p>
                <a:pPr>
                  <a:defRPr/>
                </a:pPr>
                <a:r>
                  <a:rPr lang="en-US"/>
                  <a:t>Degree</a:t>
                </a:r>
                <a:r>
                  <a:rPr lang="en-US" baseline="0"/>
                  <a:t> of Perceived Bias</a:t>
                </a:r>
                <a:endParaRPr lang="en-US"/>
              </a:p>
            </c:rich>
          </c:tx>
          <c:layout/>
          <c:overlay val="0"/>
        </c:title>
        <c:numFmt formatCode="General" sourceLinked="1"/>
        <c:majorTickMark val="none"/>
        <c:minorTickMark val="none"/>
        <c:tickLblPos val="low"/>
        <c:crossAx val="170976584"/>
        <c:crosses val="autoZero"/>
        <c:crossBetween val="midCat"/>
      </c:valAx>
      <c:valAx>
        <c:axId val="170976584"/>
        <c:scaling>
          <c:orientation val="minMax"/>
        </c:scaling>
        <c:delete val="0"/>
        <c:axPos val="l"/>
        <c:title>
          <c:tx>
            <c:rich>
              <a:bodyPr rot="-5400000" vert="horz"/>
              <a:lstStyle/>
              <a:p>
                <a:pPr>
                  <a:defRPr/>
                </a:pPr>
                <a:r>
                  <a:rPr lang="en-US"/>
                  <a:t>Sentiment Score</a:t>
                </a:r>
              </a:p>
            </c:rich>
          </c:tx>
          <c:layout/>
          <c:overlay val="0"/>
        </c:title>
        <c:numFmt formatCode="General" sourceLinked="1"/>
        <c:majorTickMark val="none"/>
        <c:minorTickMark val="none"/>
        <c:tickLblPos val="nextTo"/>
        <c:crossAx val="170976192"/>
        <c:crosses val="autoZero"/>
        <c:crossBetween val="midCat"/>
      </c:valAx>
    </c:plotArea>
    <c:legend>
      <c:legendPos val="t"/>
      <c:layout>
        <c:manualLayout>
          <c:xMode val="edge"/>
          <c:yMode val="edge"/>
          <c:x val="9.7560385011199222E-2"/>
          <c:y val="0.15381944444444445"/>
          <c:w val="0.7965674252253343"/>
          <c:h val="6.2787893700787398E-2"/>
        </c:manualLayou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03197464672131"/>
          <c:y val="0.25411608705161853"/>
          <c:w val="0.7247202647892762"/>
          <c:h val="0.58527039588801399"/>
        </c:manualLayout>
      </c:layout>
      <c:scatterChart>
        <c:scatterStyle val="lineMarker"/>
        <c:varyColors val="0"/>
        <c:ser>
          <c:idx val="2"/>
          <c:order val="0"/>
          <c:tx>
            <c:v>All Targeted</c:v>
          </c:tx>
          <c:spPr>
            <a:ln w="28575">
              <a:noFill/>
            </a:ln>
          </c:spPr>
          <c:marker>
            <c:symbol val="none"/>
          </c:marker>
          <c:trendline>
            <c:spPr>
              <a:ln w="12700">
                <a:solidFill>
                  <a:schemeClr val="accent1"/>
                </a:solidFill>
              </a:ln>
            </c:spPr>
            <c:trendlineType val="linear"/>
            <c:dispRSqr val="1"/>
            <c:dispEq val="1"/>
            <c:trendlineLbl>
              <c:layout>
                <c:manualLayout>
                  <c:x val="-0.27686284262348188"/>
                  <c:y val="0.3153551509186352"/>
                </c:manualLayout>
              </c:layout>
              <c:numFmt formatCode="#,##0.00" sourceLinked="0"/>
              <c:txPr>
                <a:bodyPr/>
                <a:lstStyle/>
                <a:p>
                  <a:pPr>
                    <a:defRPr b="1">
                      <a:solidFill>
                        <a:schemeClr val="accent1"/>
                      </a:solidFill>
                    </a:defRPr>
                  </a:pPr>
                  <a:endParaRPr lang="en-US"/>
                </a:p>
              </c:txPr>
            </c:trendlineLbl>
          </c:trendline>
          <c:xVal>
            <c:numRef>
              <c:f>collapsed!$W$54:$W$63</c:f>
              <c:numCache>
                <c:formatCode>General</c:formatCode>
                <c:ptCount val="10"/>
                <c:pt idx="0">
                  <c:v>1.024390243902439</c:v>
                </c:pt>
                <c:pt idx="1">
                  <c:v>0.62</c:v>
                </c:pt>
                <c:pt idx="2">
                  <c:v>1.346938775510204</c:v>
                </c:pt>
                <c:pt idx="3">
                  <c:v>1.4666666666666666</c:v>
                </c:pt>
                <c:pt idx="4">
                  <c:v>1.0952380952380953</c:v>
                </c:pt>
                <c:pt idx="5">
                  <c:v>1.1458333333333333</c:v>
                </c:pt>
                <c:pt idx="6">
                  <c:v>1.6086956521739131</c:v>
                </c:pt>
                <c:pt idx="7">
                  <c:v>1.9047619047619047</c:v>
                </c:pt>
                <c:pt idx="8">
                  <c:v>1.4693877551020409</c:v>
                </c:pt>
                <c:pt idx="9">
                  <c:v>1.6744186046511629</c:v>
                </c:pt>
              </c:numCache>
            </c:numRef>
          </c:xVal>
          <c:yVal>
            <c:numRef>
              <c:f>collapsed!$X$54:$X$63</c:f>
              <c:numCache>
                <c:formatCode>General</c:formatCode>
                <c:ptCount val="10"/>
                <c:pt idx="0">
                  <c:v>-0.81259999999999999</c:v>
                </c:pt>
                <c:pt idx="1">
                  <c:v>-0.68079999999999996</c:v>
                </c:pt>
                <c:pt idx="2">
                  <c:v>-0.2263</c:v>
                </c:pt>
                <c:pt idx="3">
                  <c:v>-0.1779</c:v>
                </c:pt>
                <c:pt idx="4">
                  <c:v>-7.7200000000000005E-2</c:v>
                </c:pt>
                <c:pt idx="5">
                  <c:v>2.58E-2</c:v>
                </c:pt>
                <c:pt idx="6">
                  <c:v>0.42149999999999999</c:v>
                </c:pt>
                <c:pt idx="7">
                  <c:v>0.57189999999999996</c:v>
                </c:pt>
                <c:pt idx="8">
                  <c:v>0.61240000000000006</c:v>
                </c:pt>
                <c:pt idx="9">
                  <c:v>0.86580000000000001</c:v>
                </c:pt>
              </c:numCache>
            </c:numRef>
          </c:yVal>
          <c:smooth val="0"/>
        </c:ser>
        <c:ser>
          <c:idx val="3"/>
          <c:order val="1"/>
          <c:tx>
            <c:v>Non-target (reference)</c:v>
          </c:tx>
          <c:spPr>
            <a:ln w="28575">
              <a:noFill/>
            </a:ln>
          </c:spPr>
          <c:marker>
            <c:symbol val="circle"/>
            <c:size val="4"/>
            <c:spPr>
              <a:solidFill>
                <a:schemeClr val="tx1">
                  <a:lumMod val="50000"/>
                  <a:lumOff val="50000"/>
                  <a:alpha val="50000"/>
                </a:schemeClr>
              </a:solidFill>
              <a:ln>
                <a:noFill/>
              </a:ln>
            </c:spPr>
          </c:marker>
          <c:xVal>
            <c:numRef>
              <c:f>collapsed!$U$54:$U$84</c:f>
              <c:numCache>
                <c:formatCode>General</c:formatCode>
                <c:ptCount val="31"/>
                <c:pt idx="0">
                  <c:v>9.8901098901098897E-2</c:v>
                </c:pt>
                <c:pt idx="1">
                  <c:v>0.10989010989010989</c:v>
                </c:pt>
                <c:pt idx="2">
                  <c:v>0.7142857142857143</c:v>
                </c:pt>
                <c:pt idx="3">
                  <c:v>0.19780219780219779</c:v>
                </c:pt>
                <c:pt idx="4">
                  <c:v>0.12087912087912088</c:v>
                </c:pt>
                <c:pt idx="5">
                  <c:v>0.70329670329670335</c:v>
                </c:pt>
                <c:pt idx="6">
                  <c:v>7.6923076923076927E-2</c:v>
                </c:pt>
                <c:pt idx="7">
                  <c:v>0.12087912087912088</c:v>
                </c:pt>
                <c:pt idx="8">
                  <c:v>0.12087912087912088</c:v>
                </c:pt>
                <c:pt idx="9">
                  <c:v>5.4945054945054944E-2</c:v>
                </c:pt>
                <c:pt idx="10">
                  <c:v>0.23076923076923078</c:v>
                </c:pt>
                <c:pt idx="11">
                  <c:v>0.53846153846153844</c:v>
                </c:pt>
                <c:pt idx="12">
                  <c:v>0.14285714285714285</c:v>
                </c:pt>
                <c:pt idx="13">
                  <c:v>0.10989010989010989</c:v>
                </c:pt>
                <c:pt idx="14">
                  <c:v>0.13186813186813187</c:v>
                </c:pt>
                <c:pt idx="15">
                  <c:v>0.12087912087912088</c:v>
                </c:pt>
                <c:pt idx="16">
                  <c:v>0.17582417582417584</c:v>
                </c:pt>
                <c:pt idx="17">
                  <c:v>0.79120879120879117</c:v>
                </c:pt>
                <c:pt idx="18">
                  <c:v>9.8901098901098897E-2</c:v>
                </c:pt>
                <c:pt idx="19">
                  <c:v>0.16483516483516483</c:v>
                </c:pt>
                <c:pt idx="20">
                  <c:v>0.12087912087912088</c:v>
                </c:pt>
                <c:pt idx="21">
                  <c:v>0.13186813186813187</c:v>
                </c:pt>
                <c:pt idx="22">
                  <c:v>0.52747252747252749</c:v>
                </c:pt>
                <c:pt idx="23">
                  <c:v>0.48351648351648352</c:v>
                </c:pt>
                <c:pt idx="24">
                  <c:v>0.42857142857142855</c:v>
                </c:pt>
                <c:pt idx="25">
                  <c:v>0.21978021978021978</c:v>
                </c:pt>
                <c:pt idx="26">
                  <c:v>0.15384615384615385</c:v>
                </c:pt>
                <c:pt idx="27">
                  <c:v>0.37362637362637363</c:v>
                </c:pt>
                <c:pt idx="28">
                  <c:v>0.16483516483516483</c:v>
                </c:pt>
                <c:pt idx="29">
                  <c:v>0.16483516483516483</c:v>
                </c:pt>
                <c:pt idx="30">
                  <c:v>0.16483516483516483</c:v>
                </c:pt>
              </c:numCache>
            </c:numRef>
          </c:xVal>
          <c:yVal>
            <c:numRef>
              <c:f>collapsed!$V$54:$V$84</c:f>
              <c:numCache>
                <c:formatCode>General</c:formatCode>
                <c:ptCount val="31"/>
                <c:pt idx="0">
                  <c:v>-0.31819999999999998</c:v>
                </c:pt>
                <c:pt idx="1">
                  <c:v>0</c:v>
                </c:pt>
                <c:pt idx="2">
                  <c:v>0.44040000000000001</c:v>
                </c:pt>
                <c:pt idx="3">
                  <c:v>-0.82709999999999995</c:v>
                </c:pt>
                <c:pt idx="4">
                  <c:v>0.31819999999999998</c:v>
                </c:pt>
                <c:pt idx="5">
                  <c:v>-0.72689999999999999</c:v>
                </c:pt>
                <c:pt idx="6">
                  <c:v>0</c:v>
                </c:pt>
                <c:pt idx="7">
                  <c:v>0</c:v>
                </c:pt>
                <c:pt idx="8">
                  <c:v>0.52669999999999995</c:v>
                </c:pt>
                <c:pt idx="9">
                  <c:v>0.51060000000000005</c:v>
                </c:pt>
                <c:pt idx="10">
                  <c:v>-0.73340000000000005</c:v>
                </c:pt>
                <c:pt idx="11">
                  <c:v>0</c:v>
                </c:pt>
                <c:pt idx="12">
                  <c:v>-0.875</c:v>
                </c:pt>
                <c:pt idx="13">
                  <c:v>-0.66779999999999995</c:v>
                </c:pt>
                <c:pt idx="14">
                  <c:v>0</c:v>
                </c:pt>
                <c:pt idx="15">
                  <c:v>-2.4E-2</c:v>
                </c:pt>
                <c:pt idx="16">
                  <c:v>-0.38179999999999997</c:v>
                </c:pt>
                <c:pt idx="17">
                  <c:v>0.29599999999999999</c:v>
                </c:pt>
                <c:pt idx="18">
                  <c:v>0</c:v>
                </c:pt>
                <c:pt idx="19">
                  <c:v>0.49390000000000001</c:v>
                </c:pt>
                <c:pt idx="20">
                  <c:v>2.58E-2</c:v>
                </c:pt>
                <c:pt idx="21">
                  <c:v>-0.67049999999999998</c:v>
                </c:pt>
                <c:pt idx="22">
                  <c:v>-0.58589999999999998</c:v>
                </c:pt>
                <c:pt idx="23">
                  <c:v>0.2732</c:v>
                </c:pt>
                <c:pt idx="24">
                  <c:v>0.45879999999999999</c:v>
                </c:pt>
                <c:pt idx="25">
                  <c:v>0.15310000000000001</c:v>
                </c:pt>
                <c:pt idx="26">
                  <c:v>-0.7964</c:v>
                </c:pt>
                <c:pt idx="27">
                  <c:v>-0.51060000000000005</c:v>
                </c:pt>
                <c:pt idx="28">
                  <c:v>0</c:v>
                </c:pt>
                <c:pt idx="29">
                  <c:v>-0.36120000000000002</c:v>
                </c:pt>
                <c:pt idx="30">
                  <c:v>-0.49390000000000001</c:v>
                </c:pt>
              </c:numCache>
            </c:numRef>
          </c:yVal>
          <c:smooth val="0"/>
        </c:ser>
        <c:ser>
          <c:idx val="0"/>
          <c:order val="2"/>
          <c:tx>
            <c:v>Positive</c:v>
          </c:tx>
          <c:spPr>
            <a:ln w="28575">
              <a:noFill/>
            </a:ln>
          </c:spPr>
          <c:marker>
            <c:symbol val="plus"/>
            <c:size val="7"/>
            <c:spPr>
              <a:ln w="25400">
                <a:solidFill>
                  <a:srgbClr val="339933"/>
                </a:solidFill>
              </a:ln>
            </c:spPr>
          </c:marker>
          <c:xVal>
            <c:numRef>
              <c:f>collapsed!$W$59:$W$63</c:f>
              <c:numCache>
                <c:formatCode>General</c:formatCode>
                <c:ptCount val="5"/>
                <c:pt idx="0">
                  <c:v>1.1458333333333333</c:v>
                </c:pt>
                <c:pt idx="1">
                  <c:v>1.6086956521739131</c:v>
                </c:pt>
                <c:pt idx="2">
                  <c:v>1.9047619047619047</c:v>
                </c:pt>
                <c:pt idx="3">
                  <c:v>1.4693877551020409</c:v>
                </c:pt>
                <c:pt idx="4">
                  <c:v>1.6744186046511629</c:v>
                </c:pt>
              </c:numCache>
            </c:numRef>
          </c:xVal>
          <c:yVal>
            <c:numRef>
              <c:f>collapsed!$X$59:$X$63</c:f>
              <c:numCache>
                <c:formatCode>General</c:formatCode>
                <c:ptCount val="5"/>
                <c:pt idx="0">
                  <c:v>2.58E-2</c:v>
                </c:pt>
                <c:pt idx="1">
                  <c:v>0.42149999999999999</c:v>
                </c:pt>
                <c:pt idx="2">
                  <c:v>0.57189999999999996</c:v>
                </c:pt>
                <c:pt idx="3">
                  <c:v>0.61240000000000006</c:v>
                </c:pt>
                <c:pt idx="4">
                  <c:v>0.86580000000000001</c:v>
                </c:pt>
              </c:numCache>
            </c:numRef>
          </c:yVal>
          <c:smooth val="0"/>
        </c:ser>
        <c:ser>
          <c:idx val="1"/>
          <c:order val="3"/>
          <c:tx>
            <c:v>Negative</c:v>
          </c:tx>
          <c:spPr>
            <a:ln w="28575">
              <a:noFill/>
            </a:ln>
          </c:spPr>
          <c:marker>
            <c:symbol val="dash"/>
            <c:size val="7"/>
            <c:spPr>
              <a:ln w="25400">
                <a:solidFill>
                  <a:srgbClr val="C00000"/>
                </a:solidFill>
              </a:ln>
            </c:spPr>
          </c:marker>
          <c:xVal>
            <c:numRef>
              <c:f>collapsed!$W$54:$W$58</c:f>
              <c:numCache>
                <c:formatCode>General</c:formatCode>
                <c:ptCount val="5"/>
                <c:pt idx="0">
                  <c:v>1.024390243902439</c:v>
                </c:pt>
                <c:pt idx="1">
                  <c:v>0.62</c:v>
                </c:pt>
                <c:pt idx="2">
                  <c:v>1.346938775510204</c:v>
                </c:pt>
                <c:pt idx="3">
                  <c:v>1.4666666666666666</c:v>
                </c:pt>
                <c:pt idx="4">
                  <c:v>1.0952380952380953</c:v>
                </c:pt>
              </c:numCache>
            </c:numRef>
          </c:xVal>
          <c:yVal>
            <c:numRef>
              <c:f>collapsed!$X$54:$X$58</c:f>
              <c:numCache>
                <c:formatCode>General</c:formatCode>
                <c:ptCount val="5"/>
                <c:pt idx="0">
                  <c:v>-0.81259999999999999</c:v>
                </c:pt>
                <c:pt idx="1">
                  <c:v>-0.68079999999999996</c:v>
                </c:pt>
                <c:pt idx="2">
                  <c:v>-0.2263</c:v>
                </c:pt>
                <c:pt idx="3">
                  <c:v>-0.1779</c:v>
                </c:pt>
                <c:pt idx="4">
                  <c:v>-7.7200000000000005E-2</c:v>
                </c:pt>
              </c:numCache>
            </c:numRef>
          </c:yVal>
          <c:smooth val="0"/>
        </c:ser>
        <c:dLbls>
          <c:showLegendKey val="0"/>
          <c:showVal val="0"/>
          <c:showCatName val="0"/>
          <c:showSerName val="0"/>
          <c:showPercent val="0"/>
          <c:showBubbleSize val="0"/>
        </c:dLbls>
        <c:axId val="170977368"/>
        <c:axId val="170977760"/>
      </c:scatterChart>
      <c:valAx>
        <c:axId val="170977368"/>
        <c:scaling>
          <c:orientation val="minMax"/>
        </c:scaling>
        <c:delete val="0"/>
        <c:axPos val="b"/>
        <c:title>
          <c:tx>
            <c:rich>
              <a:bodyPr/>
              <a:lstStyle/>
              <a:p>
                <a:pPr>
                  <a:defRPr sz="1100"/>
                </a:pPr>
                <a:r>
                  <a:rPr lang="en-US" sz="1100"/>
                  <a:t>Degree</a:t>
                </a:r>
                <a:r>
                  <a:rPr lang="en-US" sz="1100" baseline="0"/>
                  <a:t> of Perceived Bias</a:t>
                </a:r>
                <a:endParaRPr lang="en-US" sz="1100"/>
              </a:p>
            </c:rich>
          </c:tx>
          <c:layout>
            <c:manualLayout>
              <c:xMode val="edge"/>
              <c:yMode val="edge"/>
              <c:x val="0.33409423710289382"/>
              <c:y val="0.92289916885389323"/>
            </c:manualLayout>
          </c:layout>
          <c:overlay val="0"/>
        </c:title>
        <c:numFmt formatCode="General" sourceLinked="1"/>
        <c:majorTickMark val="none"/>
        <c:minorTickMark val="none"/>
        <c:tickLblPos val="low"/>
        <c:spPr>
          <a:ln>
            <a:solidFill>
              <a:schemeClr val="bg1">
                <a:lumMod val="85000"/>
              </a:schemeClr>
            </a:solidFill>
          </a:ln>
        </c:spPr>
        <c:crossAx val="170977760"/>
        <c:crosses val="autoZero"/>
        <c:crossBetween val="midCat"/>
      </c:valAx>
      <c:valAx>
        <c:axId val="170977760"/>
        <c:scaling>
          <c:orientation val="minMax"/>
        </c:scaling>
        <c:delete val="0"/>
        <c:axPos val="l"/>
        <c:title>
          <c:tx>
            <c:rich>
              <a:bodyPr rot="-5400000" vert="horz"/>
              <a:lstStyle/>
              <a:p>
                <a:pPr>
                  <a:defRPr sz="1100"/>
                </a:pPr>
                <a:r>
                  <a:rPr lang="en-US" sz="1100"/>
                  <a:t>Sentiment Score</a:t>
                </a:r>
              </a:p>
            </c:rich>
          </c:tx>
          <c:layout>
            <c:manualLayout>
              <c:xMode val="edge"/>
              <c:yMode val="edge"/>
              <c:x val="2.3999554976006334E-2"/>
              <c:y val="0.40608295056867894"/>
            </c:manualLayout>
          </c:layout>
          <c:overlay val="0"/>
        </c:title>
        <c:numFmt formatCode="General" sourceLinked="1"/>
        <c:majorTickMark val="none"/>
        <c:minorTickMark val="none"/>
        <c:tickLblPos val="nextTo"/>
        <c:spPr>
          <a:ln>
            <a:solidFill>
              <a:schemeClr val="bg1">
                <a:lumMod val="85000"/>
              </a:schemeClr>
            </a:solidFill>
          </a:ln>
        </c:spPr>
        <c:crossAx val="170977368"/>
        <c:crosses val="autoZero"/>
        <c:crossBetween val="midCat"/>
      </c:valAx>
    </c:plotArea>
    <c:legend>
      <c:legendPos val="t"/>
      <c:legendEntry>
        <c:idx val="0"/>
        <c:delete val="1"/>
      </c:legendEntry>
      <c:legendEntry>
        <c:idx val="4"/>
        <c:delete val="1"/>
      </c:legendEntry>
      <c:layout>
        <c:manualLayout>
          <c:xMode val="edge"/>
          <c:yMode val="edge"/>
          <c:x val="1.3587629641870215E-2"/>
          <c:y val="0.14930555555555555"/>
          <c:w val="0.9354230918369183"/>
          <c:h val="0.10792678258967629"/>
        </c:manualLayout>
      </c:layout>
      <c:overlay val="0"/>
    </c:legend>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spPr>
            <a:solidFill>
              <a:schemeClr val="tx2">
                <a:lumMod val="20000"/>
                <a:lumOff val="80000"/>
              </a:schemeClr>
            </a:solidFill>
          </c:spPr>
          <c:invertIfNegative val="0"/>
          <c:dPt>
            <c:idx val="3"/>
            <c:invertIfNegative val="0"/>
            <c:bubble3D val="0"/>
            <c:spPr>
              <a:solidFill>
                <a:schemeClr val="accent1"/>
              </a:solidFill>
            </c:spPr>
          </c:dPt>
          <c:dPt>
            <c:idx val="4"/>
            <c:invertIfNegative val="0"/>
            <c:bubble3D val="0"/>
            <c:spPr>
              <a:solidFill>
                <a:schemeClr val="accent1"/>
              </a:solidFill>
            </c:spPr>
          </c:dPt>
          <c:dPt>
            <c:idx val="5"/>
            <c:invertIfNegative val="0"/>
            <c:bubble3D val="0"/>
            <c:spPr>
              <a:solidFill>
                <a:schemeClr val="accent1"/>
              </a:solidFill>
            </c:spPr>
          </c:dPt>
          <c:cat>
            <c:strRef>
              <c:f>readability!$A$2:$A$9</c:f>
              <c:strCache>
                <c:ptCount val="8"/>
                <c:pt idx="0">
                  <c:v>≤ 8th grade</c:v>
                </c:pt>
                <c:pt idx="1">
                  <c:v>9th - 10th </c:v>
                </c:pt>
                <c:pt idx="2">
                  <c:v>11th - 12th</c:v>
                </c:pt>
                <c:pt idx="3">
                  <c:v>13th - 14th</c:v>
                </c:pt>
                <c:pt idx="4">
                  <c:v>15th - 16th</c:v>
                </c:pt>
                <c:pt idx="5">
                  <c:v>17th - 18th</c:v>
                </c:pt>
                <c:pt idx="6">
                  <c:v>19th - 20th</c:v>
                </c:pt>
                <c:pt idx="7">
                  <c:v>≥ 21st grade</c:v>
                </c:pt>
              </c:strCache>
            </c:strRef>
          </c:cat>
          <c:val>
            <c:numRef>
              <c:f>readability!$B$2:$B$9</c:f>
              <c:numCache>
                <c:formatCode>General</c:formatCode>
                <c:ptCount val="8"/>
                <c:pt idx="0">
                  <c:v>2</c:v>
                </c:pt>
                <c:pt idx="1">
                  <c:v>2</c:v>
                </c:pt>
                <c:pt idx="2">
                  <c:v>2</c:v>
                </c:pt>
                <c:pt idx="3">
                  <c:v>13</c:v>
                </c:pt>
                <c:pt idx="4">
                  <c:v>8</c:v>
                </c:pt>
                <c:pt idx="5">
                  <c:v>8</c:v>
                </c:pt>
                <c:pt idx="6">
                  <c:v>4</c:v>
                </c:pt>
                <c:pt idx="7">
                  <c:v>2</c:v>
                </c:pt>
              </c:numCache>
            </c:numRef>
          </c:val>
        </c:ser>
        <c:dLbls>
          <c:showLegendKey val="0"/>
          <c:showVal val="0"/>
          <c:showCatName val="0"/>
          <c:showSerName val="0"/>
          <c:showPercent val="0"/>
          <c:showBubbleSize val="0"/>
        </c:dLbls>
        <c:gapWidth val="100"/>
        <c:axId val="170978544"/>
        <c:axId val="170978936"/>
      </c:barChart>
      <c:catAx>
        <c:axId val="170978544"/>
        <c:scaling>
          <c:orientation val="maxMin"/>
        </c:scaling>
        <c:delete val="0"/>
        <c:axPos val="l"/>
        <c:numFmt formatCode="General" sourceLinked="1"/>
        <c:majorTickMark val="out"/>
        <c:minorTickMark val="none"/>
        <c:tickLblPos val="nextTo"/>
        <c:crossAx val="170978936"/>
        <c:crosses val="autoZero"/>
        <c:auto val="1"/>
        <c:lblAlgn val="ctr"/>
        <c:lblOffset val="100"/>
        <c:noMultiLvlLbl val="0"/>
      </c:catAx>
      <c:valAx>
        <c:axId val="170978936"/>
        <c:scaling>
          <c:orientation val="minMax"/>
        </c:scaling>
        <c:delete val="0"/>
        <c:axPos val="t"/>
        <c:numFmt formatCode="General" sourceLinked="1"/>
        <c:majorTickMark val="out"/>
        <c:minorTickMark val="none"/>
        <c:tickLblPos val="nextTo"/>
        <c:crossAx val="17097854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142874</xdr:colOff>
      <xdr:row>51</xdr:row>
      <xdr:rowOff>83343</xdr:rowOff>
    </xdr:from>
    <xdr:to>
      <xdr:col>19</xdr:col>
      <xdr:colOff>162795</xdr:colOff>
      <xdr:row>70</xdr:row>
      <xdr:rowOff>121443</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107156</xdr:colOff>
      <xdr:row>51</xdr:row>
      <xdr:rowOff>154782</xdr:rowOff>
    </xdr:from>
    <xdr:to>
      <xdr:col>30</xdr:col>
      <xdr:colOff>127077</xdr:colOff>
      <xdr:row>71</xdr:row>
      <xdr:rowOff>2382</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0.03506</cdr:x>
      <cdr:y>0.01953</cdr:y>
    </cdr:from>
    <cdr:to>
      <cdr:x>0.95452</cdr:x>
      <cdr:y>0.13997</cdr:y>
    </cdr:to>
    <cdr:sp macro="" textlink="">
      <cdr:nvSpPr>
        <cdr:cNvPr id="2" name="TextBox 1"/>
        <cdr:cNvSpPr txBox="1"/>
      </cdr:nvSpPr>
      <cdr:spPr>
        <a:xfrm xmlns:a="http://schemas.openxmlformats.org/drawingml/2006/main">
          <a:off x="107156" y="71437"/>
          <a:ext cx="2809875" cy="440531"/>
        </a:xfrm>
        <a:prstGeom xmlns:a="http://schemas.openxmlformats.org/drawingml/2006/main" prst="rect">
          <a:avLst/>
        </a:prstGeom>
        <a:solidFill xmlns:a="http://schemas.openxmlformats.org/drawingml/2006/main">
          <a:schemeClr val="tx1">
            <a:lumMod val="50000"/>
            <a:lumOff val="50000"/>
          </a:schemeClr>
        </a:solidFill>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100" b="1">
              <a:solidFill>
                <a:schemeClr val="bg1"/>
              </a:solidFill>
              <a:effectLst/>
              <a:latin typeface="+mn-lt"/>
              <a:ea typeface="+mn-ea"/>
              <a:cs typeface="+mn-cs"/>
            </a:rPr>
            <a:t>Sentences with strong positive language</a:t>
          </a:r>
          <a:r>
            <a:rPr lang="en-US" sz="1100" b="1" baseline="0">
              <a:solidFill>
                <a:schemeClr val="bg1"/>
              </a:solidFill>
              <a:effectLst/>
              <a:latin typeface="+mn-lt"/>
              <a:ea typeface="+mn-ea"/>
              <a:cs typeface="+mn-cs"/>
            </a:rPr>
            <a:t> a</a:t>
          </a:r>
          <a:r>
            <a:rPr lang="en-US" sz="1100" b="1">
              <a:solidFill>
                <a:schemeClr val="bg1"/>
              </a:solidFill>
              <a:effectLst/>
              <a:latin typeface="+mn-lt"/>
              <a:ea typeface="+mn-ea"/>
              <a:cs typeface="+mn-cs"/>
            </a:rPr>
            <a:t>re often perceived as being more biased</a:t>
          </a:r>
          <a:endParaRPr lang="en-US" b="1">
            <a:solidFill>
              <a:schemeClr val="bg1"/>
            </a:solidFill>
            <a:effectLs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1</xdr:colOff>
      <xdr:row>1</xdr:row>
      <xdr:rowOff>0</xdr:rowOff>
    </xdr:from>
    <xdr:to>
      <xdr:col>9</xdr:col>
      <xdr:colOff>1</xdr:colOff>
      <xdr:row>10</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4"/>
  <sheetViews>
    <sheetView topLeftCell="S42" zoomScale="70" zoomScaleNormal="70" workbookViewId="0">
      <selection activeCell="AH53" sqref="AH53"/>
    </sheetView>
  </sheetViews>
  <sheetFormatPr defaultRowHeight="15" x14ac:dyDescent="0.25"/>
  <cols>
    <col min="1" max="1" width="3.85546875" bestFit="1" customWidth="1"/>
    <col min="2" max="2" width="5.28515625" bestFit="1" customWidth="1"/>
    <col min="3" max="3" width="232" customWidth="1"/>
    <col min="6" max="6" width="9.140625" customWidth="1"/>
    <col min="9" max="14" width="9.140625" customWidth="1"/>
    <col min="18" max="18" width="9.140625" customWidth="1"/>
    <col min="23" max="26" width="9.140625" customWidth="1"/>
    <col min="28" max="28" width="9.140625" customWidth="1"/>
    <col min="30" max="30" width="9.140625" customWidth="1"/>
    <col min="33" max="54" width="9.140625" customWidth="1"/>
  </cols>
  <sheetData>
    <row r="1" spans="1:52" x14ac:dyDescent="0.25">
      <c r="A1" t="s">
        <v>84</v>
      </c>
      <c r="B1" t="s">
        <v>97</v>
      </c>
      <c r="C1" t="s">
        <v>82</v>
      </c>
      <c r="D1" t="s">
        <v>83</v>
      </c>
      <c r="E1" s="2" t="s">
        <v>128</v>
      </c>
      <c r="F1" s="2" t="s">
        <v>114</v>
      </c>
      <c r="G1" s="2" t="s">
        <v>106</v>
      </c>
      <c r="H1" s="2" t="s">
        <v>89</v>
      </c>
      <c r="I1" s="2" t="s">
        <v>100</v>
      </c>
      <c r="J1" s="2" t="s">
        <v>116</v>
      </c>
      <c r="K1" s="2" t="s">
        <v>118</v>
      </c>
      <c r="L1" s="2" t="s">
        <v>121</v>
      </c>
      <c r="M1" s="2" t="s">
        <v>108</v>
      </c>
      <c r="N1" s="2" t="s">
        <v>110</v>
      </c>
      <c r="O1" s="2" t="s">
        <v>112</v>
      </c>
      <c r="P1" s="2" t="s">
        <v>117</v>
      </c>
      <c r="Q1" s="2" t="s">
        <v>107</v>
      </c>
      <c r="R1" s="2" t="s">
        <v>127</v>
      </c>
      <c r="S1" s="1" t="s">
        <v>85</v>
      </c>
      <c r="T1" s="1" t="s">
        <v>86</v>
      </c>
      <c r="U1" s="1" t="s">
        <v>95</v>
      </c>
      <c r="V1" s="1" t="s">
        <v>120</v>
      </c>
      <c r="W1" s="1" t="s">
        <v>115</v>
      </c>
      <c r="X1" s="1" t="s">
        <v>122</v>
      </c>
      <c r="Y1" s="1" t="s">
        <v>129</v>
      </c>
      <c r="Z1" s="1" t="s">
        <v>125</v>
      </c>
      <c r="AA1" s="1" t="s">
        <v>133</v>
      </c>
      <c r="AB1" s="1" t="s">
        <v>113</v>
      </c>
      <c r="AC1" s="1" t="s">
        <v>131</v>
      </c>
      <c r="AD1" s="1" t="s">
        <v>111</v>
      </c>
      <c r="AE1" t="s">
        <v>94</v>
      </c>
      <c r="AF1" t="s">
        <v>102</v>
      </c>
      <c r="AG1" t="s">
        <v>96</v>
      </c>
      <c r="AH1" t="s">
        <v>101</v>
      </c>
      <c r="AI1" t="s">
        <v>130</v>
      </c>
      <c r="AJ1" t="s">
        <v>99</v>
      </c>
      <c r="AK1" t="s">
        <v>119</v>
      </c>
      <c r="AL1" t="s">
        <v>91</v>
      </c>
      <c r="AM1" t="s">
        <v>104</v>
      </c>
      <c r="AN1" t="s">
        <v>90</v>
      </c>
      <c r="AO1" t="s">
        <v>92</v>
      </c>
      <c r="AP1" t="s">
        <v>123</v>
      </c>
      <c r="AQ1" t="s">
        <v>98</v>
      </c>
      <c r="AR1" t="s">
        <v>93</v>
      </c>
      <c r="AS1" t="s">
        <v>88</v>
      </c>
      <c r="AT1" t="s">
        <v>87</v>
      </c>
      <c r="AU1" t="s">
        <v>126</v>
      </c>
      <c r="AV1" t="s">
        <v>124</v>
      </c>
      <c r="AW1" t="s">
        <v>132</v>
      </c>
      <c r="AX1" t="s">
        <v>105</v>
      </c>
      <c r="AY1" t="s">
        <v>109</v>
      </c>
      <c r="AZ1" t="s">
        <v>103</v>
      </c>
    </row>
    <row r="2" spans="1:52" x14ac:dyDescent="0.25">
      <c r="A2">
        <v>1</v>
      </c>
      <c r="B2" t="s">
        <v>0</v>
      </c>
      <c r="C2" t="s">
        <v>41</v>
      </c>
      <c r="D2">
        <v>9.8901098901098897E-2</v>
      </c>
      <c r="E2">
        <v>0</v>
      </c>
      <c r="F2">
        <v>0</v>
      </c>
      <c r="G2">
        <v>6.25E-2</v>
      </c>
      <c r="H2">
        <v>0.75</v>
      </c>
      <c r="I2">
        <v>-0.31819999999999998</v>
      </c>
      <c r="J2">
        <v>0</v>
      </c>
      <c r="K2">
        <v>6.25E-2</v>
      </c>
      <c r="L2">
        <v>6.25E-2</v>
      </c>
      <c r="M2">
        <v>0</v>
      </c>
      <c r="N2">
        <v>0</v>
      </c>
      <c r="O2">
        <v>6.25E-2</v>
      </c>
      <c r="P2">
        <v>0</v>
      </c>
      <c r="Q2">
        <v>0</v>
      </c>
      <c r="R2">
        <v>0.125</v>
      </c>
      <c r="S2">
        <v>0.1875</v>
      </c>
      <c r="T2" t="s">
        <v>134</v>
      </c>
      <c r="U2">
        <v>13.1</v>
      </c>
      <c r="V2">
        <v>0</v>
      </c>
      <c r="W2">
        <v>0</v>
      </c>
      <c r="X2">
        <v>6.25E-2</v>
      </c>
      <c r="Y2">
        <v>0</v>
      </c>
      <c r="Z2">
        <v>0</v>
      </c>
      <c r="AA2">
        <v>0</v>
      </c>
      <c r="AB2">
        <v>0.125</v>
      </c>
      <c r="AC2">
        <v>0</v>
      </c>
      <c r="AD2">
        <v>6.25E-2</v>
      </c>
      <c r="AE2">
        <v>16</v>
      </c>
      <c r="AF2">
        <v>0</v>
      </c>
      <c r="AG2">
        <v>0</v>
      </c>
      <c r="AH2">
        <v>1</v>
      </c>
      <c r="AI2">
        <v>0</v>
      </c>
      <c r="AJ2">
        <v>1</v>
      </c>
      <c r="AK2">
        <v>1</v>
      </c>
      <c r="AL2">
        <v>0</v>
      </c>
      <c r="AM2">
        <v>0</v>
      </c>
      <c r="AN2">
        <v>1</v>
      </c>
      <c r="AO2">
        <v>0</v>
      </c>
      <c r="AP2">
        <v>0</v>
      </c>
      <c r="AQ2">
        <v>2</v>
      </c>
      <c r="AR2">
        <v>0</v>
      </c>
      <c r="AS2">
        <v>0</v>
      </c>
      <c r="AT2">
        <v>1</v>
      </c>
      <c r="AU2">
        <v>0</v>
      </c>
      <c r="AV2">
        <v>0</v>
      </c>
      <c r="AW2">
        <v>0</v>
      </c>
      <c r="AX2">
        <v>2</v>
      </c>
      <c r="AY2">
        <v>0</v>
      </c>
      <c r="AZ2">
        <v>1</v>
      </c>
    </row>
    <row r="3" spans="1:52" x14ac:dyDescent="0.25">
      <c r="A3">
        <v>2</v>
      </c>
      <c r="B3" t="s">
        <v>1</v>
      </c>
      <c r="C3" t="s">
        <v>42</v>
      </c>
      <c r="D3">
        <v>0.10989010989010989</v>
      </c>
      <c r="E3">
        <v>0</v>
      </c>
      <c r="F3">
        <v>0</v>
      </c>
      <c r="G3">
        <v>6.9000000000000006E-2</v>
      </c>
      <c r="H3">
        <v>0.75</v>
      </c>
      <c r="I3">
        <v>0</v>
      </c>
      <c r="J3">
        <v>0</v>
      </c>
      <c r="K3">
        <v>0</v>
      </c>
      <c r="L3">
        <v>0</v>
      </c>
      <c r="M3">
        <v>0</v>
      </c>
      <c r="N3">
        <v>0</v>
      </c>
      <c r="O3">
        <v>0</v>
      </c>
      <c r="P3">
        <v>0</v>
      </c>
      <c r="Q3">
        <v>0</v>
      </c>
      <c r="R3">
        <v>3.4500000000000003E-2</v>
      </c>
      <c r="S3">
        <v>0.125</v>
      </c>
      <c r="T3" t="s">
        <v>134</v>
      </c>
      <c r="U3">
        <v>15.8</v>
      </c>
      <c r="V3">
        <v>0</v>
      </c>
      <c r="W3">
        <v>0</v>
      </c>
      <c r="X3">
        <v>0.13789999999999999</v>
      </c>
      <c r="Y3">
        <v>0</v>
      </c>
      <c r="Z3">
        <v>0</v>
      </c>
      <c r="AA3">
        <v>6.9000000000000006E-2</v>
      </c>
      <c r="AB3">
        <v>6.9000000000000006E-2</v>
      </c>
      <c r="AC3">
        <v>6.9000000000000006E-2</v>
      </c>
      <c r="AD3">
        <v>0.13789999999999999</v>
      </c>
      <c r="AE3">
        <v>29</v>
      </c>
      <c r="AF3">
        <v>0</v>
      </c>
      <c r="AG3">
        <v>0</v>
      </c>
      <c r="AH3">
        <v>2</v>
      </c>
      <c r="AI3">
        <v>0</v>
      </c>
      <c r="AJ3">
        <v>0</v>
      </c>
      <c r="AK3">
        <v>0</v>
      </c>
      <c r="AL3">
        <v>0</v>
      </c>
      <c r="AM3">
        <v>0</v>
      </c>
      <c r="AN3">
        <v>0</v>
      </c>
      <c r="AO3">
        <v>0</v>
      </c>
      <c r="AP3">
        <v>0</v>
      </c>
      <c r="AQ3">
        <v>1</v>
      </c>
      <c r="AR3">
        <v>0</v>
      </c>
      <c r="AS3">
        <v>0</v>
      </c>
      <c r="AT3">
        <v>4</v>
      </c>
      <c r="AU3">
        <v>0</v>
      </c>
      <c r="AV3">
        <v>0</v>
      </c>
      <c r="AW3">
        <v>2</v>
      </c>
      <c r="AX3">
        <v>2</v>
      </c>
      <c r="AY3">
        <v>2</v>
      </c>
      <c r="AZ3">
        <v>4</v>
      </c>
    </row>
    <row r="4" spans="1:52" x14ac:dyDescent="0.25">
      <c r="A4">
        <v>3</v>
      </c>
      <c r="B4" t="s">
        <v>2</v>
      </c>
      <c r="C4" t="s">
        <v>43</v>
      </c>
      <c r="D4" s="4">
        <v>0.7142857142857143</v>
      </c>
      <c r="E4">
        <v>8.3299999999999999E-2</v>
      </c>
      <c r="F4">
        <v>4.1700000000000001E-2</v>
      </c>
      <c r="G4">
        <v>4.1700000000000001E-2</v>
      </c>
      <c r="H4">
        <v>0.75</v>
      </c>
      <c r="I4">
        <v>0.44040000000000001</v>
      </c>
      <c r="J4">
        <v>0</v>
      </c>
      <c r="K4">
        <v>4.1700000000000001E-2</v>
      </c>
      <c r="L4">
        <v>0</v>
      </c>
      <c r="M4">
        <v>0</v>
      </c>
      <c r="N4">
        <v>0</v>
      </c>
      <c r="O4">
        <v>0</v>
      </c>
      <c r="P4">
        <v>0</v>
      </c>
      <c r="Q4">
        <v>0</v>
      </c>
      <c r="R4">
        <v>0.25</v>
      </c>
      <c r="S4">
        <v>0.33329999999999999</v>
      </c>
      <c r="T4" t="s">
        <v>135</v>
      </c>
      <c r="U4">
        <v>13.8</v>
      </c>
      <c r="V4">
        <v>0</v>
      </c>
      <c r="W4">
        <v>0</v>
      </c>
      <c r="X4">
        <v>4.1700000000000001E-2</v>
      </c>
      <c r="Y4">
        <v>0</v>
      </c>
      <c r="Z4">
        <v>0</v>
      </c>
      <c r="AA4">
        <v>0</v>
      </c>
      <c r="AB4">
        <v>0.16669999999999999</v>
      </c>
      <c r="AC4">
        <v>0</v>
      </c>
      <c r="AD4">
        <v>0.125</v>
      </c>
      <c r="AE4">
        <v>24</v>
      </c>
      <c r="AF4">
        <v>2</v>
      </c>
      <c r="AG4">
        <v>1</v>
      </c>
      <c r="AH4">
        <v>1</v>
      </c>
      <c r="AI4">
        <v>0</v>
      </c>
      <c r="AJ4">
        <v>1</v>
      </c>
      <c r="AK4">
        <v>0</v>
      </c>
      <c r="AL4">
        <v>0</v>
      </c>
      <c r="AM4">
        <v>0</v>
      </c>
      <c r="AN4">
        <v>0</v>
      </c>
      <c r="AO4">
        <v>0</v>
      </c>
      <c r="AP4">
        <v>0</v>
      </c>
      <c r="AQ4">
        <v>6</v>
      </c>
      <c r="AR4">
        <v>0</v>
      </c>
      <c r="AS4">
        <v>0</v>
      </c>
      <c r="AT4">
        <v>1</v>
      </c>
      <c r="AU4">
        <v>0</v>
      </c>
      <c r="AV4">
        <v>0</v>
      </c>
      <c r="AW4">
        <v>0</v>
      </c>
      <c r="AX4">
        <v>4</v>
      </c>
      <c r="AY4">
        <v>0</v>
      </c>
      <c r="AZ4">
        <v>3</v>
      </c>
    </row>
    <row r="5" spans="1:52" x14ac:dyDescent="0.25">
      <c r="A5">
        <v>4</v>
      </c>
      <c r="B5" t="s">
        <v>3</v>
      </c>
      <c r="C5" t="s">
        <v>44</v>
      </c>
      <c r="D5">
        <v>0.19780219780219779</v>
      </c>
      <c r="E5">
        <v>0.1</v>
      </c>
      <c r="F5">
        <v>0</v>
      </c>
      <c r="G5">
        <v>0.2</v>
      </c>
      <c r="H5">
        <v>1</v>
      </c>
      <c r="I5">
        <v>-0.82709999999999995</v>
      </c>
      <c r="J5">
        <v>0.05</v>
      </c>
      <c r="K5">
        <v>0.25</v>
      </c>
      <c r="L5">
        <v>0</v>
      </c>
      <c r="M5">
        <v>0</v>
      </c>
      <c r="N5">
        <v>0</v>
      </c>
      <c r="O5">
        <v>0</v>
      </c>
      <c r="P5">
        <v>0</v>
      </c>
      <c r="Q5">
        <v>0</v>
      </c>
      <c r="R5">
        <v>0.1</v>
      </c>
      <c r="S5">
        <v>0.35370000000000001</v>
      </c>
      <c r="T5" t="s">
        <v>134</v>
      </c>
      <c r="U5">
        <v>12.3</v>
      </c>
      <c r="V5">
        <v>0</v>
      </c>
      <c r="W5">
        <v>0</v>
      </c>
      <c r="X5">
        <v>0.15</v>
      </c>
      <c r="Y5">
        <v>0.05</v>
      </c>
      <c r="Z5">
        <v>0</v>
      </c>
      <c r="AA5">
        <v>0.1</v>
      </c>
      <c r="AB5">
        <v>0.2</v>
      </c>
      <c r="AC5">
        <v>0</v>
      </c>
      <c r="AD5">
        <v>0</v>
      </c>
      <c r="AE5">
        <v>20</v>
      </c>
      <c r="AF5">
        <v>2</v>
      </c>
      <c r="AG5">
        <v>0</v>
      </c>
      <c r="AH5">
        <v>4</v>
      </c>
      <c r="AI5">
        <v>1</v>
      </c>
      <c r="AJ5">
        <v>5</v>
      </c>
      <c r="AK5">
        <v>0</v>
      </c>
      <c r="AL5">
        <v>0</v>
      </c>
      <c r="AM5">
        <v>0</v>
      </c>
      <c r="AN5">
        <v>0</v>
      </c>
      <c r="AO5">
        <v>0</v>
      </c>
      <c r="AP5">
        <v>0</v>
      </c>
      <c r="AQ5">
        <v>2</v>
      </c>
      <c r="AR5">
        <v>0</v>
      </c>
      <c r="AS5">
        <v>0</v>
      </c>
      <c r="AT5">
        <v>3</v>
      </c>
      <c r="AU5">
        <v>1</v>
      </c>
      <c r="AV5">
        <v>0</v>
      </c>
      <c r="AW5">
        <v>2</v>
      </c>
      <c r="AX5">
        <v>4</v>
      </c>
      <c r="AY5">
        <v>0</v>
      </c>
      <c r="AZ5">
        <v>0</v>
      </c>
    </row>
    <row r="6" spans="1:52" x14ac:dyDescent="0.25">
      <c r="A6">
        <v>5</v>
      </c>
      <c r="B6" t="s">
        <v>4</v>
      </c>
      <c r="C6" t="s">
        <v>45</v>
      </c>
      <c r="D6">
        <v>0.12087912087912088</v>
      </c>
      <c r="E6">
        <v>0</v>
      </c>
      <c r="F6">
        <v>3.6999999999999998E-2</v>
      </c>
      <c r="G6">
        <v>0.14810000000000001</v>
      </c>
      <c r="H6">
        <v>0.5</v>
      </c>
      <c r="I6">
        <v>0.31819999999999998</v>
      </c>
      <c r="J6">
        <v>0</v>
      </c>
      <c r="K6">
        <v>0.1852</v>
      </c>
      <c r="L6">
        <v>0</v>
      </c>
      <c r="M6">
        <v>0</v>
      </c>
      <c r="N6">
        <v>0</v>
      </c>
      <c r="O6">
        <v>3.6999999999999998E-2</v>
      </c>
      <c r="P6">
        <v>0</v>
      </c>
      <c r="Q6">
        <v>0</v>
      </c>
      <c r="R6">
        <v>0.14810000000000001</v>
      </c>
      <c r="S6">
        <v>0.5</v>
      </c>
      <c r="T6" t="s">
        <v>134</v>
      </c>
      <c r="U6">
        <v>17.399999999999999</v>
      </c>
      <c r="V6">
        <v>0</v>
      </c>
      <c r="W6">
        <v>0</v>
      </c>
      <c r="X6">
        <v>0</v>
      </c>
      <c r="Y6">
        <v>3.6999999999999998E-2</v>
      </c>
      <c r="Z6">
        <v>0</v>
      </c>
      <c r="AA6">
        <v>0</v>
      </c>
      <c r="AB6">
        <v>0.22220000000000001</v>
      </c>
      <c r="AC6">
        <v>0</v>
      </c>
      <c r="AD6">
        <v>3.6999999999999998E-2</v>
      </c>
      <c r="AE6">
        <v>27</v>
      </c>
      <c r="AF6">
        <v>0</v>
      </c>
      <c r="AG6">
        <v>1</v>
      </c>
      <c r="AH6">
        <v>4</v>
      </c>
      <c r="AI6">
        <v>0</v>
      </c>
      <c r="AJ6">
        <v>5</v>
      </c>
      <c r="AK6">
        <v>0</v>
      </c>
      <c r="AL6">
        <v>0</v>
      </c>
      <c r="AM6">
        <v>0</v>
      </c>
      <c r="AN6">
        <v>1</v>
      </c>
      <c r="AO6">
        <v>0</v>
      </c>
      <c r="AP6">
        <v>0</v>
      </c>
      <c r="AQ6">
        <v>4</v>
      </c>
      <c r="AR6">
        <v>0</v>
      </c>
      <c r="AS6">
        <v>0</v>
      </c>
      <c r="AT6">
        <v>0</v>
      </c>
      <c r="AU6">
        <v>1</v>
      </c>
      <c r="AV6">
        <v>0</v>
      </c>
      <c r="AW6">
        <v>0</v>
      </c>
      <c r="AX6">
        <v>6</v>
      </c>
      <c r="AY6">
        <v>0</v>
      </c>
      <c r="AZ6">
        <v>1</v>
      </c>
    </row>
    <row r="7" spans="1:52" x14ac:dyDescent="0.25">
      <c r="A7">
        <v>6</v>
      </c>
      <c r="B7" t="s">
        <v>5</v>
      </c>
      <c r="C7" t="s">
        <v>46</v>
      </c>
      <c r="D7" s="4">
        <v>0.70329670329670335</v>
      </c>
      <c r="E7">
        <v>0.1333</v>
      </c>
      <c r="F7">
        <v>0</v>
      </c>
      <c r="G7">
        <v>0.1333</v>
      </c>
      <c r="H7">
        <v>-0.5</v>
      </c>
      <c r="I7">
        <v>-0.72689999999999999</v>
      </c>
      <c r="J7">
        <v>0</v>
      </c>
      <c r="K7">
        <v>0.1333</v>
      </c>
      <c r="L7">
        <v>0</v>
      </c>
      <c r="M7">
        <v>0</v>
      </c>
      <c r="N7">
        <v>0</v>
      </c>
      <c r="O7">
        <v>6.6699999999999995E-2</v>
      </c>
      <c r="P7">
        <v>0</v>
      </c>
      <c r="Q7">
        <v>6.6699999999999995E-2</v>
      </c>
      <c r="R7">
        <v>0</v>
      </c>
      <c r="S7">
        <v>0</v>
      </c>
      <c r="T7" t="s">
        <v>135</v>
      </c>
      <c r="U7">
        <v>18.600000000000001</v>
      </c>
      <c r="V7">
        <v>0</v>
      </c>
      <c r="W7">
        <v>0</v>
      </c>
      <c r="X7">
        <v>6.6699999999999995E-2</v>
      </c>
      <c r="Y7">
        <v>0</v>
      </c>
      <c r="Z7">
        <v>0</v>
      </c>
      <c r="AA7">
        <v>0</v>
      </c>
      <c r="AB7">
        <v>6.6699999999999995E-2</v>
      </c>
      <c r="AC7">
        <v>0</v>
      </c>
      <c r="AD7">
        <v>6.6699999999999995E-2</v>
      </c>
      <c r="AE7">
        <v>15</v>
      </c>
      <c r="AF7">
        <v>2</v>
      </c>
      <c r="AG7">
        <v>0</v>
      </c>
      <c r="AH7">
        <v>2</v>
      </c>
      <c r="AI7">
        <v>0</v>
      </c>
      <c r="AJ7">
        <v>2</v>
      </c>
      <c r="AK7">
        <v>0</v>
      </c>
      <c r="AL7">
        <v>0</v>
      </c>
      <c r="AM7">
        <v>0</v>
      </c>
      <c r="AN7">
        <v>1</v>
      </c>
      <c r="AO7">
        <v>0</v>
      </c>
      <c r="AP7">
        <v>1</v>
      </c>
      <c r="AQ7">
        <v>0</v>
      </c>
      <c r="AR7">
        <v>0</v>
      </c>
      <c r="AS7">
        <v>0</v>
      </c>
      <c r="AT7">
        <v>1</v>
      </c>
      <c r="AU7">
        <v>0</v>
      </c>
      <c r="AV7">
        <v>0</v>
      </c>
      <c r="AW7">
        <v>0</v>
      </c>
      <c r="AX7">
        <v>1</v>
      </c>
      <c r="AY7">
        <v>0</v>
      </c>
      <c r="AZ7">
        <v>1</v>
      </c>
    </row>
    <row r="8" spans="1:52" x14ac:dyDescent="0.25">
      <c r="A8">
        <v>7</v>
      </c>
      <c r="B8" t="s">
        <v>31</v>
      </c>
      <c r="C8" t="s">
        <v>48</v>
      </c>
      <c r="D8" s="5">
        <v>1.346938775510204</v>
      </c>
      <c r="E8">
        <v>0</v>
      </c>
      <c r="F8">
        <v>0</v>
      </c>
      <c r="G8">
        <v>0.16669999999999999</v>
      </c>
      <c r="H8">
        <v>1</v>
      </c>
      <c r="I8">
        <v>-0.2263</v>
      </c>
      <c r="J8">
        <v>8.3299999999999999E-2</v>
      </c>
      <c r="K8">
        <v>0.16669999999999999</v>
      </c>
      <c r="L8">
        <v>0</v>
      </c>
      <c r="M8">
        <v>0</v>
      </c>
      <c r="N8">
        <v>0</v>
      </c>
      <c r="O8">
        <v>8.3299999999999999E-2</v>
      </c>
      <c r="P8">
        <v>0</v>
      </c>
      <c r="Q8">
        <v>0</v>
      </c>
      <c r="R8">
        <v>8.3299999999999999E-2</v>
      </c>
      <c r="S8">
        <v>1</v>
      </c>
      <c r="T8" t="s">
        <v>134</v>
      </c>
      <c r="U8">
        <v>13.9</v>
      </c>
      <c r="V8">
        <v>0</v>
      </c>
      <c r="W8">
        <v>0</v>
      </c>
      <c r="X8">
        <v>0.16669999999999999</v>
      </c>
      <c r="Y8">
        <v>8.3299999999999999E-2</v>
      </c>
      <c r="Z8">
        <v>0</v>
      </c>
      <c r="AA8">
        <v>8.3299999999999999E-2</v>
      </c>
      <c r="AB8">
        <v>0.16669999999999999</v>
      </c>
      <c r="AC8">
        <v>0</v>
      </c>
      <c r="AD8">
        <v>0</v>
      </c>
      <c r="AE8">
        <v>12</v>
      </c>
      <c r="AF8">
        <v>0</v>
      </c>
      <c r="AG8">
        <v>0</v>
      </c>
      <c r="AH8">
        <v>2</v>
      </c>
      <c r="AI8">
        <v>1</v>
      </c>
      <c r="AJ8">
        <v>2</v>
      </c>
      <c r="AK8">
        <v>0</v>
      </c>
      <c r="AL8">
        <v>0</v>
      </c>
      <c r="AM8">
        <v>0</v>
      </c>
      <c r="AN8">
        <v>1</v>
      </c>
      <c r="AO8">
        <v>0</v>
      </c>
      <c r="AP8">
        <v>0</v>
      </c>
      <c r="AQ8">
        <v>1</v>
      </c>
      <c r="AR8">
        <v>0</v>
      </c>
      <c r="AS8">
        <v>0</v>
      </c>
      <c r="AT8">
        <v>2</v>
      </c>
      <c r="AU8">
        <v>1</v>
      </c>
      <c r="AV8">
        <v>0</v>
      </c>
      <c r="AW8">
        <v>1</v>
      </c>
      <c r="AX8">
        <v>2</v>
      </c>
      <c r="AY8">
        <v>0</v>
      </c>
      <c r="AZ8">
        <v>0</v>
      </c>
    </row>
    <row r="9" spans="1:52" x14ac:dyDescent="0.25">
      <c r="A9">
        <v>8</v>
      </c>
      <c r="B9" t="s">
        <v>32</v>
      </c>
      <c r="C9" t="s">
        <v>47</v>
      </c>
      <c r="D9" s="5">
        <v>1.9047619047619047</v>
      </c>
      <c r="E9">
        <v>5.8799999999999998E-2</v>
      </c>
      <c r="F9">
        <v>5.8799999999999998E-2</v>
      </c>
      <c r="G9">
        <v>0.17649999999999999</v>
      </c>
      <c r="H9">
        <v>1</v>
      </c>
      <c r="I9">
        <v>0.57189999999999996</v>
      </c>
      <c r="J9">
        <v>5.8799999999999998E-2</v>
      </c>
      <c r="K9">
        <v>0.1176</v>
      </c>
      <c r="L9">
        <v>0</v>
      </c>
      <c r="M9">
        <v>0</v>
      </c>
      <c r="N9">
        <v>0</v>
      </c>
      <c r="O9">
        <v>5.8799999999999998E-2</v>
      </c>
      <c r="P9">
        <v>0</v>
      </c>
      <c r="Q9">
        <v>0</v>
      </c>
      <c r="R9">
        <v>0</v>
      </c>
      <c r="S9">
        <v>0.28570000000000001</v>
      </c>
      <c r="T9" t="s">
        <v>134</v>
      </c>
      <c r="U9">
        <v>13.5</v>
      </c>
      <c r="V9">
        <v>0</v>
      </c>
      <c r="W9">
        <v>0</v>
      </c>
      <c r="X9">
        <v>0.1176</v>
      </c>
      <c r="Y9">
        <v>5.8799999999999998E-2</v>
      </c>
      <c r="Z9">
        <v>0</v>
      </c>
      <c r="AA9">
        <v>5.8799999999999998E-2</v>
      </c>
      <c r="AB9">
        <v>0.23530000000000001</v>
      </c>
      <c r="AC9">
        <v>0</v>
      </c>
      <c r="AD9">
        <v>0</v>
      </c>
      <c r="AE9">
        <v>17</v>
      </c>
      <c r="AF9">
        <v>1</v>
      </c>
      <c r="AG9">
        <v>1</v>
      </c>
      <c r="AH9">
        <v>3</v>
      </c>
      <c r="AI9">
        <v>1</v>
      </c>
      <c r="AJ9">
        <v>2</v>
      </c>
      <c r="AK9">
        <v>0</v>
      </c>
      <c r="AL9">
        <v>0</v>
      </c>
      <c r="AM9">
        <v>0</v>
      </c>
      <c r="AN9">
        <v>1</v>
      </c>
      <c r="AO9">
        <v>0</v>
      </c>
      <c r="AP9">
        <v>0</v>
      </c>
      <c r="AQ9">
        <v>0</v>
      </c>
      <c r="AR9">
        <v>0</v>
      </c>
      <c r="AS9">
        <v>0</v>
      </c>
      <c r="AT9">
        <v>2</v>
      </c>
      <c r="AU9">
        <v>1</v>
      </c>
      <c r="AV9">
        <v>0</v>
      </c>
      <c r="AW9">
        <v>1</v>
      </c>
      <c r="AX9">
        <v>4</v>
      </c>
      <c r="AY9">
        <v>0</v>
      </c>
      <c r="AZ9">
        <v>0</v>
      </c>
    </row>
    <row r="10" spans="1:52" x14ac:dyDescent="0.25">
      <c r="A10">
        <v>9</v>
      </c>
      <c r="B10" t="s">
        <v>6</v>
      </c>
      <c r="C10" t="s">
        <v>49</v>
      </c>
      <c r="D10">
        <v>7.6923076923076927E-2</v>
      </c>
      <c r="E10">
        <v>4.5499999999999999E-2</v>
      </c>
      <c r="F10">
        <v>0</v>
      </c>
      <c r="G10">
        <v>4.5499999999999999E-2</v>
      </c>
      <c r="H10">
        <v>0.75</v>
      </c>
      <c r="I10">
        <v>0</v>
      </c>
      <c r="J10">
        <v>0</v>
      </c>
      <c r="K10">
        <v>0</v>
      </c>
      <c r="L10">
        <v>0</v>
      </c>
      <c r="M10">
        <v>0</v>
      </c>
      <c r="N10">
        <v>0</v>
      </c>
      <c r="O10">
        <v>0</v>
      </c>
      <c r="P10">
        <v>0</v>
      </c>
      <c r="Q10">
        <v>0</v>
      </c>
      <c r="R10">
        <v>0</v>
      </c>
      <c r="S10">
        <v>0.32500000000000001</v>
      </c>
      <c r="T10" t="s">
        <v>134</v>
      </c>
      <c r="U10">
        <v>15.4</v>
      </c>
      <c r="V10">
        <v>4.5499999999999999E-2</v>
      </c>
      <c r="W10">
        <v>0</v>
      </c>
      <c r="X10">
        <v>0</v>
      </c>
      <c r="Y10">
        <v>0</v>
      </c>
      <c r="Z10">
        <v>0</v>
      </c>
      <c r="AA10">
        <v>0</v>
      </c>
      <c r="AB10">
        <v>0.2273</v>
      </c>
      <c r="AC10">
        <v>0</v>
      </c>
      <c r="AD10">
        <v>4.5499999999999999E-2</v>
      </c>
      <c r="AE10">
        <v>22</v>
      </c>
      <c r="AF10">
        <v>1</v>
      </c>
      <c r="AG10">
        <v>0</v>
      </c>
      <c r="AH10">
        <v>1</v>
      </c>
      <c r="AI10">
        <v>0</v>
      </c>
      <c r="AJ10">
        <v>0</v>
      </c>
      <c r="AK10">
        <v>0</v>
      </c>
      <c r="AL10">
        <v>0</v>
      </c>
      <c r="AM10">
        <v>0</v>
      </c>
      <c r="AN10">
        <v>0</v>
      </c>
      <c r="AO10">
        <v>0</v>
      </c>
      <c r="AP10">
        <v>0</v>
      </c>
      <c r="AQ10">
        <v>0</v>
      </c>
      <c r="AR10">
        <v>1</v>
      </c>
      <c r="AS10">
        <v>0</v>
      </c>
      <c r="AT10">
        <v>0</v>
      </c>
      <c r="AU10">
        <v>0</v>
      </c>
      <c r="AV10">
        <v>0</v>
      </c>
      <c r="AW10">
        <v>0</v>
      </c>
      <c r="AX10">
        <v>5</v>
      </c>
      <c r="AY10">
        <v>0</v>
      </c>
      <c r="AZ10">
        <v>1</v>
      </c>
    </row>
    <row r="11" spans="1:52" x14ac:dyDescent="0.25">
      <c r="A11">
        <v>10</v>
      </c>
      <c r="B11" t="s">
        <v>7</v>
      </c>
      <c r="C11" t="s">
        <v>50</v>
      </c>
      <c r="D11">
        <v>0.12087912087912088</v>
      </c>
      <c r="E11">
        <v>0</v>
      </c>
      <c r="F11">
        <v>0</v>
      </c>
      <c r="G11">
        <v>8.3299999999999999E-2</v>
      </c>
      <c r="H11">
        <v>0.5</v>
      </c>
      <c r="I11">
        <v>0</v>
      </c>
      <c r="J11">
        <v>8.3299999999999999E-2</v>
      </c>
      <c r="K11">
        <v>0.16669999999999999</v>
      </c>
      <c r="L11">
        <v>0</v>
      </c>
      <c r="M11">
        <v>0</v>
      </c>
      <c r="N11">
        <v>0</v>
      </c>
      <c r="O11">
        <v>8.3299999999999999E-2</v>
      </c>
      <c r="P11">
        <v>0</v>
      </c>
      <c r="Q11">
        <v>0</v>
      </c>
      <c r="R11">
        <v>0.16669999999999999</v>
      </c>
      <c r="S11">
        <v>1</v>
      </c>
      <c r="T11" t="s">
        <v>134</v>
      </c>
      <c r="U11">
        <v>10.3</v>
      </c>
      <c r="V11">
        <v>0</v>
      </c>
      <c r="W11">
        <v>0</v>
      </c>
      <c r="X11">
        <v>0.16669999999999999</v>
      </c>
      <c r="Y11">
        <v>0</v>
      </c>
      <c r="Z11">
        <v>0</v>
      </c>
      <c r="AA11">
        <v>8.3299999999999999E-2</v>
      </c>
      <c r="AB11">
        <v>8.3299999999999999E-2</v>
      </c>
      <c r="AC11">
        <v>8.3299999999999999E-2</v>
      </c>
      <c r="AD11">
        <v>0</v>
      </c>
      <c r="AE11">
        <v>12</v>
      </c>
      <c r="AF11">
        <v>0</v>
      </c>
      <c r="AG11">
        <v>0</v>
      </c>
      <c r="AH11">
        <v>1</v>
      </c>
      <c r="AI11">
        <v>1</v>
      </c>
      <c r="AJ11">
        <v>2</v>
      </c>
      <c r="AK11">
        <v>0</v>
      </c>
      <c r="AL11">
        <v>0</v>
      </c>
      <c r="AM11">
        <v>0</v>
      </c>
      <c r="AN11">
        <v>1</v>
      </c>
      <c r="AO11">
        <v>0</v>
      </c>
      <c r="AP11">
        <v>0</v>
      </c>
      <c r="AQ11">
        <v>2</v>
      </c>
      <c r="AR11">
        <v>0</v>
      </c>
      <c r="AS11">
        <v>0</v>
      </c>
      <c r="AT11">
        <v>2</v>
      </c>
      <c r="AU11">
        <v>0</v>
      </c>
      <c r="AV11">
        <v>0</v>
      </c>
      <c r="AW11">
        <v>1</v>
      </c>
      <c r="AX11">
        <v>1</v>
      </c>
      <c r="AY11">
        <v>1</v>
      </c>
      <c r="AZ11">
        <v>0</v>
      </c>
    </row>
    <row r="12" spans="1:52" x14ac:dyDescent="0.25">
      <c r="A12">
        <v>11</v>
      </c>
      <c r="B12" t="s">
        <v>8</v>
      </c>
      <c r="C12" t="s">
        <v>51</v>
      </c>
      <c r="D12">
        <v>0.12087912087912088</v>
      </c>
      <c r="E12">
        <v>2.7E-2</v>
      </c>
      <c r="F12">
        <v>0</v>
      </c>
      <c r="G12">
        <v>8.1100000000000005E-2</v>
      </c>
      <c r="H12">
        <v>0.75</v>
      </c>
      <c r="I12">
        <v>0.52669999999999995</v>
      </c>
      <c r="J12">
        <v>0</v>
      </c>
      <c r="K12">
        <v>5.4100000000000002E-2</v>
      </c>
      <c r="L12">
        <v>0</v>
      </c>
      <c r="M12">
        <v>0</v>
      </c>
      <c r="N12">
        <v>0</v>
      </c>
      <c r="O12">
        <v>0</v>
      </c>
      <c r="P12">
        <v>2.7E-2</v>
      </c>
      <c r="Q12">
        <v>0</v>
      </c>
      <c r="R12">
        <v>2.7E-2</v>
      </c>
      <c r="S12">
        <v>0.3</v>
      </c>
      <c r="T12" t="s">
        <v>134</v>
      </c>
      <c r="U12">
        <v>16.5</v>
      </c>
      <c r="V12">
        <v>0</v>
      </c>
      <c r="W12">
        <v>0</v>
      </c>
      <c r="X12">
        <v>2.7E-2</v>
      </c>
      <c r="Y12">
        <v>0</v>
      </c>
      <c r="Z12">
        <v>0</v>
      </c>
      <c r="AA12">
        <v>0</v>
      </c>
      <c r="AB12">
        <v>0.27029999999999998</v>
      </c>
      <c r="AC12">
        <v>2.7E-2</v>
      </c>
      <c r="AD12">
        <v>2.7E-2</v>
      </c>
      <c r="AE12">
        <v>37</v>
      </c>
      <c r="AF12">
        <v>1</v>
      </c>
      <c r="AG12">
        <v>0</v>
      </c>
      <c r="AH12">
        <v>3</v>
      </c>
      <c r="AI12">
        <v>0</v>
      </c>
      <c r="AJ12">
        <v>2</v>
      </c>
      <c r="AK12">
        <v>0</v>
      </c>
      <c r="AL12">
        <v>0</v>
      </c>
      <c r="AM12">
        <v>0</v>
      </c>
      <c r="AN12">
        <v>0</v>
      </c>
      <c r="AO12">
        <v>1</v>
      </c>
      <c r="AP12">
        <v>0</v>
      </c>
      <c r="AQ12">
        <v>1</v>
      </c>
      <c r="AR12">
        <v>0</v>
      </c>
      <c r="AS12">
        <v>0</v>
      </c>
      <c r="AT12">
        <v>1</v>
      </c>
      <c r="AU12">
        <v>0</v>
      </c>
      <c r="AV12">
        <v>0</v>
      </c>
      <c r="AW12">
        <v>0</v>
      </c>
      <c r="AX12">
        <v>10</v>
      </c>
      <c r="AY12">
        <v>1</v>
      </c>
      <c r="AZ12">
        <v>1</v>
      </c>
    </row>
    <row r="13" spans="1:52" x14ac:dyDescent="0.25">
      <c r="A13">
        <v>12</v>
      </c>
      <c r="B13" t="s">
        <v>9</v>
      </c>
      <c r="C13" t="s">
        <v>52</v>
      </c>
      <c r="D13">
        <v>5.4945054945054944E-2</v>
      </c>
      <c r="E13">
        <v>5.2600000000000001E-2</v>
      </c>
      <c r="F13">
        <v>0</v>
      </c>
      <c r="G13">
        <v>0.1053</v>
      </c>
      <c r="H13">
        <v>1</v>
      </c>
      <c r="I13">
        <v>0.51060000000000005</v>
      </c>
      <c r="J13">
        <v>0</v>
      </c>
      <c r="K13">
        <v>0.21049999999999999</v>
      </c>
      <c r="L13">
        <v>0</v>
      </c>
      <c r="M13">
        <v>0</v>
      </c>
      <c r="N13">
        <v>0</v>
      </c>
      <c r="O13">
        <v>0</v>
      </c>
      <c r="P13">
        <v>0.1053</v>
      </c>
      <c r="Q13">
        <v>0</v>
      </c>
      <c r="R13">
        <v>0.1053</v>
      </c>
      <c r="S13">
        <v>0.42499999999999999</v>
      </c>
      <c r="T13" t="s">
        <v>136</v>
      </c>
      <c r="U13">
        <v>8.3000000000000007</v>
      </c>
      <c r="V13">
        <v>0</v>
      </c>
      <c r="W13">
        <v>0</v>
      </c>
      <c r="X13">
        <v>0</v>
      </c>
      <c r="Y13">
        <v>0</v>
      </c>
      <c r="Z13">
        <v>0</v>
      </c>
      <c r="AA13">
        <v>0</v>
      </c>
      <c r="AB13">
        <v>0.21049999999999999</v>
      </c>
      <c r="AC13">
        <v>0</v>
      </c>
      <c r="AD13">
        <v>5.2600000000000001E-2</v>
      </c>
      <c r="AE13">
        <v>19</v>
      </c>
      <c r="AF13">
        <v>1</v>
      </c>
      <c r="AG13">
        <v>0</v>
      </c>
      <c r="AH13">
        <v>2</v>
      </c>
      <c r="AI13">
        <v>0</v>
      </c>
      <c r="AJ13">
        <v>4</v>
      </c>
      <c r="AK13">
        <v>0</v>
      </c>
      <c r="AL13">
        <v>0</v>
      </c>
      <c r="AM13">
        <v>0</v>
      </c>
      <c r="AN13">
        <v>0</v>
      </c>
      <c r="AO13">
        <v>2</v>
      </c>
      <c r="AP13">
        <v>0</v>
      </c>
      <c r="AQ13">
        <v>2</v>
      </c>
      <c r="AR13">
        <v>0</v>
      </c>
      <c r="AS13">
        <v>0</v>
      </c>
      <c r="AT13">
        <v>0</v>
      </c>
      <c r="AU13">
        <v>0</v>
      </c>
      <c r="AV13">
        <v>0</v>
      </c>
      <c r="AW13">
        <v>0</v>
      </c>
      <c r="AX13">
        <v>4</v>
      </c>
      <c r="AY13">
        <v>0</v>
      </c>
      <c r="AZ13">
        <v>1</v>
      </c>
    </row>
    <row r="14" spans="1:52" x14ac:dyDescent="0.25">
      <c r="A14">
        <v>13</v>
      </c>
      <c r="B14" t="s">
        <v>10</v>
      </c>
      <c r="C14" t="s">
        <v>53</v>
      </c>
      <c r="D14">
        <v>0.23076923076923078</v>
      </c>
      <c r="E14">
        <v>5.4100000000000002E-2</v>
      </c>
      <c r="F14">
        <v>2.7E-2</v>
      </c>
      <c r="G14">
        <v>8.1100000000000005E-2</v>
      </c>
      <c r="H14">
        <v>0.5</v>
      </c>
      <c r="I14">
        <v>-0.73340000000000005</v>
      </c>
      <c r="J14">
        <v>2.7E-2</v>
      </c>
      <c r="K14">
        <v>0.18920000000000001</v>
      </c>
      <c r="L14">
        <v>0</v>
      </c>
      <c r="M14">
        <v>0</v>
      </c>
      <c r="N14">
        <v>0</v>
      </c>
      <c r="O14">
        <v>2.7E-2</v>
      </c>
      <c r="P14">
        <v>2.7E-2</v>
      </c>
      <c r="Q14">
        <v>0</v>
      </c>
      <c r="R14">
        <v>8.1100000000000005E-2</v>
      </c>
      <c r="S14">
        <v>0.32500000000000001</v>
      </c>
      <c r="T14" t="s">
        <v>134</v>
      </c>
      <c r="U14">
        <v>17.7</v>
      </c>
      <c r="V14">
        <v>0</v>
      </c>
      <c r="W14">
        <v>2.7E-2</v>
      </c>
      <c r="X14">
        <v>2.7E-2</v>
      </c>
      <c r="Y14">
        <v>0</v>
      </c>
      <c r="Z14">
        <v>0</v>
      </c>
      <c r="AA14">
        <v>2.7E-2</v>
      </c>
      <c r="AB14">
        <v>8.1100000000000005E-2</v>
      </c>
      <c r="AC14">
        <v>8.1100000000000005E-2</v>
      </c>
      <c r="AD14">
        <v>8.1100000000000005E-2</v>
      </c>
      <c r="AE14">
        <v>37</v>
      </c>
      <c r="AF14">
        <v>2</v>
      </c>
      <c r="AG14">
        <v>1</v>
      </c>
      <c r="AH14">
        <v>3</v>
      </c>
      <c r="AI14">
        <v>1</v>
      </c>
      <c r="AJ14">
        <v>7</v>
      </c>
      <c r="AK14">
        <v>0</v>
      </c>
      <c r="AL14">
        <v>0</v>
      </c>
      <c r="AM14">
        <v>0</v>
      </c>
      <c r="AN14">
        <v>1</v>
      </c>
      <c r="AO14">
        <v>1</v>
      </c>
      <c r="AP14">
        <v>0</v>
      </c>
      <c r="AQ14">
        <v>3</v>
      </c>
      <c r="AR14">
        <v>0</v>
      </c>
      <c r="AS14">
        <v>1</v>
      </c>
      <c r="AT14">
        <v>1</v>
      </c>
      <c r="AU14">
        <v>0</v>
      </c>
      <c r="AV14">
        <v>0</v>
      </c>
      <c r="AW14">
        <v>1</v>
      </c>
      <c r="AX14">
        <v>3</v>
      </c>
      <c r="AY14">
        <v>3</v>
      </c>
      <c r="AZ14">
        <v>3</v>
      </c>
    </row>
    <row r="15" spans="1:52" x14ac:dyDescent="0.25">
      <c r="A15">
        <v>14</v>
      </c>
      <c r="B15" t="s">
        <v>11</v>
      </c>
      <c r="C15" t="s">
        <v>54</v>
      </c>
      <c r="D15">
        <v>0.53846153846153844</v>
      </c>
      <c r="E15">
        <v>0</v>
      </c>
      <c r="F15">
        <v>0</v>
      </c>
      <c r="G15">
        <v>0.1176</v>
      </c>
      <c r="H15">
        <v>1</v>
      </c>
      <c r="I15">
        <v>0</v>
      </c>
      <c r="J15">
        <v>0</v>
      </c>
      <c r="K15">
        <v>0</v>
      </c>
      <c r="L15">
        <v>0</v>
      </c>
      <c r="M15">
        <v>0</v>
      </c>
      <c r="N15">
        <v>0</v>
      </c>
      <c r="O15">
        <v>0</v>
      </c>
      <c r="P15">
        <v>0</v>
      </c>
      <c r="Q15">
        <v>0</v>
      </c>
      <c r="R15">
        <v>5.8799999999999998E-2</v>
      </c>
      <c r="S15">
        <v>0.1</v>
      </c>
      <c r="T15" t="s">
        <v>134</v>
      </c>
      <c r="U15">
        <v>18.2</v>
      </c>
      <c r="V15">
        <v>0</v>
      </c>
      <c r="W15">
        <v>0</v>
      </c>
      <c r="X15">
        <v>5.8799999999999998E-2</v>
      </c>
      <c r="Y15">
        <v>0</v>
      </c>
      <c r="Z15">
        <v>0</v>
      </c>
      <c r="AA15">
        <v>5.8799999999999998E-2</v>
      </c>
      <c r="AB15">
        <v>0.1176</v>
      </c>
      <c r="AC15">
        <v>0</v>
      </c>
      <c r="AD15">
        <v>0</v>
      </c>
      <c r="AE15">
        <v>17</v>
      </c>
      <c r="AF15">
        <v>0</v>
      </c>
      <c r="AG15">
        <v>0</v>
      </c>
      <c r="AH15">
        <v>2</v>
      </c>
      <c r="AI15">
        <v>0</v>
      </c>
      <c r="AJ15">
        <v>0</v>
      </c>
      <c r="AK15">
        <v>0</v>
      </c>
      <c r="AL15">
        <v>0</v>
      </c>
      <c r="AM15">
        <v>0</v>
      </c>
      <c r="AN15">
        <v>0</v>
      </c>
      <c r="AO15">
        <v>0</v>
      </c>
      <c r="AP15">
        <v>0</v>
      </c>
      <c r="AQ15">
        <v>1</v>
      </c>
      <c r="AR15">
        <v>0</v>
      </c>
      <c r="AS15">
        <v>0</v>
      </c>
      <c r="AT15">
        <v>1</v>
      </c>
      <c r="AU15">
        <v>0</v>
      </c>
      <c r="AV15">
        <v>0</v>
      </c>
      <c r="AW15">
        <v>1</v>
      </c>
      <c r="AX15">
        <v>2</v>
      </c>
      <c r="AY15">
        <v>0</v>
      </c>
      <c r="AZ15">
        <v>0</v>
      </c>
    </row>
    <row r="16" spans="1:52" x14ac:dyDescent="0.25">
      <c r="A16">
        <v>15</v>
      </c>
      <c r="B16" t="s">
        <v>34</v>
      </c>
      <c r="C16" t="s">
        <v>56</v>
      </c>
      <c r="D16" s="5">
        <v>1.024390243902439</v>
      </c>
      <c r="E16">
        <v>0</v>
      </c>
      <c r="F16">
        <v>0</v>
      </c>
      <c r="G16">
        <v>0.22220000000000001</v>
      </c>
      <c r="H16">
        <v>0.5</v>
      </c>
      <c r="I16">
        <v>-0.81259999999999999</v>
      </c>
      <c r="J16">
        <v>5.5599999999999997E-2</v>
      </c>
      <c r="K16">
        <v>0.16669999999999999</v>
      </c>
      <c r="L16">
        <v>0</v>
      </c>
      <c r="M16">
        <v>0</v>
      </c>
      <c r="N16">
        <v>5.5599999999999997E-2</v>
      </c>
      <c r="O16">
        <v>5.5599999999999997E-2</v>
      </c>
      <c r="P16">
        <v>0</v>
      </c>
      <c r="Q16">
        <v>0</v>
      </c>
      <c r="R16">
        <v>0.1111</v>
      </c>
      <c r="S16">
        <v>0.1</v>
      </c>
      <c r="T16" t="s">
        <v>134</v>
      </c>
      <c r="U16">
        <v>13.9</v>
      </c>
      <c r="V16">
        <v>0</v>
      </c>
      <c r="W16">
        <v>0</v>
      </c>
      <c r="X16">
        <v>0</v>
      </c>
      <c r="Y16">
        <v>0</v>
      </c>
      <c r="Z16">
        <v>0</v>
      </c>
      <c r="AA16">
        <v>0</v>
      </c>
      <c r="AB16">
        <v>0.16669999999999999</v>
      </c>
      <c r="AC16">
        <v>5.5599999999999997E-2</v>
      </c>
      <c r="AD16">
        <v>5.5599999999999997E-2</v>
      </c>
      <c r="AE16">
        <v>18</v>
      </c>
      <c r="AF16">
        <v>0</v>
      </c>
      <c r="AG16">
        <v>0</v>
      </c>
      <c r="AH16">
        <v>4</v>
      </c>
      <c r="AI16">
        <v>1</v>
      </c>
      <c r="AJ16">
        <v>3</v>
      </c>
      <c r="AK16">
        <v>0</v>
      </c>
      <c r="AL16">
        <v>0</v>
      </c>
      <c r="AM16">
        <v>1</v>
      </c>
      <c r="AN16">
        <v>1</v>
      </c>
      <c r="AO16">
        <v>0</v>
      </c>
      <c r="AP16">
        <v>0</v>
      </c>
      <c r="AQ16">
        <v>2</v>
      </c>
      <c r="AR16">
        <v>0</v>
      </c>
      <c r="AS16">
        <v>0</v>
      </c>
      <c r="AT16">
        <v>0</v>
      </c>
      <c r="AU16">
        <v>0</v>
      </c>
      <c r="AV16">
        <v>0</v>
      </c>
      <c r="AW16">
        <v>0</v>
      </c>
      <c r="AX16">
        <v>3</v>
      </c>
      <c r="AY16">
        <v>1</v>
      </c>
      <c r="AZ16">
        <v>1</v>
      </c>
    </row>
    <row r="17" spans="1:52" x14ac:dyDescent="0.25">
      <c r="A17">
        <v>16</v>
      </c>
      <c r="B17" t="s">
        <v>33</v>
      </c>
      <c r="C17" t="s">
        <v>55</v>
      </c>
      <c r="D17">
        <v>0.62</v>
      </c>
      <c r="E17">
        <v>0</v>
      </c>
      <c r="F17">
        <v>5.5599999999999997E-2</v>
      </c>
      <c r="G17">
        <v>0.1111</v>
      </c>
      <c r="H17">
        <v>0.5</v>
      </c>
      <c r="I17">
        <v>-0.68079999999999996</v>
      </c>
      <c r="J17">
        <v>5.5599999999999997E-2</v>
      </c>
      <c r="K17">
        <v>0.1111</v>
      </c>
      <c r="L17">
        <v>0</v>
      </c>
      <c r="M17">
        <v>0</v>
      </c>
      <c r="N17">
        <v>0</v>
      </c>
      <c r="O17">
        <v>5.5599999999999997E-2</v>
      </c>
      <c r="P17">
        <v>0</v>
      </c>
      <c r="Q17">
        <v>0</v>
      </c>
      <c r="R17">
        <v>0</v>
      </c>
      <c r="S17">
        <v>0.9</v>
      </c>
      <c r="T17" t="s">
        <v>134</v>
      </c>
      <c r="U17">
        <v>13.9</v>
      </c>
      <c r="V17">
        <v>0</v>
      </c>
      <c r="W17">
        <v>0</v>
      </c>
      <c r="X17">
        <v>0</v>
      </c>
      <c r="Y17">
        <v>0</v>
      </c>
      <c r="Z17">
        <v>0</v>
      </c>
      <c r="AA17">
        <v>0</v>
      </c>
      <c r="AB17">
        <v>0.16669999999999999</v>
      </c>
      <c r="AC17">
        <v>5.5599999999999997E-2</v>
      </c>
      <c r="AD17">
        <v>5.5599999999999997E-2</v>
      </c>
      <c r="AE17">
        <v>18</v>
      </c>
      <c r="AF17">
        <v>0</v>
      </c>
      <c r="AG17">
        <v>1</v>
      </c>
      <c r="AH17">
        <v>2</v>
      </c>
      <c r="AI17">
        <v>1</v>
      </c>
      <c r="AJ17">
        <v>2</v>
      </c>
      <c r="AK17">
        <v>0</v>
      </c>
      <c r="AL17">
        <v>0</v>
      </c>
      <c r="AM17">
        <v>0</v>
      </c>
      <c r="AN17">
        <v>1</v>
      </c>
      <c r="AO17">
        <v>0</v>
      </c>
      <c r="AP17">
        <v>0</v>
      </c>
      <c r="AQ17">
        <v>0</v>
      </c>
      <c r="AR17">
        <v>0</v>
      </c>
      <c r="AS17">
        <v>0</v>
      </c>
      <c r="AT17">
        <v>0</v>
      </c>
      <c r="AU17">
        <v>0</v>
      </c>
      <c r="AV17">
        <v>0</v>
      </c>
      <c r="AW17">
        <v>0</v>
      </c>
      <c r="AX17">
        <v>3</v>
      </c>
      <c r="AY17">
        <v>1</v>
      </c>
      <c r="AZ17">
        <v>1</v>
      </c>
    </row>
    <row r="18" spans="1:52" x14ac:dyDescent="0.25">
      <c r="A18">
        <v>17</v>
      </c>
      <c r="B18" t="s">
        <v>12</v>
      </c>
      <c r="C18" t="s">
        <v>57</v>
      </c>
      <c r="D18">
        <v>0.14285714285714285</v>
      </c>
      <c r="E18">
        <v>3.85E-2</v>
      </c>
      <c r="F18">
        <v>0</v>
      </c>
      <c r="G18">
        <v>0.15379999999999999</v>
      </c>
      <c r="H18">
        <v>0.75</v>
      </c>
      <c r="I18">
        <v>-0.875</v>
      </c>
      <c r="J18">
        <v>0</v>
      </c>
      <c r="K18">
        <v>0.15379999999999999</v>
      </c>
      <c r="L18">
        <v>0</v>
      </c>
      <c r="M18">
        <v>0</v>
      </c>
      <c r="N18">
        <v>0</v>
      </c>
      <c r="O18">
        <v>0</v>
      </c>
      <c r="P18">
        <v>0</v>
      </c>
      <c r="Q18">
        <v>0</v>
      </c>
      <c r="R18">
        <v>3.85E-2</v>
      </c>
      <c r="S18">
        <v>0.81330000000000002</v>
      </c>
      <c r="T18" t="s">
        <v>134</v>
      </c>
      <c r="U18">
        <v>20.5</v>
      </c>
      <c r="V18">
        <v>0</v>
      </c>
      <c r="W18">
        <v>0</v>
      </c>
      <c r="X18">
        <v>0</v>
      </c>
      <c r="Y18">
        <v>0</v>
      </c>
      <c r="Z18">
        <v>0</v>
      </c>
      <c r="AA18">
        <v>0</v>
      </c>
      <c r="AB18">
        <v>0.23080000000000001</v>
      </c>
      <c r="AC18">
        <v>0</v>
      </c>
      <c r="AD18">
        <v>0</v>
      </c>
      <c r="AE18">
        <v>26</v>
      </c>
      <c r="AF18">
        <v>1</v>
      </c>
      <c r="AG18">
        <v>0</v>
      </c>
      <c r="AH18">
        <v>4</v>
      </c>
      <c r="AI18">
        <v>0</v>
      </c>
      <c r="AJ18">
        <v>4</v>
      </c>
      <c r="AK18">
        <v>0</v>
      </c>
      <c r="AL18">
        <v>0</v>
      </c>
      <c r="AM18">
        <v>0</v>
      </c>
      <c r="AN18">
        <v>0</v>
      </c>
      <c r="AO18">
        <v>0</v>
      </c>
      <c r="AP18">
        <v>0</v>
      </c>
      <c r="AQ18">
        <v>1</v>
      </c>
      <c r="AR18">
        <v>0</v>
      </c>
      <c r="AS18">
        <v>0</v>
      </c>
      <c r="AT18">
        <v>0</v>
      </c>
      <c r="AU18">
        <v>0</v>
      </c>
      <c r="AV18">
        <v>0</v>
      </c>
      <c r="AW18">
        <v>0</v>
      </c>
      <c r="AX18">
        <v>6</v>
      </c>
      <c r="AY18">
        <v>0</v>
      </c>
      <c r="AZ18">
        <v>0</v>
      </c>
    </row>
    <row r="19" spans="1:52" x14ac:dyDescent="0.25">
      <c r="A19">
        <v>18</v>
      </c>
      <c r="B19" t="s">
        <v>13</v>
      </c>
      <c r="C19" t="s">
        <v>58</v>
      </c>
      <c r="D19">
        <v>0.10989010989010989</v>
      </c>
      <c r="E19">
        <v>3.4500000000000003E-2</v>
      </c>
      <c r="F19">
        <v>0</v>
      </c>
      <c r="G19">
        <v>0.13789999999999999</v>
      </c>
      <c r="H19">
        <v>1</v>
      </c>
      <c r="I19">
        <v>-0.66779999999999995</v>
      </c>
      <c r="J19">
        <v>3.4500000000000003E-2</v>
      </c>
      <c r="K19">
        <v>0.2069</v>
      </c>
      <c r="L19">
        <v>0</v>
      </c>
      <c r="M19">
        <v>0</v>
      </c>
      <c r="N19">
        <v>0</v>
      </c>
      <c r="O19">
        <v>3.4500000000000003E-2</v>
      </c>
      <c r="P19">
        <v>0</v>
      </c>
      <c r="Q19">
        <v>0</v>
      </c>
      <c r="R19">
        <v>6.9000000000000006E-2</v>
      </c>
      <c r="S19">
        <v>0.62219999999999998</v>
      </c>
      <c r="T19" t="s">
        <v>134</v>
      </c>
      <c r="U19">
        <v>19.3</v>
      </c>
      <c r="V19">
        <v>0</v>
      </c>
      <c r="W19">
        <v>0</v>
      </c>
      <c r="X19">
        <v>0.10340000000000001</v>
      </c>
      <c r="Y19">
        <v>0</v>
      </c>
      <c r="Z19">
        <v>0</v>
      </c>
      <c r="AA19">
        <v>0.10340000000000001</v>
      </c>
      <c r="AB19">
        <v>0.10340000000000001</v>
      </c>
      <c r="AC19">
        <v>3.4500000000000003E-2</v>
      </c>
      <c r="AD19">
        <v>6.9000000000000006E-2</v>
      </c>
      <c r="AE19">
        <v>29</v>
      </c>
      <c r="AF19">
        <v>1</v>
      </c>
      <c r="AG19">
        <v>0</v>
      </c>
      <c r="AH19">
        <v>4</v>
      </c>
      <c r="AI19">
        <v>1</v>
      </c>
      <c r="AJ19">
        <v>6</v>
      </c>
      <c r="AK19">
        <v>0</v>
      </c>
      <c r="AL19">
        <v>0</v>
      </c>
      <c r="AM19">
        <v>0</v>
      </c>
      <c r="AN19">
        <v>1</v>
      </c>
      <c r="AO19">
        <v>0</v>
      </c>
      <c r="AP19">
        <v>0</v>
      </c>
      <c r="AQ19">
        <v>2</v>
      </c>
      <c r="AR19">
        <v>0</v>
      </c>
      <c r="AS19">
        <v>0</v>
      </c>
      <c r="AT19">
        <v>3</v>
      </c>
      <c r="AU19">
        <v>0</v>
      </c>
      <c r="AV19">
        <v>0</v>
      </c>
      <c r="AW19">
        <v>3</v>
      </c>
      <c r="AX19">
        <v>3</v>
      </c>
      <c r="AY19">
        <v>1</v>
      </c>
      <c r="AZ19">
        <v>2</v>
      </c>
    </row>
    <row r="20" spans="1:52" x14ac:dyDescent="0.25">
      <c r="A20">
        <v>19</v>
      </c>
      <c r="B20" t="s">
        <v>14</v>
      </c>
      <c r="C20" t="s">
        <v>59</v>
      </c>
      <c r="D20">
        <v>0.13186813186813187</v>
      </c>
      <c r="E20">
        <v>0</v>
      </c>
      <c r="F20">
        <v>0</v>
      </c>
      <c r="G20">
        <v>7.1400000000000005E-2</v>
      </c>
      <c r="H20">
        <v>0.5</v>
      </c>
      <c r="I20">
        <v>0</v>
      </c>
      <c r="J20">
        <v>0</v>
      </c>
      <c r="K20">
        <v>0</v>
      </c>
      <c r="L20">
        <v>0</v>
      </c>
      <c r="M20">
        <v>0</v>
      </c>
      <c r="N20">
        <v>0</v>
      </c>
      <c r="O20">
        <v>0</v>
      </c>
      <c r="P20">
        <v>0</v>
      </c>
      <c r="Q20">
        <v>0</v>
      </c>
      <c r="R20">
        <v>0.1429</v>
      </c>
      <c r="S20">
        <v>0.375</v>
      </c>
      <c r="T20" t="s">
        <v>134</v>
      </c>
      <c r="U20">
        <v>14.7</v>
      </c>
      <c r="V20">
        <v>0</v>
      </c>
      <c r="W20">
        <v>0</v>
      </c>
      <c r="X20">
        <v>0.1429</v>
      </c>
      <c r="Y20">
        <v>0</v>
      </c>
      <c r="Z20">
        <v>0</v>
      </c>
      <c r="AA20">
        <v>0</v>
      </c>
      <c r="AB20">
        <v>0.28570000000000001</v>
      </c>
      <c r="AC20">
        <v>0</v>
      </c>
      <c r="AD20">
        <v>0.1429</v>
      </c>
      <c r="AE20">
        <v>14</v>
      </c>
      <c r="AF20">
        <v>0</v>
      </c>
      <c r="AG20">
        <v>0</v>
      </c>
      <c r="AH20">
        <v>1</v>
      </c>
      <c r="AI20">
        <v>0</v>
      </c>
      <c r="AJ20">
        <v>0</v>
      </c>
      <c r="AK20">
        <v>0</v>
      </c>
      <c r="AL20">
        <v>0</v>
      </c>
      <c r="AM20">
        <v>0</v>
      </c>
      <c r="AN20">
        <v>0</v>
      </c>
      <c r="AO20">
        <v>0</v>
      </c>
      <c r="AP20">
        <v>0</v>
      </c>
      <c r="AQ20">
        <v>2</v>
      </c>
      <c r="AR20">
        <v>0</v>
      </c>
      <c r="AS20">
        <v>0</v>
      </c>
      <c r="AT20">
        <v>2</v>
      </c>
      <c r="AU20">
        <v>0</v>
      </c>
      <c r="AV20">
        <v>0</v>
      </c>
      <c r="AW20">
        <v>0</v>
      </c>
      <c r="AX20">
        <v>4</v>
      </c>
      <c r="AY20">
        <v>0</v>
      </c>
      <c r="AZ20">
        <v>2</v>
      </c>
    </row>
    <row r="21" spans="1:52" x14ac:dyDescent="0.25">
      <c r="A21">
        <v>20</v>
      </c>
      <c r="B21" t="s">
        <v>15</v>
      </c>
      <c r="C21" t="s">
        <v>60</v>
      </c>
      <c r="D21">
        <v>0.12087912087912088</v>
      </c>
      <c r="E21">
        <v>7.1400000000000005E-2</v>
      </c>
      <c r="F21">
        <v>0</v>
      </c>
      <c r="G21">
        <v>7.1400000000000005E-2</v>
      </c>
      <c r="H21">
        <v>0.41670000000000001</v>
      </c>
      <c r="I21">
        <v>-2.4E-2</v>
      </c>
      <c r="J21">
        <v>3.5700000000000003E-2</v>
      </c>
      <c r="K21">
        <v>0.1071</v>
      </c>
      <c r="L21">
        <v>0</v>
      </c>
      <c r="M21">
        <v>0</v>
      </c>
      <c r="N21">
        <v>0</v>
      </c>
      <c r="O21">
        <v>0</v>
      </c>
      <c r="P21">
        <v>0</v>
      </c>
      <c r="Q21">
        <v>0</v>
      </c>
      <c r="R21">
        <v>0</v>
      </c>
      <c r="S21">
        <v>-0.23330000000000001</v>
      </c>
      <c r="T21" t="s">
        <v>136</v>
      </c>
      <c r="U21">
        <v>16.600000000000001</v>
      </c>
      <c r="V21">
        <v>0</v>
      </c>
      <c r="W21">
        <v>3.5700000000000003E-2</v>
      </c>
      <c r="X21">
        <v>0.1071</v>
      </c>
      <c r="Y21">
        <v>0</v>
      </c>
      <c r="Z21">
        <v>0</v>
      </c>
      <c r="AA21">
        <v>7.1400000000000005E-2</v>
      </c>
      <c r="AB21">
        <v>7.1400000000000005E-2</v>
      </c>
      <c r="AC21">
        <v>3.5700000000000003E-2</v>
      </c>
      <c r="AD21">
        <v>0.1071</v>
      </c>
      <c r="AE21">
        <v>28</v>
      </c>
      <c r="AF21">
        <v>2</v>
      </c>
      <c r="AG21">
        <v>0</v>
      </c>
      <c r="AH21">
        <v>2</v>
      </c>
      <c r="AI21">
        <v>1</v>
      </c>
      <c r="AJ21">
        <v>3</v>
      </c>
      <c r="AK21">
        <v>0</v>
      </c>
      <c r="AL21">
        <v>0</v>
      </c>
      <c r="AM21">
        <v>0</v>
      </c>
      <c r="AN21">
        <v>0</v>
      </c>
      <c r="AO21">
        <v>0</v>
      </c>
      <c r="AP21">
        <v>0</v>
      </c>
      <c r="AQ21">
        <v>0</v>
      </c>
      <c r="AR21">
        <v>0</v>
      </c>
      <c r="AS21">
        <v>1</v>
      </c>
      <c r="AT21">
        <v>3</v>
      </c>
      <c r="AU21">
        <v>0</v>
      </c>
      <c r="AV21">
        <v>0</v>
      </c>
      <c r="AW21">
        <v>2</v>
      </c>
      <c r="AX21">
        <v>2</v>
      </c>
      <c r="AY21">
        <v>1</v>
      </c>
      <c r="AZ21">
        <v>3</v>
      </c>
    </row>
    <row r="22" spans="1:52" x14ac:dyDescent="0.25">
      <c r="A22">
        <v>21</v>
      </c>
      <c r="B22" t="s">
        <v>16</v>
      </c>
      <c r="C22" t="s">
        <v>61</v>
      </c>
      <c r="D22">
        <v>0.17582417582417584</v>
      </c>
      <c r="E22">
        <v>4.5499999999999999E-2</v>
      </c>
      <c r="F22">
        <v>0</v>
      </c>
      <c r="G22">
        <v>4.5499999999999999E-2</v>
      </c>
      <c r="H22">
        <v>1</v>
      </c>
      <c r="I22">
        <v>-0.38179999999999997</v>
      </c>
      <c r="J22">
        <v>0</v>
      </c>
      <c r="K22">
        <v>0.13639999999999999</v>
      </c>
      <c r="L22">
        <v>0</v>
      </c>
      <c r="M22">
        <v>0</v>
      </c>
      <c r="N22">
        <v>0</v>
      </c>
      <c r="O22">
        <v>0</v>
      </c>
      <c r="P22">
        <v>0</v>
      </c>
      <c r="Q22">
        <v>0</v>
      </c>
      <c r="R22">
        <v>4.5499999999999999E-2</v>
      </c>
      <c r="S22">
        <v>0.4</v>
      </c>
      <c r="T22" t="s">
        <v>134</v>
      </c>
      <c r="U22">
        <v>14.2</v>
      </c>
      <c r="V22">
        <v>0</v>
      </c>
      <c r="W22">
        <v>0</v>
      </c>
      <c r="X22">
        <v>0</v>
      </c>
      <c r="Y22">
        <v>0</v>
      </c>
      <c r="Z22">
        <v>0</v>
      </c>
      <c r="AA22">
        <v>0</v>
      </c>
      <c r="AB22">
        <v>0.18179999999999999</v>
      </c>
      <c r="AC22">
        <v>0</v>
      </c>
      <c r="AD22">
        <v>0</v>
      </c>
      <c r="AE22">
        <v>22</v>
      </c>
      <c r="AF22">
        <v>1</v>
      </c>
      <c r="AG22">
        <v>0</v>
      </c>
      <c r="AH22">
        <v>1</v>
      </c>
      <c r="AI22">
        <v>0</v>
      </c>
      <c r="AJ22">
        <v>3</v>
      </c>
      <c r="AK22">
        <v>0</v>
      </c>
      <c r="AL22">
        <v>0</v>
      </c>
      <c r="AM22">
        <v>0</v>
      </c>
      <c r="AN22">
        <v>0</v>
      </c>
      <c r="AO22">
        <v>0</v>
      </c>
      <c r="AP22">
        <v>0</v>
      </c>
      <c r="AQ22">
        <v>1</v>
      </c>
      <c r="AR22">
        <v>0</v>
      </c>
      <c r="AS22">
        <v>0</v>
      </c>
      <c r="AT22">
        <v>0</v>
      </c>
      <c r="AU22">
        <v>0</v>
      </c>
      <c r="AV22">
        <v>0</v>
      </c>
      <c r="AW22">
        <v>0</v>
      </c>
      <c r="AX22">
        <v>4</v>
      </c>
      <c r="AY22">
        <v>0</v>
      </c>
      <c r="AZ22">
        <v>0</v>
      </c>
    </row>
    <row r="23" spans="1:52" x14ac:dyDescent="0.25">
      <c r="A23">
        <v>22</v>
      </c>
      <c r="B23" t="s">
        <v>17</v>
      </c>
      <c r="C23" t="s">
        <v>62</v>
      </c>
      <c r="D23" s="5">
        <v>0.79120879120879117</v>
      </c>
      <c r="E23">
        <v>2.9399999999999999E-2</v>
      </c>
      <c r="F23">
        <v>5.8799999999999998E-2</v>
      </c>
      <c r="G23">
        <v>0.14710000000000001</v>
      </c>
      <c r="H23">
        <v>-0.32140000000000002</v>
      </c>
      <c r="I23">
        <v>0.29599999999999999</v>
      </c>
      <c r="J23">
        <v>0</v>
      </c>
      <c r="K23">
        <v>8.8200000000000001E-2</v>
      </c>
      <c r="L23">
        <v>2.9399999999999999E-2</v>
      </c>
      <c r="M23">
        <v>0</v>
      </c>
      <c r="N23">
        <v>0</v>
      </c>
      <c r="O23">
        <v>2.9399999999999999E-2</v>
      </c>
      <c r="P23">
        <v>2.9399999999999999E-2</v>
      </c>
      <c r="Q23">
        <v>2.9399999999999999E-2</v>
      </c>
      <c r="R23">
        <v>8.8200000000000001E-2</v>
      </c>
      <c r="S23">
        <v>0.25</v>
      </c>
      <c r="T23" t="s">
        <v>135</v>
      </c>
      <c r="U23">
        <v>21.3</v>
      </c>
      <c r="V23">
        <v>0</v>
      </c>
      <c r="W23">
        <v>2.9399999999999999E-2</v>
      </c>
      <c r="X23">
        <v>2.9399999999999999E-2</v>
      </c>
      <c r="Y23">
        <v>0</v>
      </c>
      <c r="Z23">
        <v>0</v>
      </c>
      <c r="AA23">
        <v>2.9399999999999999E-2</v>
      </c>
      <c r="AB23">
        <v>0.14710000000000001</v>
      </c>
      <c r="AC23">
        <v>0</v>
      </c>
      <c r="AD23">
        <v>2.9399999999999999E-2</v>
      </c>
      <c r="AE23">
        <v>34</v>
      </c>
      <c r="AF23">
        <v>1</v>
      </c>
      <c r="AG23">
        <v>2</v>
      </c>
      <c r="AH23">
        <v>5</v>
      </c>
      <c r="AI23">
        <v>0</v>
      </c>
      <c r="AJ23">
        <v>3</v>
      </c>
      <c r="AK23">
        <v>1</v>
      </c>
      <c r="AL23">
        <v>0</v>
      </c>
      <c r="AM23">
        <v>0</v>
      </c>
      <c r="AN23">
        <v>1</v>
      </c>
      <c r="AO23">
        <v>1</v>
      </c>
      <c r="AP23">
        <v>1</v>
      </c>
      <c r="AQ23">
        <v>3</v>
      </c>
      <c r="AR23">
        <v>0</v>
      </c>
      <c r="AS23">
        <v>1</v>
      </c>
      <c r="AT23">
        <v>1</v>
      </c>
      <c r="AU23">
        <v>0</v>
      </c>
      <c r="AV23">
        <v>0</v>
      </c>
      <c r="AW23">
        <v>1</v>
      </c>
      <c r="AX23">
        <v>5</v>
      </c>
      <c r="AY23">
        <v>0</v>
      </c>
      <c r="AZ23">
        <v>1</v>
      </c>
    </row>
    <row r="24" spans="1:52" x14ac:dyDescent="0.25">
      <c r="A24">
        <v>23</v>
      </c>
      <c r="B24" t="s">
        <v>35</v>
      </c>
      <c r="C24" t="s">
        <v>64</v>
      </c>
      <c r="D24" s="5">
        <v>1.0952380952380953</v>
      </c>
      <c r="E24">
        <v>5.5599999999999997E-2</v>
      </c>
      <c r="F24">
        <v>0</v>
      </c>
      <c r="G24">
        <v>0.1111</v>
      </c>
      <c r="H24">
        <v>1</v>
      </c>
      <c r="I24">
        <v>-7.7200000000000005E-2</v>
      </c>
      <c r="J24">
        <v>0</v>
      </c>
      <c r="K24">
        <v>0.1111</v>
      </c>
      <c r="L24">
        <v>5.5599999999999997E-2</v>
      </c>
      <c r="M24">
        <v>0</v>
      </c>
      <c r="N24">
        <v>0</v>
      </c>
      <c r="O24">
        <v>0</v>
      </c>
      <c r="P24">
        <v>0</v>
      </c>
      <c r="Q24">
        <v>0</v>
      </c>
      <c r="R24">
        <v>5.5599999999999997E-2</v>
      </c>
      <c r="S24">
        <v>6.6699999999999995E-2</v>
      </c>
      <c r="T24" t="s">
        <v>134</v>
      </c>
      <c r="U24">
        <v>13.9</v>
      </c>
      <c r="V24">
        <v>0</v>
      </c>
      <c r="W24">
        <v>0</v>
      </c>
      <c r="X24">
        <v>0</v>
      </c>
      <c r="Y24">
        <v>0</v>
      </c>
      <c r="Z24">
        <v>0</v>
      </c>
      <c r="AA24">
        <v>0</v>
      </c>
      <c r="AB24">
        <v>0.16669999999999999</v>
      </c>
      <c r="AC24">
        <v>5.5599999999999997E-2</v>
      </c>
      <c r="AD24">
        <v>5.5599999999999997E-2</v>
      </c>
      <c r="AE24">
        <v>18</v>
      </c>
      <c r="AF24">
        <v>1</v>
      </c>
      <c r="AG24">
        <v>0</v>
      </c>
      <c r="AH24">
        <v>2</v>
      </c>
      <c r="AI24">
        <v>0</v>
      </c>
      <c r="AJ24">
        <v>2</v>
      </c>
      <c r="AK24">
        <v>1</v>
      </c>
      <c r="AL24">
        <v>0</v>
      </c>
      <c r="AM24">
        <v>0</v>
      </c>
      <c r="AN24">
        <v>0</v>
      </c>
      <c r="AO24">
        <v>0</v>
      </c>
      <c r="AP24">
        <v>0</v>
      </c>
      <c r="AQ24">
        <v>1</v>
      </c>
      <c r="AR24">
        <v>0</v>
      </c>
      <c r="AS24">
        <v>0</v>
      </c>
      <c r="AT24">
        <v>0</v>
      </c>
      <c r="AU24">
        <v>0</v>
      </c>
      <c r="AV24">
        <v>0</v>
      </c>
      <c r="AW24">
        <v>0</v>
      </c>
      <c r="AX24">
        <v>3</v>
      </c>
      <c r="AY24">
        <v>1</v>
      </c>
      <c r="AZ24">
        <v>1</v>
      </c>
    </row>
    <row r="25" spans="1:52" x14ac:dyDescent="0.25">
      <c r="A25">
        <v>24</v>
      </c>
      <c r="B25" t="s">
        <v>36</v>
      </c>
      <c r="C25" t="s">
        <v>63</v>
      </c>
      <c r="D25" s="5">
        <v>1.4693877551020409</v>
      </c>
      <c r="E25">
        <v>0</v>
      </c>
      <c r="F25">
        <v>4.5499999999999999E-2</v>
      </c>
      <c r="G25">
        <v>0.18179999999999999</v>
      </c>
      <c r="H25">
        <v>1</v>
      </c>
      <c r="I25">
        <v>0.61240000000000006</v>
      </c>
      <c r="J25">
        <v>0</v>
      </c>
      <c r="K25">
        <v>0.18179999999999999</v>
      </c>
      <c r="L25">
        <v>4.5499999999999999E-2</v>
      </c>
      <c r="M25">
        <v>0</v>
      </c>
      <c r="N25">
        <v>0</v>
      </c>
      <c r="O25">
        <v>0</v>
      </c>
      <c r="P25">
        <v>0</v>
      </c>
      <c r="Q25">
        <v>0</v>
      </c>
      <c r="R25">
        <v>0.13639999999999999</v>
      </c>
      <c r="S25">
        <v>0</v>
      </c>
      <c r="T25" t="s">
        <v>134</v>
      </c>
      <c r="U25">
        <v>16.600000000000001</v>
      </c>
      <c r="V25">
        <v>0</v>
      </c>
      <c r="W25">
        <v>0</v>
      </c>
      <c r="X25">
        <v>0</v>
      </c>
      <c r="Y25">
        <v>0</v>
      </c>
      <c r="Z25">
        <v>0</v>
      </c>
      <c r="AA25">
        <v>0</v>
      </c>
      <c r="AB25">
        <v>0.2273</v>
      </c>
      <c r="AC25">
        <v>4.5499999999999999E-2</v>
      </c>
      <c r="AD25">
        <v>4.5499999999999999E-2</v>
      </c>
      <c r="AE25">
        <v>22</v>
      </c>
      <c r="AF25">
        <v>0</v>
      </c>
      <c r="AG25">
        <v>1</v>
      </c>
      <c r="AH25">
        <v>4</v>
      </c>
      <c r="AI25">
        <v>0</v>
      </c>
      <c r="AJ25">
        <v>4</v>
      </c>
      <c r="AK25">
        <v>1</v>
      </c>
      <c r="AL25">
        <v>0</v>
      </c>
      <c r="AM25">
        <v>0</v>
      </c>
      <c r="AN25">
        <v>0</v>
      </c>
      <c r="AO25">
        <v>0</v>
      </c>
      <c r="AP25">
        <v>0</v>
      </c>
      <c r="AQ25">
        <v>3</v>
      </c>
      <c r="AR25">
        <v>0</v>
      </c>
      <c r="AS25">
        <v>0</v>
      </c>
      <c r="AT25">
        <v>0</v>
      </c>
      <c r="AU25">
        <v>0</v>
      </c>
      <c r="AV25">
        <v>0</v>
      </c>
      <c r="AW25">
        <v>0</v>
      </c>
      <c r="AX25">
        <v>5</v>
      </c>
      <c r="AY25">
        <v>1</v>
      </c>
      <c r="AZ25">
        <v>1</v>
      </c>
    </row>
    <row r="26" spans="1:52" x14ac:dyDescent="0.25">
      <c r="A26">
        <v>25</v>
      </c>
      <c r="B26" t="s">
        <v>18</v>
      </c>
      <c r="C26" t="s">
        <v>65</v>
      </c>
      <c r="D26">
        <v>9.8901098901098897E-2</v>
      </c>
      <c r="E26">
        <v>0.04</v>
      </c>
      <c r="F26">
        <v>0</v>
      </c>
      <c r="G26">
        <v>0.04</v>
      </c>
      <c r="H26">
        <v>1</v>
      </c>
      <c r="I26">
        <v>0</v>
      </c>
      <c r="J26">
        <v>0</v>
      </c>
      <c r="K26">
        <v>0</v>
      </c>
      <c r="L26">
        <v>0.04</v>
      </c>
      <c r="M26">
        <v>0</v>
      </c>
      <c r="N26">
        <v>0</v>
      </c>
      <c r="O26">
        <v>0</v>
      </c>
      <c r="P26">
        <v>0</v>
      </c>
      <c r="Q26">
        <v>0</v>
      </c>
      <c r="R26">
        <v>0.12</v>
      </c>
      <c r="S26">
        <v>0</v>
      </c>
      <c r="T26" t="s">
        <v>134</v>
      </c>
      <c r="U26">
        <v>15.4</v>
      </c>
      <c r="V26">
        <v>0</v>
      </c>
      <c r="W26">
        <v>0</v>
      </c>
      <c r="X26">
        <v>0.08</v>
      </c>
      <c r="Y26">
        <v>0</v>
      </c>
      <c r="Z26">
        <v>0</v>
      </c>
      <c r="AA26">
        <v>0.08</v>
      </c>
      <c r="AB26">
        <v>0.12</v>
      </c>
      <c r="AC26">
        <v>0.04</v>
      </c>
      <c r="AD26">
        <v>0</v>
      </c>
      <c r="AE26">
        <v>25</v>
      </c>
      <c r="AF26">
        <v>1</v>
      </c>
      <c r="AG26">
        <v>0</v>
      </c>
      <c r="AH26">
        <v>1</v>
      </c>
      <c r="AI26">
        <v>0</v>
      </c>
      <c r="AJ26">
        <v>0</v>
      </c>
      <c r="AK26">
        <v>1</v>
      </c>
      <c r="AL26">
        <v>0</v>
      </c>
      <c r="AM26">
        <v>0</v>
      </c>
      <c r="AN26">
        <v>0</v>
      </c>
      <c r="AO26">
        <v>0</v>
      </c>
      <c r="AP26">
        <v>0</v>
      </c>
      <c r="AQ26">
        <v>3</v>
      </c>
      <c r="AR26">
        <v>0</v>
      </c>
      <c r="AS26">
        <v>0</v>
      </c>
      <c r="AT26">
        <v>2</v>
      </c>
      <c r="AU26">
        <v>0</v>
      </c>
      <c r="AV26">
        <v>0</v>
      </c>
      <c r="AW26">
        <v>2</v>
      </c>
      <c r="AX26">
        <v>3</v>
      </c>
      <c r="AY26">
        <v>1</v>
      </c>
      <c r="AZ26">
        <v>0</v>
      </c>
    </row>
    <row r="27" spans="1:52" x14ac:dyDescent="0.25">
      <c r="A27">
        <v>26</v>
      </c>
      <c r="B27" t="s">
        <v>19</v>
      </c>
      <c r="C27" t="s">
        <v>66</v>
      </c>
      <c r="D27">
        <v>0.16483516483516483</v>
      </c>
      <c r="E27">
        <v>3.3300000000000003E-2</v>
      </c>
      <c r="F27">
        <v>0</v>
      </c>
      <c r="G27">
        <v>0.1</v>
      </c>
      <c r="H27">
        <v>1</v>
      </c>
      <c r="I27">
        <v>0.49390000000000001</v>
      </c>
      <c r="J27">
        <v>0</v>
      </c>
      <c r="K27">
        <v>3.3300000000000003E-2</v>
      </c>
      <c r="L27">
        <v>0</v>
      </c>
      <c r="M27">
        <v>3.3300000000000003E-2</v>
      </c>
      <c r="N27">
        <v>0</v>
      </c>
      <c r="O27">
        <v>0</v>
      </c>
      <c r="P27">
        <v>0</v>
      </c>
      <c r="Q27">
        <v>0</v>
      </c>
      <c r="R27">
        <v>0</v>
      </c>
      <c r="S27">
        <v>0.38329999999999997</v>
      </c>
      <c r="T27" t="s">
        <v>134</v>
      </c>
      <c r="U27">
        <v>17.399999999999999</v>
      </c>
      <c r="V27">
        <v>3.3300000000000003E-2</v>
      </c>
      <c r="W27">
        <v>0</v>
      </c>
      <c r="X27">
        <v>0.16669999999999999</v>
      </c>
      <c r="Y27">
        <v>0</v>
      </c>
      <c r="Z27">
        <v>0</v>
      </c>
      <c r="AA27">
        <v>3.3300000000000003E-2</v>
      </c>
      <c r="AB27">
        <v>0.16669999999999999</v>
      </c>
      <c r="AC27">
        <v>6.6699999999999995E-2</v>
      </c>
      <c r="AD27">
        <v>6.6699999999999995E-2</v>
      </c>
      <c r="AE27">
        <v>30</v>
      </c>
      <c r="AF27">
        <v>1</v>
      </c>
      <c r="AG27">
        <v>0</v>
      </c>
      <c r="AH27">
        <v>3</v>
      </c>
      <c r="AI27">
        <v>0</v>
      </c>
      <c r="AJ27">
        <v>1</v>
      </c>
      <c r="AK27">
        <v>0</v>
      </c>
      <c r="AL27">
        <v>1</v>
      </c>
      <c r="AM27">
        <v>0</v>
      </c>
      <c r="AN27">
        <v>0</v>
      </c>
      <c r="AO27">
        <v>0</v>
      </c>
      <c r="AP27">
        <v>0</v>
      </c>
      <c r="AQ27">
        <v>0</v>
      </c>
      <c r="AR27">
        <v>1</v>
      </c>
      <c r="AS27">
        <v>0</v>
      </c>
      <c r="AT27">
        <v>5</v>
      </c>
      <c r="AU27">
        <v>0</v>
      </c>
      <c r="AV27">
        <v>0</v>
      </c>
      <c r="AW27">
        <v>1</v>
      </c>
      <c r="AX27">
        <v>5</v>
      </c>
      <c r="AY27">
        <v>2</v>
      </c>
      <c r="AZ27">
        <v>2</v>
      </c>
    </row>
    <row r="28" spans="1:52" x14ac:dyDescent="0.25">
      <c r="A28">
        <v>27</v>
      </c>
      <c r="B28" t="s">
        <v>20</v>
      </c>
      <c r="C28" t="s">
        <v>67</v>
      </c>
      <c r="D28">
        <v>0.12087912087912088</v>
      </c>
      <c r="E28">
        <v>0</v>
      </c>
      <c r="F28">
        <v>0</v>
      </c>
      <c r="G28">
        <v>0.1212</v>
      </c>
      <c r="H28">
        <v>0.33329999999999999</v>
      </c>
      <c r="I28">
        <v>2.58E-2</v>
      </c>
      <c r="J28">
        <v>3.0300000000000001E-2</v>
      </c>
      <c r="K28">
        <v>6.0600000000000001E-2</v>
      </c>
      <c r="L28">
        <v>0</v>
      </c>
      <c r="M28">
        <v>0</v>
      </c>
      <c r="N28">
        <v>0</v>
      </c>
      <c r="O28">
        <v>9.0899999999999995E-2</v>
      </c>
      <c r="P28">
        <v>6.0600000000000001E-2</v>
      </c>
      <c r="Q28">
        <v>0</v>
      </c>
      <c r="R28">
        <v>0.18179999999999999</v>
      </c>
      <c r="S28">
        <v>0.2</v>
      </c>
      <c r="T28" t="s">
        <v>134</v>
      </c>
      <c r="U28">
        <v>15</v>
      </c>
      <c r="V28">
        <v>0</v>
      </c>
      <c r="W28">
        <v>3.0300000000000001E-2</v>
      </c>
      <c r="X28">
        <v>6.0600000000000001E-2</v>
      </c>
      <c r="Y28">
        <v>0</v>
      </c>
      <c r="Z28">
        <v>0</v>
      </c>
      <c r="AA28">
        <v>3.0300000000000001E-2</v>
      </c>
      <c r="AB28">
        <v>0.18179999999999999</v>
      </c>
      <c r="AC28">
        <v>0</v>
      </c>
      <c r="AD28">
        <v>0</v>
      </c>
      <c r="AE28">
        <v>33</v>
      </c>
      <c r="AF28">
        <v>0</v>
      </c>
      <c r="AG28">
        <v>0</v>
      </c>
      <c r="AH28">
        <v>4</v>
      </c>
      <c r="AI28">
        <v>1</v>
      </c>
      <c r="AJ28">
        <v>2</v>
      </c>
      <c r="AK28">
        <v>0</v>
      </c>
      <c r="AL28">
        <v>0</v>
      </c>
      <c r="AM28">
        <v>0</v>
      </c>
      <c r="AN28">
        <v>3</v>
      </c>
      <c r="AO28">
        <v>2</v>
      </c>
      <c r="AP28">
        <v>0</v>
      </c>
      <c r="AQ28">
        <v>6</v>
      </c>
      <c r="AR28">
        <v>0</v>
      </c>
      <c r="AS28">
        <v>1</v>
      </c>
      <c r="AT28">
        <v>2</v>
      </c>
      <c r="AU28">
        <v>0</v>
      </c>
      <c r="AV28">
        <v>0</v>
      </c>
      <c r="AW28">
        <v>1</v>
      </c>
      <c r="AX28">
        <v>6</v>
      </c>
      <c r="AY28">
        <v>0</v>
      </c>
      <c r="AZ28">
        <v>0</v>
      </c>
    </row>
    <row r="29" spans="1:52" x14ac:dyDescent="0.25">
      <c r="A29">
        <v>28</v>
      </c>
      <c r="B29" t="s">
        <v>21</v>
      </c>
      <c r="C29" t="s">
        <v>68</v>
      </c>
      <c r="D29">
        <v>0.13186813186813187</v>
      </c>
      <c r="E29">
        <v>0</v>
      </c>
      <c r="F29">
        <v>0</v>
      </c>
      <c r="G29">
        <v>6.25E-2</v>
      </c>
      <c r="H29">
        <v>1</v>
      </c>
      <c r="I29">
        <v>-0.67049999999999998</v>
      </c>
      <c r="J29">
        <v>0</v>
      </c>
      <c r="K29">
        <v>6.25E-2</v>
      </c>
      <c r="L29">
        <v>0</v>
      </c>
      <c r="M29">
        <v>0</v>
      </c>
      <c r="N29">
        <v>0</v>
      </c>
      <c r="O29">
        <v>0</v>
      </c>
      <c r="P29">
        <v>0</v>
      </c>
      <c r="Q29">
        <v>0</v>
      </c>
      <c r="R29">
        <v>0</v>
      </c>
      <c r="S29">
        <v>0.375</v>
      </c>
      <c r="T29" t="s">
        <v>134</v>
      </c>
      <c r="U29">
        <v>11.9</v>
      </c>
      <c r="V29">
        <v>0</v>
      </c>
      <c r="W29">
        <v>0</v>
      </c>
      <c r="X29">
        <v>0.1875</v>
      </c>
      <c r="Y29">
        <v>0</v>
      </c>
      <c r="Z29">
        <v>0</v>
      </c>
      <c r="AA29">
        <v>6.25E-2</v>
      </c>
      <c r="AB29">
        <v>0.1875</v>
      </c>
      <c r="AC29">
        <v>0</v>
      </c>
      <c r="AD29">
        <v>6.25E-2</v>
      </c>
      <c r="AE29">
        <v>16</v>
      </c>
      <c r="AF29">
        <v>0</v>
      </c>
      <c r="AG29">
        <v>0</v>
      </c>
      <c r="AH29">
        <v>1</v>
      </c>
      <c r="AI29">
        <v>0</v>
      </c>
      <c r="AJ29">
        <v>1</v>
      </c>
      <c r="AK29">
        <v>0</v>
      </c>
      <c r="AL29">
        <v>0</v>
      </c>
      <c r="AM29">
        <v>0</v>
      </c>
      <c r="AN29">
        <v>0</v>
      </c>
      <c r="AO29">
        <v>0</v>
      </c>
      <c r="AP29">
        <v>0</v>
      </c>
      <c r="AQ29">
        <v>0</v>
      </c>
      <c r="AR29">
        <v>0</v>
      </c>
      <c r="AS29">
        <v>0</v>
      </c>
      <c r="AT29">
        <v>3</v>
      </c>
      <c r="AU29">
        <v>0</v>
      </c>
      <c r="AV29">
        <v>0</v>
      </c>
      <c r="AW29">
        <v>1</v>
      </c>
      <c r="AX29">
        <v>3</v>
      </c>
      <c r="AY29">
        <v>0</v>
      </c>
      <c r="AZ29">
        <v>1</v>
      </c>
    </row>
    <row r="30" spans="1:52" x14ac:dyDescent="0.25">
      <c r="A30">
        <v>29</v>
      </c>
      <c r="B30" t="s">
        <v>22</v>
      </c>
      <c r="C30" t="s">
        <v>69</v>
      </c>
      <c r="D30">
        <v>0.52747252747252749</v>
      </c>
      <c r="E30">
        <v>7.6899999999999996E-2</v>
      </c>
      <c r="F30">
        <v>0</v>
      </c>
      <c r="G30">
        <v>7.6899999999999996E-2</v>
      </c>
      <c r="H30">
        <v>1</v>
      </c>
      <c r="I30">
        <v>-0.58589999999999998</v>
      </c>
      <c r="J30">
        <v>0</v>
      </c>
      <c r="K30">
        <v>7.6899999999999996E-2</v>
      </c>
      <c r="L30">
        <v>0</v>
      </c>
      <c r="M30">
        <v>0</v>
      </c>
      <c r="N30">
        <v>0</v>
      </c>
      <c r="O30">
        <v>0</v>
      </c>
      <c r="P30">
        <v>0</v>
      </c>
      <c r="Q30">
        <v>0</v>
      </c>
      <c r="R30">
        <v>0.15379999999999999</v>
      </c>
      <c r="S30">
        <v>3.3300000000000003E-2</v>
      </c>
      <c r="T30" t="s">
        <v>134</v>
      </c>
      <c r="U30">
        <v>7.2</v>
      </c>
      <c r="V30">
        <v>0</v>
      </c>
      <c r="W30">
        <v>0</v>
      </c>
      <c r="X30">
        <v>0</v>
      </c>
      <c r="Y30">
        <v>0</v>
      </c>
      <c r="Z30">
        <v>0</v>
      </c>
      <c r="AA30">
        <v>0</v>
      </c>
      <c r="AB30">
        <v>0.23080000000000001</v>
      </c>
      <c r="AC30">
        <v>0</v>
      </c>
      <c r="AD30">
        <v>0</v>
      </c>
      <c r="AE30">
        <v>13</v>
      </c>
      <c r="AF30">
        <v>1</v>
      </c>
      <c r="AG30">
        <v>0</v>
      </c>
      <c r="AH30">
        <v>1</v>
      </c>
      <c r="AI30">
        <v>0</v>
      </c>
      <c r="AJ30">
        <v>1</v>
      </c>
      <c r="AK30">
        <v>0</v>
      </c>
      <c r="AL30">
        <v>0</v>
      </c>
      <c r="AM30">
        <v>0</v>
      </c>
      <c r="AN30">
        <v>0</v>
      </c>
      <c r="AO30">
        <v>0</v>
      </c>
      <c r="AP30">
        <v>0</v>
      </c>
      <c r="AQ30">
        <v>2</v>
      </c>
      <c r="AR30">
        <v>0</v>
      </c>
      <c r="AS30">
        <v>0</v>
      </c>
      <c r="AT30">
        <v>0</v>
      </c>
      <c r="AU30">
        <v>0</v>
      </c>
      <c r="AV30">
        <v>0</v>
      </c>
      <c r="AW30">
        <v>0</v>
      </c>
      <c r="AX30">
        <v>3</v>
      </c>
      <c r="AY30">
        <v>0</v>
      </c>
      <c r="AZ30">
        <v>0</v>
      </c>
    </row>
    <row r="31" spans="1:52" x14ac:dyDescent="0.25">
      <c r="A31">
        <v>30</v>
      </c>
      <c r="B31" t="s">
        <v>23</v>
      </c>
      <c r="C31" t="s">
        <v>70</v>
      </c>
      <c r="D31">
        <v>0.48351648351648352</v>
      </c>
      <c r="E31">
        <v>0</v>
      </c>
      <c r="F31">
        <v>0</v>
      </c>
      <c r="G31">
        <v>0.1111</v>
      </c>
      <c r="H31">
        <v>1</v>
      </c>
      <c r="I31">
        <v>0.2732</v>
      </c>
      <c r="J31">
        <v>0</v>
      </c>
      <c r="K31">
        <v>3.6999999999999998E-2</v>
      </c>
      <c r="L31">
        <v>0</v>
      </c>
      <c r="M31">
        <v>0</v>
      </c>
      <c r="N31">
        <v>0</v>
      </c>
      <c r="O31">
        <v>0</v>
      </c>
      <c r="P31">
        <v>0</v>
      </c>
      <c r="Q31">
        <v>3.6999999999999998E-2</v>
      </c>
      <c r="R31">
        <v>0.1852</v>
      </c>
      <c r="S31">
        <v>0.5</v>
      </c>
      <c r="T31" t="s">
        <v>134</v>
      </c>
      <c r="U31">
        <v>12.6</v>
      </c>
      <c r="V31">
        <v>0</v>
      </c>
      <c r="W31">
        <v>3.6999999999999998E-2</v>
      </c>
      <c r="X31">
        <v>0</v>
      </c>
      <c r="Y31">
        <v>0</v>
      </c>
      <c r="Z31">
        <v>0</v>
      </c>
      <c r="AA31">
        <v>0</v>
      </c>
      <c r="AB31">
        <v>0.22220000000000001</v>
      </c>
      <c r="AC31">
        <v>0</v>
      </c>
      <c r="AD31">
        <v>0</v>
      </c>
      <c r="AE31">
        <v>27</v>
      </c>
      <c r="AF31">
        <v>0</v>
      </c>
      <c r="AG31">
        <v>0</v>
      </c>
      <c r="AH31">
        <v>3</v>
      </c>
      <c r="AI31">
        <v>0</v>
      </c>
      <c r="AJ31">
        <v>1</v>
      </c>
      <c r="AK31">
        <v>0</v>
      </c>
      <c r="AL31">
        <v>0</v>
      </c>
      <c r="AM31">
        <v>0</v>
      </c>
      <c r="AN31">
        <v>0</v>
      </c>
      <c r="AO31">
        <v>0</v>
      </c>
      <c r="AP31">
        <v>1</v>
      </c>
      <c r="AQ31">
        <v>5</v>
      </c>
      <c r="AR31">
        <v>0</v>
      </c>
      <c r="AS31">
        <v>1</v>
      </c>
      <c r="AT31">
        <v>0</v>
      </c>
      <c r="AU31">
        <v>0</v>
      </c>
      <c r="AV31">
        <v>0</v>
      </c>
      <c r="AW31">
        <v>0</v>
      </c>
      <c r="AX31">
        <v>6</v>
      </c>
      <c r="AY31">
        <v>0</v>
      </c>
      <c r="AZ31">
        <v>0</v>
      </c>
    </row>
    <row r="32" spans="1:52" x14ac:dyDescent="0.25">
      <c r="A32">
        <v>31</v>
      </c>
      <c r="B32" t="s">
        <v>37</v>
      </c>
      <c r="C32" t="s">
        <v>71</v>
      </c>
      <c r="D32" s="5">
        <v>1.1458333333333333</v>
      </c>
      <c r="E32">
        <v>0.1875</v>
      </c>
      <c r="F32">
        <v>0</v>
      </c>
      <c r="G32">
        <v>0.125</v>
      </c>
      <c r="H32">
        <v>0.16669999999999999</v>
      </c>
      <c r="I32">
        <v>2.58E-2</v>
      </c>
      <c r="J32">
        <v>0</v>
      </c>
      <c r="K32">
        <v>0.125</v>
      </c>
      <c r="L32">
        <v>0</v>
      </c>
      <c r="M32">
        <v>0</v>
      </c>
      <c r="N32">
        <v>0</v>
      </c>
      <c r="O32">
        <v>6.25E-2</v>
      </c>
      <c r="P32">
        <v>0</v>
      </c>
      <c r="Q32">
        <v>0</v>
      </c>
      <c r="R32">
        <v>6.25E-2</v>
      </c>
      <c r="S32">
        <v>6.6699999999999995E-2</v>
      </c>
      <c r="T32" t="s">
        <v>134</v>
      </c>
      <c r="U32">
        <v>14.3</v>
      </c>
      <c r="V32">
        <v>0</v>
      </c>
      <c r="W32">
        <v>0</v>
      </c>
      <c r="X32">
        <v>0</v>
      </c>
      <c r="Y32">
        <v>0</v>
      </c>
      <c r="Z32">
        <v>0</v>
      </c>
      <c r="AA32">
        <v>0</v>
      </c>
      <c r="AB32">
        <v>0.1875</v>
      </c>
      <c r="AC32">
        <v>0</v>
      </c>
      <c r="AD32">
        <v>6.25E-2</v>
      </c>
      <c r="AE32">
        <v>16</v>
      </c>
      <c r="AF32">
        <v>3</v>
      </c>
      <c r="AG32">
        <v>0</v>
      </c>
      <c r="AH32">
        <v>2</v>
      </c>
      <c r="AI32">
        <v>0</v>
      </c>
      <c r="AJ32">
        <v>2</v>
      </c>
      <c r="AK32">
        <v>0</v>
      </c>
      <c r="AL32">
        <v>0</v>
      </c>
      <c r="AM32">
        <v>0</v>
      </c>
      <c r="AN32">
        <v>1</v>
      </c>
      <c r="AO32">
        <v>0</v>
      </c>
      <c r="AP32">
        <v>0</v>
      </c>
      <c r="AQ32">
        <v>1</v>
      </c>
      <c r="AR32">
        <v>0</v>
      </c>
      <c r="AS32">
        <v>0</v>
      </c>
      <c r="AT32">
        <v>0</v>
      </c>
      <c r="AU32">
        <v>0</v>
      </c>
      <c r="AV32">
        <v>0</v>
      </c>
      <c r="AW32">
        <v>0</v>
      </c>
      <c r="AX32">
        <v>3</v>
      </c>
      <c r="AY32">
        <v>0</v>
      </c>
      <c r="AZ32">
        <v>1</v>
      </c>
    </row>
    <row r="33" spans="1:52" x14ac:dyDescent="0.25">
      <c r="A33">
        <v>32</v>
      </c>
      <c r="B33" t="s">
        <v>38</v>
      </c>
      <c r="C33" t="s">
        <v>72</v>
      </c>
      <c r="D33" s="5">
        <v>1.6744186046511629</v>
      </c>
      <c r="E33">
        <v>0.14810000000000001</v>
      </c>
      <c r="F33">
        <v>7.4099999999999999E-2</v>
      </c>
      <c r="G33">
        <v>0.1111</v>
      </c>
      <c r="H33">
        <v>0.5</v>
      </c>
      <c r="I33">
        <v>0.86580000000000001</v>
      </c>
      <c r="J33">
        <v>0</v>
      </c>
      <c r="K33">
        <v>0.14810000000000001</v>
      </c>
      <c r="L33">
        <v>0</v>
      </c>
      <c r="M33">
        <v>0</v>
      </c>
      <c r="N33">
        <v>0</v>
      </c>
      <c r="O33">
        <v>3.6999999999999998E-2</v>
      </c>
      <c r="P33">
        <v>0</v>
      </c>
      <c r="Q33">
        <v>0</v>
      </c>
      <c r="R33">
        <v>0.1111</v>
      </c>
      <c r="S33">
        <v>0</v>
      </c>
      <c r="T33" t="s">
        <v>134</v>
      </c>
      <c r="U33">
        <v>16.2</v>
      </c>
      <c r="V33">
        <v>0</v>
      </c>
      <c r="W33">
        <v>0</v>
      </c>
      <c r="X33">
        <v>0</v>
      </c>
      <c r="Y33">
        <v>0</v>
      </c>
      <c r="Z33">
        <v>0</v>
      </c>
      <c r="AA33">
        <v>0</v>
      </c>
      <c r="AB33">
        <v>0.1852</v>
      </c>
      <c r="AC33">
        <v>0</v>
      </c>
      <c r="AD33">
        <v>3.6999999999999998E-2</v>
      </c>
      <c r="AE33">
        <v>27</v>
      </c>
      <c r="AF33">
        <v>4</v>
      </c>
      <c r="AG33">
        <v>2</v>
      </c>
      <c r="AH33">
        <v>3</v>
      </c>
      <c r="AI33">
        <v>0</v>
      </c>
      <c r="AJ33">
        <v>4</v>
      </c>
      <c r="AK33">
        <v>0</v>
      </c>
      <c r="AL33">
        <v>0</v>
      </c>
      <c r="AM33">
        <v>0</v>
      </c>
      <c r="AN33">
        <v>1</v>
      </c>
      <c r="AO33">
        <v>0</v>
      </c>
      <c r="AP33">
        <v>0</v>
      </c>
      <c r="AQ33">
        <v>3</v>
      </c>
      <c r="AR33">
        <v>0</v>
      </c>
      <c r="AS33">
        <v>0</v>
      </c>
      <c r="AT33">
        <v>0</v>
      </c>
      <c r="AU33">
        <v>0</v>
      </c>
      <c r="AV33">
        <v>0</v>
      </c>
      <c r="AW33">
        <v>0</v>
      </c>
      <c r="AX33">
        <v>5</v>
      </c>
      <c r="AY33">
        <v>0</v>
      </c>
      <c r="AZ33">
        <v>1</v>
      </c>
    </row>
    <row r="34" spans="1:52" x14ac:dyDescent="0.25">
      <c r="A34">
        <v>33</v>
      </c>
      <c r="B34" t="s">
        <v>24</v>
      </c>
      <c r="C34" t="s">
        <v>73</v>
      </c>
      <c r="D34">
        <v>0.42857142857142855</v>
      </c>
      <c r="E34">
        <v>3.3300000000000003E-2</v>
      </c>
      <c r="F34">
        <v>0</v>
      </c>
      <c r="G34">
        <v>6.6699999999999995E-2</v>
      </c>
      <c r="H34">
        <v>1</v>
      </c>
      <c r="I34">
        <v>0.45879999999999999</v>
      </c>
      <c r="J34">
        <v>0</v>
      </c>
      <c r="K34">
        <v>6.6699999999999995E-2</v>
      </c>
      <c r="L34">
        <v>0</v>
      </c>
      <c r="M34">
        <v>0</v>
      </c>
      <c r="N34">
        <v>0</v>
      </c>
      <c r="O34">
        <v>0</v>
      </c>
      <c r="P34">
        <v>0</v>
      </c>
      <c r="Q34">
        <v>0</v>
      </c>
      <c r="R34">
        <v>0.1</v>
      </c>
      <c r="S34">
        <v>0.40150000000000002</v>
      </c>
      <c r="T34" t="s">
        <v>134</v>
      </c>
      <c r="U34">
        <v>16.2</v>
      </c>
      <c r="V34">
        <v>0</v>
      </c>
      <c r="W34">
        <v>0</v>
      </c>
      <c r="X34">
        <v>0.1</v>
      </c>
      <c r="Y34">
        <v>0</v>
      </c>
      <c r="Z34">
        <v>3.3300000000000003E-2</v>
      </c>
      <c r="AA34">
        <v>0</v>
      </c>
      <c r="AB34">
        <v>0.23330000000000001</v>
      </c>
      <c r="AC34">
        <v>0</v>
      </c>
      <c r="AD34">
        <v>6.6699999999999995E-2</v>
      </c>
      <c r="AE34">
        <v>30</v>
      </c>
      <c r="AF34">
        <v>1</v>
      </c>
      <c r="AG34">
        <v>0</v>
      </c>
      <c r="AH34">
        <v>2</v>
      </c>
      <c r="AI34">
        <v>0</v>
      </c>
      <c r="AJ34">
        <v>2</v>
      </c>
      <c r="AK34">
        <v>0</v>
      </c>
      <c r="AL34">
        <v>0</v>
      </c>
      <c r="AM34">
        <v>0</v>
      </c>
      <c r="AN34">
        <v>0</v>
      </c>
      <c r="AO34">
        <v>0</v>
      </c>
      <c r="AP34">
        <v>0</v>
      </c>
      <c r="AQ34">
        <v>3</v>
      </c>
      <c r="AR34">
        <v>0</v>
      </c>
      <c r="AS34">
        <v>0</v>
      </c>
      <c r="AT34">
        <v>3</v>
      </c>
      <c r="AU34">
        <v>0</v>
      </c>
      <c r="AV34">
        <v>1</v>
      </c>
      <c r="AW34">
        <v>0</v>
      </c>
      <c r="AX34">
        <v>7</v>
      </c>
      <c r="AY34">
        <v>0</v>
      </c>
      <c r="AZ34">
        <v>2</v>
      </c>
    </row>
    <row r="35" spans="1:52" x14ac:dyDescent="0.25">
      <c r="A35">
        <v>34</v>
      </c>
      <c r="B35" t="s">
        <v>25</v>
      </c>
      <c r="C35" t="s">
        <v>74</v>
      </c>
      <c r="D35">
        <v>0.21978021978021978</v>
      </c>
      <c r="E35">
        <v>0</v>
      </c>
      <c r="F35">
        <v>0</v>
      </c>
      <c r="G35">
        <v>0.15379999999999999</v>
      </c>
      <c r="H35">
        <v>0.5</v>
      </c>
      <c r="I35">
        <v>0.15310000000000001</v>
      </c>
      <c r="J35">
        <v>0</v>
      </c>
      <c r="K35">
        <v>7.6899999999999996E-2</v>
      </c>
      <c r="L35">
        <v>0</v>
      </c>
      <c r="M35">
        <v>0</v>
      </c>
      <c r="N35">
        <v>0</v>
      </c>
      <c r="O35">
        <v>0</v>
      </c>
      <c r="P35">
        <v>0</v>
      </c>
      <c r="Q35">
        <v>0</v>
      </c>
      <c r="R35">
        <v>0.1154</v>
      </c>
      <c r="S35">
        <v>0.68930000000000002</v>
      </c>
      <c r="T35" t="s">
        <v>134</v>
      </c>
      <c r="U35">
        <v>18.2</v>
      </c>
      <c r="V35">
        <v>0</v>
      </c>
      <c r="W35">
        <v>0</v>
      </c>
      <c r="X35">
        <v>3.85E-2</v>
      </c>
      <c r="Y35">
        <v>0</v>
      </c>
      <c r="Z35">
        <v>0</v>
      </c>
      <c r="AA35">
        <v>3.85E-2</v>
      </c>
      <c r="AB35">
        <v>0.15379999999999999</v>
      </c>
      <c r="AC35">
        <v>0</v>
      </c>
      <c r="AD35">
        <v>3.85E-2</v>
      </c>
      <c r="AE35">
        <v>26</v>
      </c>
      <c r="AF35">
        <v>0</v>
      </c>
      <c r="AG35">
        <v>0</v>
      </c>
      <c r="AH35">
        <v>4</v>
      </c>
      <c r="AI35">
        <v>0</v>
      </c>
      <c r="AJ35">
        <v>2</v>
      </c>
      <c r="AK35">
        <v>0</v>
      </c>
      <c r="AL35">
        <v>0</v>
      </c>
      <c r="AM35">
        <v>0</v>
      </c>
      <c r="AN35">
        <v>0</v>
      </c>
      <c r="AO35">
        <v>0</v>
      </c>
      <c r="AP35">
        <v>0</v>
      </c>
      <c r="AQ35">
        <v>3</v>
      </c>
      <c r="AR35">
        <v>0</v>
      </c>
      <c r="AS35">
        <v>0</v>
      </c>
      <c r="AT35">
        <v>1</v>
      </c>
      <c r="AU35">
        <v>0</v>
      </c>
      <c r="AV35">
        <v>0</v>
      </c>
      <c r="AW35">
        <v>1</v>
      </c>
      <c r="AX35">
        <v>4</v>
      </c>
      <c r="AY35">
        <v>0</v>
      </c>
      <c r="AZ35">
        <v>1</v>
      </c>
    </row>
    <row r="36" spans="1:52" x14ac:dyDescent="0.25">
      <c r="A36">
        <v>35</v>
      </c>
      <c r="B36" t="s">
        <v>26</v>
      </c>
      <c r="C36" t="s">
        <v>75</v>
      </c>
      <c r="D36">
        <v>0.15384615384615385</v>
      </c>
      <c r="E36">
        <v>0.1333</v>
      </c>
      <c r="F36">
        <v>0</v>
      </c>
      <c r="G36">
        <v>0.1333</v>
      </c>
      <c r="H36">
        <v>0</v>
      </c>
      <c r="I36">
        <v>-0.7964</v>
      </c>
      <c r="J36">
        <v>0</v>
      </c>
      <c r="K36">
        <v>0.2</v>
      </c>
      <c r="L36">
        <v>0</v>
      </c>
      <c r="M36">
        <v>0</v>
      </c>
      <c r="N36">
        <v>0</v>
      </c>
      <c r="O36">
        <v>6.6699999999999995E-2</v>
      </c>
      <c r="P36">
        <v>0</v>
      </c>
      <c r="Q36">
        <v>0</v>
      </c>
      <c r="R36">
        <v>6.6699999999999995E-2</v>
      </c>
      <c r="S36">
        <v>0</v>
      </c>
      <c r="T36" t="s">
        <v>134</v>
      </c>
      <c r="U36">
        <v>15</v>
      </c>
      <c r="V36">
        <v>0</v>
      </c>
      <c r="W36">
        <v>0</v>
      </c>
      <c r="X36">
        <v>6.6699999999999995E-2</v>
      </c>
      <c r="Y36">
        <v>0</v>
      </c>
      <c r="Z36">
        <v>0</v>
      </c>
      <c r="AA36">
        <v>6.6699999999999995E-2</v>
      </c>
      <c r="AB36">
        <v>0.1333</v>
      </c>
      <c r="AC36">
        <v>6.6699999999999995E-2</v>
      </c>
      <c r="AD36">
        <v>0.1333</v>
      </c>
      <c r="AE36">
        <v>15</v>
      </c>
      <c r="AF36">
        <v>2</v>
      </c>
      <c r="AG36">
        <v>0</v>
      </c>
      <c r="AH36">
        <v>2</v>
      </c>
      <c r="AI36">
        <v>0</v>
      </c>
      <c r="AJ36">
        <v>3</v>
      </c>
      <c r="AK36">
        <v>0</v>
      </c>
      <c r="AL36">
        <v>0</v>
      </c>
      <c r="AM36">
        <v>0</v>
      </c>
      <c r="AN36">
        <v>1</v>
      </c>
      <c r="AO36">
        <v>0</v>
      </c>
      <c r="AP36">
        <v>0</v>
      </c>
      <c r="AQ36">
        <v>1</v>
      </c>
      <c r="AR36">
        <v>0</v>
      </c>
      <c r="AS36">
        <v>0</v>
      </c>
      <c r="AT36">
        <v>1</v>
      </c>
      <c r="AU36">
        <v>0</v>
      </c>
      <c r="AV36">
        <v>0</v>
      </c>
      <c r="AW36">
        <v>1</v>
      </c>
      <c r="AX36">
        <v>2</v>
      </c>
      <c r="AY36">
        <v>1</v>
      </c>
      <c r="AZ36">
        <v>2</v>
      </c>
    </row>
    <row r="37" spans="1:52" x14ac:dyDescent="0.25">
      <c r="A37">
        <v>36</v>
      </c>
      <c r="B37" t="s">
        <v>27</v>
      </c>
      <c r="C37" t="s">
        <v>76</v>
      </c>
      <c r="D37">
        <v>0.37362637362637363</v>
      </c>
      <c r="E37">
        <v>8.3299999999999999E-2</v>
      </c>
      <c r="F37">
        <v>0</v>
      </c>
      <c r="G37">
        <v>8.3299999999999999E-2</v>
      </c>
      <c r="H37">
        <v>0</v>
      </c>
      <c r="I37">
        <v>-0.51060000000000005</v>
      </c>
      <c r="J37">
        <v>8.3299999999999999E-2</v>
      </c>
      <c r="K37">
        <v>8.3299999999999999E-2</v>
      </c>
      <c r="L37">
        <v>0</v>
      </c>
      <c r="M37">
        <v>0</v>
      </c>
      <c r="N37">
        <v>0</v>
      </c>
      <c r="O37">
        <v>0</v>
      </c>
      <c r="P37">
        <v>0</v>
      </c>
      <c r="Q37">
        <v>0</v>
      </c>
      <c r="R37">
        <v>8.3299999999999999E-2</v>
      </c>
      <c r="S37">
        <v>0.37219999999999998</v>
      </c>
      <c r="T37" t="s">
        <v>134</v>
      </c>
      <c r="U37">
        <v>12.7</v>
      </c>
      <c r="V37">
        <v>8.3299999999999999E-2</v>
      </c>
      <c r="W37">
        <v>0</v>
      </c>
      <c r="X37">
        <v>8.3299999999999999E-2</v>
      </c>
      <c r="Y37">
        <v>0</v>
      </c>
      <c r="Z37">
        <v>0</v>
      </c>
      <c r="AA37">
        <v>0</v>
      </c>
      <c r="AB37">
        <v>0.16669999999999999</v>
      </c>
      <c r="AC37">
        <v>0</v>
      </c>
      <c r="AD37">
        <v>0</v>
      </c>
      <c r="AE37">
        <v>12</v>
      </c>
      <c r="AF37">
        <v>1</v>
      </c>
      <c r="AG37">
        <v>0</v>
      </c>
      <c r="AH37">
        <v>1</v>
      </c>
      <c r="AI37">
        <v>1</v>
      </c>
      <c r="AJ37">
        <v>1</v>
      </c>
      <c r="AK37">
        <v>0</v>
      </c>
      <c r="AL37">
        <v>0</v>
      </c>
      <c r="AM37">
        <v>0</v>
      </c>
      <c r="AN37">
        <v>0</v>
      </c>
      <c r="AO37">
        <v>0</v>
      </c>
      <c r="AP37">
        <v>0</v>
      </c>
      <c r="AQ37">
        <v>1</v>
      </c>
      <c r="AR37">
        <v>1</v>
      </c>
      <c r="AS37">
        <v>0</v>
      </c>
      <c r="AT37">
        <v>1</v>
      </c>
      <c r="AU37">
        <v>0</v>
      </c>
      <c r="AV37">
        <v>0</v>
      </c>
      <c r="AW37">
        <v>0</v>
      </c>
      <c r="AX37">
        <v>2</v>
      </c>
      <c r="AY37">
        <v>0</v>
      </c>
      <c r="AZ37">
        <v>0</v>
      </c>
    </row>
    <row r="38" spans="1:52" x14ac:dyDescent="0.25">
      <c r="A38">
        <v>37</v>
      </c>
      <c r="B38" t="s">
        <v>28</v>
      </c>
      <c r="C38" t="s">
        <v>77</v>
      </c>
      <c r="D38">
        <v>0.16483516483516483</v>
      </c>
      <c r="E38">
        <v>7.1400000000000005E-2</v>
      </c>
      <c r="F38">
        <v>3.5700000000000003E-2</v>
      </c>
      <c r="G38">
        <v>0</v>
      </c>
      <c r="H38">
        <v>0.4</v>
      </c>
      <c r="I38">
        <v>0</v>
      </c>
      <c r="J38">
        <v>0</v>
      </c>
      <c r="K38">
        <v>0</v>
      </c>
      <c r="L38">
        <v>0</v>
      </c>
      <c r="M38">
        <v>0</v>
      </c>
      <c r="N38">
        <v>0</v>
      </c>
      <c r="O38">
        <v>3.5700000000000003E-2</v>
      </c>
      <c r="P38">
        <v>0</v>
      </c>
      <c r="Q38">
        <v>0</v>
      </c>
      <c r="R38">
        <v>0.1429</v>
      </c>
      <c r="S38">
        <v>0.45450000000000002</v>
      </c>
      <c r="T38" t="s">
        <v>134</v>
      </c>
      <c r="U38">
        <v>13</v>
      </c>
      <c r="V38">
        <v>0</v>
      </c>
      <c r="W38">
        <v>0</v>
      </c>
      <c r="X38">
        <v>3.5700000000000003E-2</v>
      </c>
      <c r="Y38">
        <v>0</v>
      </c>
      <c r="Z38">
        <v>3.5700000000000003E-2</v>
      </c>
      <c r="AA38">
        <v>0</v>
      </c>
      <c r="AB38">
        <v>0.1429</v>
      </c>
      <c r="AC38">
        <v>0</v>
      </c>
      <c r="AD38">
        <v>3.5700000000000003E-2</v>
      </c>
      <c r="AE38">
        <v>28</v>
      </c>
      <c r="AF38">
        <v>2</v>
      </c>
      <c r="AG38">
        <v>1</v>
      </c>
      <c r="AH38">
        <v>0</v>
      </c>
      <c r="AI38">
        <v>0</v>
      </c>
      <c r="AJ38">
        <v>0</v>
      </c>
      <c r="AK38">
        <v>0</v>
      </c>
      <c r="AL38">
        <v>0</v>
      </c>
      <c r="AM38">
        <v>0</v>
      </c>
      <c r="AN38">
        <v>1</v>
      </c>
      <c r="AO38">
        <v>0</v>
      </c>
      <c r="AP38">
        <v>0</v>
      </c>
      <c r="AQ38">
        <v>4</v>
      </c>
      <c r="AR38">
        <v>0</v>
      </c>
      <c r="AS38">
        <v>0</v>
      </c>
      <c r="AT38">
        <v>1</v>
      </c>
      <c r="AU38">
        <v>0</v>
      </c>
      <c r="AV38">
        <v>1</v>
      </c>
      <c r="AW38">
        <v>0</v>
      </c>
      <c r="AX38">
        <v>4</v>
      </c>
      <c r="AY38">
        <v>0</v>
      </c>
      <c r="AZ38">
        <v>1</v>
      </c>
    </row>
    <row r="39" spans="1:52" x14ac:dyDescent="0.25">
      <c r="A39">
        <v>38</v>
      </c>
      <c r="B39" t="s">
        <v>29</v>
      </c>
      <c r="C39" t="s">
        <v>78</v>
      </c>
      <c r="D39">
        <v>0.16483516483516483</v>
      </c>
      <c r="E39">
        <v>0.08</v>
      </c>
      <c r="F39">
        <v>0.04</v>
      </c>
      <c r="G39">
        <v>0</v>
      </c>
      <c r="H39">
        <v>0.5</v>
      </c>
      <c r="I39">
        <v>-0.36120000000000002</v>
      </c>
      <c r="J39">
        <v>0</v>
      </c>
      <c r="K39">
        <v>0.04</v>
      </c>
      <c r="L39">
        <v>0</v>
      </c>
      <c r="M39">
        <v>0</v>
      </c>
      <c r="N39">
        <v>0</v>
      </c>
      <c r="O39">
        <v>0</v>
      </c>
      <c r="P39">
        <v>0</v>
      </c>
      <c r="Q39">
        <v>0</v>
      </c>
      <c r="R39">
        <v>0.04</v>
      </c>
      <c r="S39">
        <v>0.2</v>
      </c>
      <c r="T39" t="s">
        <v>134</v>
      </c>
      <c r="U39">
        <v>13</v>
      </c>
      <c r="V39">
        <v>0</v>
      </c>
      <c r="W39">
        <v>0</v>
      </c>
      <c r="X39">
        <v>0.08</v>
      </c>
      <c r="Y39">
        <v>0</v>
      </c>
      <c r="Z39">
        <v>0</v>
      </c>
      <c r="AA39">
        <v>0.04</v>
      </c>
      <c r="AB39">
        <v>0.12</v>
      </c>
      <c r="AC39">
        <v>0</v>
      </c>
      <c r="AD39">
        <v>0.16</v>
      </c>
      <c r="AE39">
        <v>25</v>
      </c>
      <c r="AF39">
        <v>2</v>
      </c>
      <c r="AG39">
        <v>1</v>
      </c>
      <c r="AH39">
        <v>0</v>
      </c>
      <c r="AI39">
        <v>0</v>
      </c>
      <c r="AJ39">
        <v>1</v>
      </c>
      <c r="AK39">
        <v>0</v>
      </c>
      <c r="AL39">
        <v>0</v>
      </c>
      <c r="AM39">
        <v>0</v>
      </c>
      <c r="AN39">
        <v>0</v>
      </c>
      <c r="AO39">
        <v>0</v>
      </c>
      <c r="AP39">
        <v>0</v>
      </c>
      <c r="AQ39">
        <v>1</v>
      </c>
      <c r="AR39">
        <v>0</v>
      </c>
      <c r="AS39">
        <v>0</v>
      </c>
      <c r="AT39">
        <v>2</v>
      </c>
      <c r="AU39">
        <v>0</v>
      </c>
      <c r="AV39">
        <v>0</v>
      </c>
      <c r="AW39">
        <v>1</v>
      </c>
      <c r="AX39">
        <v>3</v>
      </c>
      <c r="AY39">
        <v>0</v>
      </c>
      <c r="AZ39">
        <v>4</v>
      </c>
    </row>
    <row r="40" spans="1:52" x14ac:dyDescent="0.25">
      <c r="A40">
        <v>39</v>
      </c>
      <c r="B40" t="s">
        <v>30</v>
      </c>
      <c r="C40" t="s">
        <v>79</v>
      </c>
      <c r="D40">
        <v>0.16483516483516483</v>
      </c>
      <c r="E40">
        <v>0.1</v>
      </c>
      <c r="F40">
        <v>0</v>
      </c>
      <c r="G40">
        <v>0.1</v>
      </c>
      <c r="H40">
        <v>-6.25E-2</v>
      </c>
      <c r="I40">
        <v>-0.49390000000000001</v>
      </c>
      <c r="J40">
        <v>0</v>
      </c>
      <c r="K40">
        <v>0.05</v>
      </c>
      <c r="L40">
        <v>0</v>
      </c>
      <c r="M40">
        <v>0</v>
      </c>
      <c r="N40">
        <v>0</v>
      </c>
      <c r="O40">
        <v>0.05</v>
      </c>
      <c r="P40">
        <v>0.05</v>
      </c>
      <c r="Q40">
        <v>0.05</v>
      </c>
      <c r="R40">
        <v>0.1</v>
      </c>
      <c r="S40">
        <v>0.5</v>
      </c>
      <c r="T40" t="s">
        <v>135</v>
      </c>
      <c r="U40">
        <v>12.3</v>
      </c>
      <c r="V40">
        <v>0</v>
      </c>
      <c r="W40">
        <v>0</v>
      </c>
      <c r="X40">
        <v>0.05</v>
      </c>
      <c r="Y40">
        <v>0</v>
      </c>
      <c r="Z40">
        <v>0</v>
      </c>
      <c r="AA40">
        <v>0.05</v>
      </c>
      <c r="AB40">
        <v>0.1</v>
      </c>
      <c r="AC40">
        <v>0.05</v>
      </c>
      <c r="AD40">
        <v>0.15</v>
      </c>
      <c r="AE40">
        <v>20</v>
      </c>
      <c r="AF40">
        <v>2</v>
      </c>
      <c r="AG40">
        <v>0</v>
      </c>
      <c r="AH40">
        <v>2</v>
      </c>
      <c r="AI40">
        <v>0</v>
      </c>
      <c r="AJ40">
        <v>1</v>
      </c>
      <c r="AK40">
        <v>0</v>
      </c>
      <c r="AL40">
        <v>0</v>
      </c>
      <c r="AM40">
        <v>0</v>
      </c>
      <c r="AN40">
        <v>1</v>
      </c>
      <c r="AO40">
        <v>1</v>
      </c>
      <c r="AP40">
        <v>1</v>
      </c>
      <c r="AQ40">
        <v>2</v>
      </c>
      <c r="AR40">
        <v>0</v>
      </c>
      <c r="AS40">
        <v>0</v>
      </c>
      <c r="AT40">
        <v>1</v>
      </c>
      <c r="AU40">
        <v>0</v>
      </c>
      <c r="AV40">
        <v>0</v>
      </c>
      <c r="AW40">
        <v>1</v>
      </c>
      <c r="AX40">
        <v>2</v>
      </c>
      <c r="AY40">
        <v>1</v>
      </c>
      <c r="AZ40">
        <v>3</v>
      </c>
    </row>
    <row r="41" spans="1:52" x14ac:dyDescent="0.25">
      <c r="A41">
        <v>40</v>
      </c>
      <c r="B41" t="s">
        <v>39</v>
      </c>
      <c r="C41" t="s">
        <v>80</v>
      </c>
      <c r="D41" s="5">
        <v>1.6086956521739131</v>
      </c>
      <c r="E41">
        <v>7.6899999999999996E-2</v>
      </c>
      <c r="F41">
        <v>0</v>
      </c>
      <c r="G41">
        <v>0.23080000000000001</v>
      </c>
      <c r="H41">
        <v>0.25</v>
      </c>
      <c r="I41">
        <v>0.42149999999999999</v>
      </c>
      <c r="J41">
        <v>0.15379999999999999</v>
      </c>
      <c r="K41">
        <v>0.23080000000000001</v>
      </c>
      <c r="L41">
        <v>0</v>
      </c>
      <c r="M41">
        <v>0</v>
      </c>
      <c r="N41">
        <v>0</v>
      </c>
      <c r="O41">
        <v>7.6899999999999996E-2</v>
      </c>
      <c r="P41">
        <v>0</v>
      </c>
      <c r="Q41">
        <v>0</v>
      </c>
      <c r="R41">
        <v>0.15379999999999999</v>
      </c>
      <c r="S41">
        <v>0.48749999999999999</v>
      </c>
      <c r="T41" t="s">
        <v>134</v>
      </c>
      <c r="U41">
        <v>7.2</v>
      </c>
      <c r="V41">
        <v>0</v>
      </c>
      <c r="W41">
        <v>0</v>
      </c>
      <c r="X41">
        <v>7.6899999999999996E-2</v>
      </c>
      <c r="Y41">
        <v>0</v>
      </c>
      <c r="Z41">
        <v>0</v>
      </c>
      <c r="AA41">
        <v>0</v>
      </c>
      <c r="AB41">
        <v>0.15379999999999999</v>
      </c>
      <c r="AC41">
        <v>7.6899999999999996E-2</v>
      </c>
      <c r="AD41">
        <v>7.6899999999999996E-2</v>
      </c>
      <c r="AE41">
        <v>13</v>
      </c>
      <c r="AF41">
        <v>1</v>
      </c>
      <c r="AG41">
        <v>0</v>
      </c>
      <c r="AH41">
        <v>3</v>
      </c>
      <c r="AI41">
        <v>2</v>
      </c>
      <c r="AJ41">
        <v>3</v>
      </c>
      <c r="AK41">
        <v>0</v>
      </c>
      <c r="AL41">
        <v>0</v>
      </c>
      <c r="AM41">
        <v>0</v>
      </c>
      <c r="AN41">
        <v>1</v>
      </c>
      <c r="AO41">
        <v>0</v>
      </c>
      <c r="AP41">
        <v>0</v>
      </c>
      <c r="AQ41">
        <v>2</v>
      </c>
      <c r="AR41">
        <v>0</v>
      </c>
      <c r="AS41">
        <v>0</v>
      </c>
      <c r="AT41">
        <v>1</v>
      </c>
      <c r="AU41">
        <v>0</v>
      </c>
      <c r="AV41">
        <v>0</v>
      </c>
      <c r="AW41">
        <v>0</v>
      </c>
      <c r="AX41">
        <v>2</v>
      </c>
      <c r="AY41">
        <v>1</v>
      </c>
      <c r="AZ41">
        <v>1</v>
      </c>
    </row>
    <row r="42" spans="1:52" x14ac:dyDescent="0.25">
      <c r="A42">
        <v>41</v>
      </c>
      <c r="B42" t="s">
        <v>40</v>
      </c>
      <c r="C42" t="s">
        <v>81</v>
      </c>
      <c r="D42" s="5">
        <v>1.4666666666666666</v>
      </c>
      <c r="E42">
        <v>0</v>
      </c>
      <c r="F42">
        <v>7.1400000000000005E-2</v>
      </c>
      <c r="G42">
        <v>0.21429999999999999</v>
      </c>
      <c r="H42">
        <v>0.5</v>
      </c>
      <c r="I42">
        <v>-0.1779</v>
      </c>
      <c r="J42">
        <v>7.1400000000000005E-2</v>
      </c>
      <c r="K42">
        <v>0.1429</v>
      </c>
      <c r="L42">
        <v>0</v>
      </c>
      <c r="M42">
        <v>0</v>
      </c>
      <c r="N42">
        <v>0</v>
      </c>
      <c r="O42">
        <v>7.1400000000000005E-2</v>
      </c>
      <c r="P42">
        <v>0</v>
      </c>
      <c r="Q42">
        <v>0</v>
      </c>
      <c r="R42">
        <v>7.1400000000000005E-2</v>
      </c>
      <c r="S42">
        <v>0.375</v>
      </c>
      <c r="T42" t="s">
        <v>134</v>
      </c>
      <c r="U42">
        <v>9.9</v>
      </c>
      <c r="V42">
        <v>0</v>
      </c>
      <c r="W42">
        <v>0</v>
      </c>
      <c r="X42">
        <v>7.1400000000000005E-2</v>
      </c>
      <c r="Y42">
        <v>0</v>
      </c>
      <c r="Z42">
        <v>0</v>
      </c>
      <c r="AA42">
        <v>0</v>
      </c>
      <c r="AB42">
        <v>0.1429</v>
      </c>
      <c r="AC42">
        <v>7.1400000000000005E-2</v>
      </c>
      <c r="AD42">
        <v>7.1400000000000005E-2</v>
      </c>
      <c r="AE42">
        <v>14</v>
      </c>
      <c r="AF42">
        <v>0</v>
      </c>
      <c r="AG42">
        <v>1</v>
      </c>
      <c r="AH42">
        <v>3</v>
      </c>
      <c r="AI42">
        <v>1</v>
      </c>
      <c r="AJ42">
        <v>2</v>
      </c>
      <c r="AK42">
        <v>0</v>
      </c>
      <c r="AL42">
        <v>0</v>
      </c>
      <c r="AM42">
        <v>0</v>
      </c>
      <c r="AN42">
        <v>1</v>
      </c>
      <c r="AO42">
        <v>0</v>
      </c>
      <c r="AP42">
        <v>0</v>
      </c>
      <c r="AQ42">
        <v>1</v>
      </c>
      <c r="AR42">
        <v>0</v>
      </c>
      <c r="AS42">
        <v>0</v>
      </c>
      <c r="AT42">
        <v>1</v>
      </c>
      <c r="AU42">
        <v>0</v>
      </c>
      <c r="AV42">
        <v>0</v>
      </c>
      <c r="AW42">
        <v>0</v>
      </c>
      <c r="AX42">
        <v>2</v>
      </c>
      <c r="AY42">
        <v>1</v>
      </c>
      <c r="AZ42">
        <v>1</v>
      </c>
    </row>
    <row r="44" spans="1:52" x14ac:dyDescent="0.25">
      <c r="D44" t="s">
        <v>137</v>
      </c>
      <c r="E44" s="6">
        <f>PEARSON(D2:D42,E2:E42)</f>
        <v>0.18121361880625578</v>
      </c>
      <c r="F44" s="6">
        <f>PEARSON(D2:D42,F2:F42)</f>
        <v>0.51776508784142228</v>
      </c>
      <c r="G44" s="6">
        <f>PEARSON(D2:D42,G2:G42)</f>
        <v>0.58360775952411881</v>
      </c>
      <c r="H44" s="6">
        <f>PEARSON(D2:D42,H2:H42)</f>
        <v>-3.2002741081710917E-2</v>
      </c>
      <c r="I44" s="6">
        <f>PEARSON(D2:D42,I2:I42)</f>
        <v>0.33179571783863049</v>
      </c>
      <c r="J44" s="6">
        <f>PEARSON(D2:D42,J2:J42)</f>
        <v>0.41667984769250122</v>
      </c>
      <c r="K44" s="6">
        <f>PEARSON(D2:D42,K2:K42)</f>
        <v>0.31567002692699164</v>
      </c>
      <c r="L44" s="6">
        <f>PEARSON(D2:D42,L2:L42)</f>
        <v>0.12034933884286021</v>
      </c>
      <c r="M44" s="6">
        <f>PEARSON(D2:D42,M2:M42)</f>
        <v>-0.10473115953416809</v>
      </c>
      <c r="N44" s="6">
        <f>PEARSON(D2:D42,N2:N42)</f>
        <v>0.15236170051656051</v>
      </c>
      <c r="O44" s="6">
        <f>PEARSON(D2:D42,O2:O42)</f>
        <v>0.3765980090181244</v>
      </c>
      <c r="P44" s="6">
        <f>PEARSON(D2:D42,P2:P42)</f>
        <v>-0.224039973843708</v>
      </c>
      <c r="Q44" s="6">
        <f>PEARSON(D2:D42,Q2:Q42)</f>
        <v>6.488571435148009E-3</v>
      </c>
      <c r="R44" s="6">
        <f>PEARSON(D2:D42,R2:R42)</f>
        <v>3.7582258478080333E-2</v>
      </c>
      <c r="S44" s="7">
        <f>PEARSON(D2:D42,S2:S42)</f>
        <v>-0.11802935155555988</v>
      </c>
      <c r="T44" s="7">
        <f>COUNTIF(T2:T42, "indicative")</f>
        <v>35</v>
      </c>
      <c r="U44" s="7">
        <f>PEARSON(D2:D42,U2:U42)</f>
        <v>-0.16582984973560314</v>
      </c>
      <c r="V44" s="7">
        <f>PEARSON(D2:D42,V2:V42)</f>
        <v>-0.13160800322779934</v>
      </c>
      <c r="W44" s="7">
        <f>PEARSON(D2:D42,W2:W42)</f>
        <v>-0.11725627250290221</v>
      </c>
      <c r="X44" s="7">
        <f>PEARSON(D2:D42,X2:X42)</f>
        <v>-0.13657008765459186</v>
      </c>
      <c r="Y44" s="7">
        <f>PEARSON(D2:D42,Y2:Y42)</f>
        <v>0.31260838259329504</v>
      </c>
      <c r="Z44" s="7">
        <f>PEARSON(D2:D42,Z2:Z42)</f>
        <v>-9.5413636374606633E-2</v>
      </c>
      <c r="AA44" s="7">
        <f>PEARSON(D2:D42,AA2:AA42)</f>
        <v>-0.21563474115859835</v>
      </c>
      <c r="AB44" s="7">
        <f>PEARSON(D2:D42,AB2:AB42)</f>
        <v>0.14397166569957509</v>
      </c>
      <c r="AC44" s="7">
        <f>PEARSON(D2:D42,AC2:AC42)</f>
        <v>8.946034204792587E-2</v>
      </c>
      <c r="AD44" s="7">
        <f>PEARSON(D2:D42,AD2:AD42)</f>
        <v>-0.1411242455947089</v>
      </c>
    </row>
    <row r="45" spans="1:52" x14ac:dyDescent="0.25">
      <c r="D45" t="s">
        <v>138</v>
      </c>
      <c r="E45" s="8">
        <f>1-(COUNTIF(E2:E42,0)/41)</f>
        <v>0.63414634146341464</v>
      </c>
      <c r="F45" s="8">
        <f t="shared" ref="F45:AD45" si="0">1-(COUNTIF(F2:F42,0)/41)</f>
        <v>0.26829268292682928</v>
      </c>
      <c r="G45" s="8">
        <f t="shared" si="0"/>
        <v>0.95121951219512191</v>
      </c>
      <c r="H45" s="8">
        <f t="shared" si="0"/>
        <v>0.95121951219512191</v>
      </c>
      <c r="I45" s="8">
        <f t="shared" si="0"/>
        <v>0.82926829268292679</v>
      </c>
      <c r="J45" s="8">
        <f t="shared" si="0"/>
        <v>0.31707317073170727</v>
      </c>
      <c r="K45" s="8">
        <f t="shared" si="0"/>
        <v>0.85365853658536583</v>
      </c>
      <c r="L45" s="8">
        <f t="shared" si="0"/>
        <v>0.12195121951219512</v>
      </c>
      <c r="M45" s="8">
        <f t="shared" si="0"/>
        <v>2.4390243902439046E-2</v>
      </c>
      <c r="N45" s="8">
        <f t="shared" si="0"/>
        <v>2.4390243902439046E-2</v>
      </c>
      <c r="O45" s="8">
        <f t="shared" si="0"/>
        <v>0.46341463414634143</v>
      </c>
      <c r="P45" s="8">
        <f t="shared" si="0"/>
        <v>0.14634146341463417</v>
      </c>
      <c r="Q45" s="8">
        <f t="shared" si="0"/>
        <v>9.7560975609756073E-2</v>
      </c>
      <c r="R45" s="8">
        <f t="shared" si="0"/>
        <v>0.82926829268292679</v>
      </c>
      <c r="S45" s="8">
        <f t="shared" si="0"/>
        <v>0.87804878048780488</v>
      </c>
      <c r="T45" s="8">
        <f>COUNTIF(T2:T42, "imperative")</f>
        <v>0</v>
      </c>
      <c r="U45" s="8">
        <f t="shared" si="0"/>
        <v>1</v>
      </c>
      <c r="V45" s="8">
        <f t="shared" si="0"/>
        <v>7.3170731707317027E-2</v>
      </c>
      <c r="W45" s="8">
        <f t="shared" si="0"/>
        <v>0.12195121951219512</v>
      </c>
      <c r="X45" s="8">
        <f t="shared" si="0"/>
        <v>0.68292682926829262</v>
      </c>
      <c r="Y45" s="8">
        <f t="shared" si="0"/>
        <v>9.7560975609756073E-2</v>
      </c>
      <c r="Z45" s="8">
        <f t="shared" si="0"/>
        <v>4.8780487804878092E-2</v>
      </c>
      <c r="AA45" s="8">
        <f t="shared" si="0"/>
        <v>0.43902439024390238</v>
      </c>
      <c r="AB45" s="8">
        <f t="shared" si="0"/>
        <v>1</v>
      </c>
      <c r="AC45" s="8">
        <f t="shared" si="0"/>
        <v>0.3902439024390244</v>
      </c>
      <c r="AD45" s="8">
        <f t="shared" si="0"/>
        <v>0.70731707317073167</v>
      </c>
    </row>
    <row r="46" spans="1:52" x14ac:dyDescent="0.25">
      <c r="D46" t="s">
        <v>141</v>
      </c>
      <c r="E46" s="8">
        <f>MIN(E2:E42)</f>
        <v>0</v>
      </c>
      <c r="F46" s="8">
        <f t="shared" ref="F46:AD46" si="1">MIN(F2:F42)</f>
        <v>0</v>
      </c>
      <c r="G46" s="8">
        <f t="shared" si="1"/>
        <v>0</v>
      </c>
      <c r="H46" s="8">
        <f t="shared" si="1"/>
        <v>-0.5</v>
      </c>
      <c r="I46" s="8">
        <f t="shared" si="1"/>
        <v>-0.875</v>
      </c>
      <c r="J46" s="8">
        <f t="shared" si="1"/>
        <v>0</v>
      </c>
      <c r="K46" s="8">
        <f t="shared" si="1"/>
        <v>0</v>
      </c>
      <c r="L46" s="8">
        <f t="shared" si="1"/>
        <v>0</v>
      </c>
      <c r="M46" s="8">
        <f t="shared" si="1"/>
        <v>0</v>
      </c>
      <c r="N46" s="8">
        <f t="shared" si="1"/>
        <v>0</v>
      </c>
      <c r="O46" s="8">
        <f t="shared" si="1"/>
        <v>0</v>
      </c>
      <c r="P46" s="8">
        <f t="shared" si="1"/>
        <v>0</v>
      </c>
      <c r="Q46" s="8">
        <f t="shared" si="1"/>
        <v>0</v>
      </c>
      <c r="R46" s="8">
        <f t="shared" si="1"/>
        <v>0</v>
      </c>
      <c r="S46" s="8">
        <f t="shared" si="1"/>
        <v>-0.23330000000000001</v>
      </c>
      <c r="T46" s="8">
        <f>COUNTIF(T2:T42, "conditional")</f>
        <v>4</v>
      </c>
      <c r="U46" s="8">
        <f t="shared" si="1"/>
        <v>7.2</v>
      </c>
      <c r="V46" s="8">
        <f t="shared" si="1"/>
        <v>0</v>
      </c>
      <c r="W46" s="8">
        <f t="shared" si="1"/>
        <v>0</v>
      </c>
      <c r="X46" s="8">
        <f t="shared" si="1"/>
        <v>0</v>
      </c>
      <c r="Y46" s="8">
        <f t="shared" si="1"/>
        <v>0</v>
      </c>
      <c r="Z46" s="8">
        <f t="shared" si="1"/>
        <v>0</v>
      </c>
      <c r="AA46" s="8">
        <f t="shared" si="1"/>
        <v>0</v>
      </c>
      <c r="AB46" s="8">
        <f t="shared" si="1"/>
        <v>6.6699999999999995E-2</v>
      </c>
      <c r="AC46" s="8">
        <f t="shared" si="1"/>
        <v>0</v>
      </c>
      <c r="AD46" s="8">
        <f t="shared" si="1"/>
        <v>0</v>
      </c>
    </row>
    <row r="47" spans="1:52" x14ac:dyDescent="0.25">
      <c r="D47" t="s">
        <v>142</v>
      </c>
      <c r="E47" s="8">
        <f>MAX(E2:E42)</f>
        <v>0.1875</v>
      </c>
      <c r="F47" s="8">
        <f t="shared" ref="F47:AD47" si="2">MAX(F2:F42)</f>
        <v>7.4099999999999999E-2</v>
      </c>
      <c r="G47" s="8">
        <f t="shared" si="2"/>
        <v>0.23080000000000001</v>
      </c>
      <c r="H47" s="8">
        <f t="shared" si="2"/>
        <v>1</v>
      </c>
      <c r="I47" s="8">
        <f t="shared" si="2"/>
        <v>0.86580000000000001</v>
      </c>
      <c r="J47" s="8">
        <f t="shared" si="2"/>
        <v>0.15379999999999999</v>
      </c>
      <c r="K47" s="8">
        <f t="shared" si="2"/>
        <v>0.25</v>
      </c>
      <c r="L47" s="8">
        <f t="shared" si="2"/>
        <v>6.25E-2</v>
      </c>
      <c r="M47" s="8">
        <f t="shared" si="2"/>
        <v>3.3300000000000003E-2</v>
      </c>
      <c r="N47" s="8">
        <f t="shared" si="2"/>
        <v>5.5599999999999997E-2</v>
      </c>
      <c r="O47" s="8">
        <f t="shared" si="2"/>
        <v>9.0899999999999995E-2</v>
      </c>
      <c r="P47" s="8">
        <f t="shared" si="2"/>
        <v>0.1053</v>
      </c>
      <c r="Q47" s="8">
        <f t="shared" si="2"/>
        <v>6.6699999999999995E-2</v>
      </c>
      <c r="R47" s="8">
        <f t="shared" si="2"/>
        <v>0.25</v>
      </c>
      <c r="S47" s="8">
        <f t="shared" si="2"/>
        <v>1</v>
      </c>
      <c r="T47" s="8">
        <f>COUNTIF(T2:T42, "subjunctive")</f>
        <v>2</v>
      </c>
      <c r="U47" s="8">
        <f t="shared" si="2"/>
        <v>21.3</v>
      </c>
      <c r="V47" s="8">
        <f t="shared" si="2"/>
        <v>8.3299999999999999E-2</v>
      </c>
      <c r="W47" s="8">
        <f t="shared" si="2"/>
        <v>3.6999999999999998E-2</v>
      </c>
      <c r="X47" s="8">
        <f t="shared" si="2"/>
        <v>0.1875</v>
      </c>
      <c r="Y47" s="8">
        <f t="shared" si="2"/>
        <v>8.3299999999999999E-2</v>
      </c>
      <c r="Z47" s="8">
        <f t="shared" si="2"/>
        <v>3.5700000000000003E-2</v>
      </c>
      <c r="AA47" s="8">
        <f t="shared" si="2"/>
        <v>0.10340000000000001</v>
      </c>
      <c r="AB47" s="8">
        <f t="shared" si="2"/>
        <v>0.28570000000000001</v>
      </c>
      <c r="AC47" s="8">
        <f t="shared" si="2"/>
        <v>8.3299999999999999E-2</v>
      </c>
      <c r="AD47" s="8">
        <f t="shared" si="2"/>
        <v>0.16</v>
      </c>
    </row>
    <row r="48" spans="1:52" x14ac:dyDescent="0.25">
      <c r="D48" t="s">
        <v>143</v>
      </c>
      <c r="E48" s="8">
        <f>E47-E46</f>
        <v>0.1875</v>
      </c>
      <c r="F48" s="8">
        <f t="shared" ref="F48:AD48" si="3">F47-F46</f>
        <v>7.4099999999999999E-2</v>
      </c>
      <c r="G48" s="8">
        <f t="shared" si="3"/>
        <v>0.23080000000000001</v>
      </c>
      <c r="H48" s="8">
        <f t="shared" si="3"/>
        <v>1.5</v>
      </c>
      <c r="I48" s="8">
        <f t="shared" si="3"/>
        <v>1.7408000000000001</v>
      </c>
      <c r="J48" s="8">
        <f t="shared" si="3"/>
        <v>0.15379999999999999</v>
      </c>
      <c r="K48" s="8">
        <f t="shared" si="3"/>
        <v>0.25</v>
      </c>
      <c r="L48" s="8">
        <f t="shared" si="3"/>
        <v>6.25E-2</v>
      </c>
      <c r="M48" s="8">
        <f t="shared" si="3"/>
        <v>3.3300000000000003E-2</v>
      </c>
      <c r="N48" s="8">
        <f t="shared" si="3"/>
        <v>5.5599999999999997E-2</v>
      </c>
      <c r="O48" s="8">
        <f t="shared" si="3"/>
        <v>9.0899999999999995E-2</v>
      </c>
      <c r="P48" s="8">
        <f t="shared" si="3"/>
        <v>0.1053</v>
      </c>
      <c r="Q48" s="8">
        <f t="shared" si="3"/>
        <v>6.6699999999999995E-2</v>
      </c>
      <c r="R48" s="8">
        <f t="shared" si="3"/>
        <v>0.25</v>
      </c>
      <c r="S48" s="8">
        <f t="shared" si="3"/>
        <v>1.2333000000000001</v>
      </c>
      <c r="T48" s="8"/>
      <c r="U48" s="8">
        <f t="shared" si="3"/>
        <v>14.100000000000001</v>
      </c>
      <c r="V48" s="8">
        <f t="shared" si="3"/>
        <v>8.3299999999999999E-2</v>
      </c>
      <c r="W48" s="8">
        <f t="shared" si="3"/>
        <v>3.6999999999999998E-2</v>
      </c>
      <c r="X48" s="8">
        <f t="shared" si="3"/>
        <v>0.1875</v>
      </c>
      <c r="Y48" s="8">
        <f t="shared" si="3"/>
        <v>8.3299999999999999E-2</v>
      </c>
      <c r="Z48" s="8">
        <f t="shared" si="3"/>
        <v>3.5700000000000003E-2</v>
      </c>
      <c r="AA48" s="8">
        <f t="shared" si="3"/>
        <v>0.10340000000000001</v>
      </c>
      <c r="AB48" s="8">
        <f t="shared" si="3"/>
        <v>0.21900000000000003</v>
      </c>
      <c r="AC48" s="8">
        <f t="shared" si="3"/>
        <v>8.3299999999999999E-2</v>
      </c>
      <c r="AD48" s="8">
        <f t="shared" si="3"/>
        <v>0.16</v>
      </c>
    </row>
    <row r="49" spans="4:34" x14ac:dyDescent="0.25">
      <c r="D49" t="s">
        <v>139</v>
      </c>
      <c r="E49" s="8">
        <f>AVERAGE(E2:E42)</f>
        <v>4.6182926829268299E-2</v>
      </c>
      <c r="F49" s="8">
        <f t="shared" ref="F49:AD49" si="4">AVERAGE(F2:F42)</f>
        <v>1.3307317073170731E-2</v>
      </c>
      <c r="G49" s="8">
        <f t="shared" si="4"/>
        <v>0.10963414634146341</v>
      </c>
      <c r="H49" s="8">
        <f t="shared" si="4"/>
        <v>0.61421463414634148</v>
      </c>
      <c r="I49" s="8">
        <f t="shared" si="4"/>
        <v>-9.6424390243902466E-2</v>
      </c>
      <c r="J49" s="8">
        <f t="shared" si="4"/>
        <v>2.0063414634146345E-2</v>
      </c>
      <c r="K49" s="8">
        <f t="shared" si="4"/>
        <v>0.10425853658536587</v>
      </c>
      <c r="L49" s="8">
        <f t="shared" si="4"/>
        <v>5.6829268292682934E-3</v>
      </c>
      <c r="M49" s="8">
        <f t="shared" si="4"/>
        <v>8.1219512195121956E-4</v>
      </c>
      <c r="N49" s="8">
        <f t="shared" si="4"/>
        <v>1.3560975609756096E-3</v>
      </c>
      <c r="O49" s="8">
        <f t="shared" si="4"/>
        <v>2.6458536585365854E-2</v>
      </c>
      <c r="P49" s="8">
        <f t="shared" si="4"/>
        <v>7.3000000000000001E-3</v>
      </c>
      <c r="Q49" s="8">
        <f t="shared" si="4"/>
        <v>4.4658536585365852E-3</v>
      </c>
      <c r="R49" s="8">
        <f t="shared" si="4"/>
        <v>8.6704878048780493E-2</v>
      </c>
      <c r="S49" s="8">
        <f t="shared" si="4"/>
        <v>0.33152195121951217</v>
      </c>
      <c r="T49" s="8"/>
      <c r="U49" s="8">
        <f t="shared" si="4"/>
        <v>14.565853658536586</v>
      </c>
      <c r="V49" s="8">
        <f t="shared" si="4"/>
        <v>3.9536585365853661E-3</v>
      </c>
      <c r="W49" s="8">
        <f t="shared" si="4"/>
        <v>3.8878048780487807E-3</v>
      </c>
      <c r="X49" s="8">
        <f t="shared" si="4"/>
        <v>6.1041463414634144E-2</v>
      </c>
      <c r="Y49" s="8">
        <f t="shared" si="4"/>
        <v>5.5878048780487804E-3</v>
      </c>
      <c r="Z49" s="8">
        <f t="shared" si="4"/>
        <v>1.6829268292682929E-3</v>
      </c>
      <c r="AA49" s="8">
        <f t="shared" si="4"/>
        <v>2.648048780487805E-2</v>
      </c>
      <c r="AB49" s="8">
        <f t="shared" si="4"/>
        <v>0.16628536585365855</v>
      </c>
      <c r="AC49" s="8">
        <f t="shared" si="4"/>
        <v>2.230731707317073E-2</v>
      </c>
      <c r="AD49" s="8">
        <f t="shared" si="4"/>
        <v>5.2614634146341474E-2</v>
      </c>
    </row>
    <row r="50" spans="4:34" x14ac:dyDescent="0.25">
      <c r="D50" t="s">
        <v>140</v>
      </c>
      <c r="E50" s="8">
        <f>_xlfn.STDEV.S(E2:E42)</f>
        <v>4.7944681156719696E-2</v>
      </c>
      <c r="F50" s="8">
        <f t="shared" ref="F50:AD50" si="5">_xlfn.STDEV.S(F2:F42)</f>
        <v>2.3513914925463841E-2</v>
      </c>
      <c r="G50" s="8">
        <f t="shared" si="5"/>
        <v>5.5999239324101939E-2</v>
      </c>
      <c r="H50" s="8">
        <f t="shared" si="5"/>
        <v>0.39684936031255968</v>
      </c>
      <c r="I50" s="8">
        <f t="shared" si="5"/>
        <v>0.47977436820889452</v>
      </c>
      <c r="J50" s="8">
        <f t="shared" si="5"/>
        <v>3.5112994432955735E-2</v>
      </c>
      <c r="K50" s="8">
        <f t="shared" si="5"/>
        <v>7.1668183232204793E-2</v>
      </c>
      <c r="L50" s="8">
        <f t="shared" si="5"/>
        <v>1.597505715856792E-2</v>
      </c>
      <c r="M50" s="8">
        <f t="shared" si="5"/>
        <v>5.2005862708905826E-3</v>
      </c>
      <c r="N50" s="8">
        <f t="shared" si="5"/>
        <v>8.6832611610064975E-3</v>
      </c>
      <c r="O50" s="8">
        <f t="shared" si="5"/>
        <v>3.1660890508715608E-2</v>
      </c>
      <c r="P50" s="8">
        <f t="shared" si="5"/>
        <v>2.0855406972773275E-2</v>
      </c>
      <c r="Q50" s="8">
        <f t="shared" si="5"/>
        <v>1.4460767783145152E-2</v>
      </c>
      <c r="R50" s="8">
        <f t="shared" si="5"/>
        <v>6.0680684534782182E-2</v>
      </c>
      <c r="S50" s="8">
        <f t="shared" si="5"/>
        <v>0.27962964838531973</v>
      </c>
      <c r="T50" s="8"/>
      <c r="U50" s="8">
        <f t="shared" si="5"/>
        <v>3.222701487579759</v>
      </c>
      <c r="V50" s="8">
        <f t="shared" si="5"/>
        <v>1.5392483515680237E-2</v>
      </c>
      <c r="W50" s="8">
        <f t="shared" si="5"/>
        <v>1.0648032567614337E-2</v>
      </c>
      <c r="X50" s="8">
        <f t="shared" si="5"/>
        <v>5.7811175284756815E-2</v>
      </c>
      <c r="Y50" s="8">
        <f t="shared" si="5"/>
        <v>1.8017466457884015E-2</v>
      </c>
      <c r="Z50" s="8">
        <f t="shared" si="5"/>
        <v>7.528708469552543E-3</v>
      </c>
      <c r="AA50" s="8">
        <f t="shared" si="5"/>
        <v>3.4114162891035416E-2</v>
      </c>
      <c r="AB50" s="8">
        <f t="shared" si="5"/>
        <v>5.5516918867024777E-2</v>
      </c>
      <c r="AC50" s="8">
        <f t="shared" si="5"/>
        <v>3.0175423694157984E-2</v>
      </c>
      <c r="AD50" s="8">
        <f t="shared" si="5"/>
        <v>4.7324800902780392E-2</v>
      </c>
    </row>
    <row r="52" spans="4:34" x14ac:dyDescent="0.25">
      <c r="I52" t="s">
        <v>83</v>
      </c>
      <c r="J52" s="3" t="s">
        <v>144</v>
      </c>
      <c r="K52" t="s">
        <v>83</v>
      </c>
      <c r="L52" t="s">
        <v>145</v>
      </c>
      <c r="M52" t="s">
        <v>83</v>
      </c>
      <c r="N52" t="s">
        <v>146</v>
      </c>
      <c r="V52" s="2"/>
    </row>
    <row r="53" spans="4:34" x14ac:dyDescent="0.25">
      <c r="I53">
        <v>0.7142857142857143</v>
      </c>
      <c r="J53">
        <v>0.44040000000000001</v>
      </c>
      <c r="K53">
        <v>9.8901098901098897E-2</v>
      </c>
      <c r="L53">
        <v>-0.31819999999999998</v>
      </c>
      <c r="M53">
        <v>0.10989010989010989</v>
      </c>
      <c r="N53">
        <v>0</v>
      </c>
      <c r="U53" t="s">
        <v>83</v>
      </c>
      <c r="V53" t="s">
        <v>100</v>
      </c>
      <c r="W53" t="s">
        <v>83</v>
      </c>
      <c r="X53" t="s">
        <v>100</v>
      </c>
    </row>
    <row r="54" spans="4:34" x14ac:dyDescent="0.25">
      <c r="I54">
        <v>0.12087912087912088</v>
      </c>
      <c r="J54">
        <v>0.31819999999999998</v>
      </c>
      <c r="K54">
        <v>0.19780219780219779</v>
      </c>
      <c r="L54">
        <v>-0.82709999999999995</v>
      </c>
      <c r="M54">
        <v>7.6923076923076927E-2</v>
      </c>
      <c r="N54">
        <v>0</v>
      </c>
      <c r="U54">
        <v>9.8901098901098897E-2</v>
      </c>
      <c r="V54">
        <v>-0.31819999999999998</v>
      </c>
      <c r="W54">
        <v>1.024390243902439</v>
      </c>
      <c r="X54">
        <v>-0.81259999999999999</v>
      </c>
      <c r="AH54" s="2"/>
    </row>
    <row r="55" spans="4:34" x14ac:dyDescent="0.25">
      <c r="I55">
        <v>1.9047619047619047</v>
      </c>
      <c r="J55">
        <v>0.57189999999999996</v>
      </c>
      <c r="K55">
        <v>0.70329670329670335</v>
      </c>
      <c r="L55">
        <v>-0.72689999999999999</v>
      </c>
      <c r="M55">
        <v>0.12087912087912088</v>
      </c>
      <c r="N55">
        <v>0</v>
      </c>
      <c r="U55">
        <v>0.10989010989010989</v>
      </c>
      <c r="V55">
        <v>0</v>
      </c>
      <c r="W55">
        <v>0.62</v>
      </c>
      <c r="X55">
        <v>-0.68079999999999996</v>
      </c>
      <c r="AH55" s="2"/>
    </row>
    <row r="56" spans="4:34" x14ac:dyDescent="0.25">
      <c r="I56">
        <v>0.12087912087912088</v>
      </c>
      <c r="J56">
        <v>0.52669999999999995</v>
      </c>
      <c r="K56">
        <v>1.346938775510204</v>
      </c>
      <c r="L56">
        <v>-0.2263</v>
      </c>
      <c r="M56">
        <v>0.53846153846153844</v>
      </c>
      <c r="N56">
        <v>0</v>
      </c>
      <c r="U56">
        <v>0.7142857142857143</v>
      </c>
      <c r="V56">
        <v>0.44040000000000001</v>
      </c>
      <c r="W56">
        <v>1.346938775510204</v>
      </c>
      <c r="X56">
        <v>-0.2263</v>
      </c>
      <c r="AH56" s="2"/>
    </row>
    <row r="57" spans="4:34" x14ac:dyDescent="0.25">
      <c r="I57">
        <v>5.4945054945054944E-2</v>
      </c>
      <c r="J57">
        <v>0.51060000000000005</v>
      </c>
      <c r="K57">
        <v>0.23076923076923078</v>
      </c>
      <c r="L57">
        <v>-0.73340000000000005</v>
      </c>
      <c r="M57">
        <v>0.13186813186813187</v>
      </c>
      <c r="N57">
        <v>0</v>
      </c>
      <c r="U57">
        <v>0.19780219780219779</v>
      </c>
      <c r="V57">
        <v>-0.82709999999999995</v>
      </c>
      <c r="W57">
        <v>1.4666666666666666</v>
      </c>
      <c r="X57">
        <v>-0.1779</v>
      </c>
      <c r="AH57" s="2"/>
    </row>
    <row r="58" spans="4:34" x14ac:dyDescent="0.25">
      <c r="I58">
        <v>0.79120879120879117</v>
      </c>
      <c r="J58">
        <v>0.29599999999999999</v>
      </c>
      <c r="K58">
        <v>1.024390243902439</v>
      </c>
      <c r="L58">
        <v>-0.81259999999999999</v>
      </c>
      <c r="M58">
        <v>9.8901098901098897E-2</v>
      </c>
      <c r="N58">
        <v>0</v>
      </c>
      <c r="U58">
        <v>0.12087912087912088</v>
      </c>
      <c r="V58">
        <v>0.31819999999999998</v>
      </c>
      <c r="W58">
        <v>1.0952380952380953</v>
      </c>
      <c r="X58">
        <v>-7.7200000000000005E-2</v>
      </c>
      <c r="AH58" s="2"/>
    </row>
    <row r="59" spans="4:34" x14ac:dyDescent="0.25">
      <c r="I59">
        <v>1.4693877551020409</v>
      </c>
      <c r="J59">
        <v>0.61240000000000006</v>
      </c>
      <c r="K59">
        <v>0.62</v>
      </c>
      <c r="L59">
        <v>-0.68079999999999996</v>
      </c>
      <c r="M59">
        <v>0.16483516483516483</v>
      </c>
      <c r="N59">
        <v>0</v>
      </c>
      <c r="U59">
        <v>0.70329670329670335</v>
      </c>
      <c r="V59">
        <v>-0.72689999999999999</v>
      </c>
      <c r="W59">
        <v>1.1458333333333333</v>
      </c>
      <c r="X59">
        <v>2.58E-2</v>
      </c>
      <c r="AH59" s="2"/>
    </row>
    <row r="60" spans="4:34" x14ac:dyDescent="0.25">
      <c r="I60">
        <v>0.16483516483516483</v>
      </c>
      <c r="J60">
        <v>0.49390000000000001</v>
      </c>
      <c r="K60">
        <v>0.14285714285714285</v>
      </c>
      <c r="L60">
        <v>-0.875</v>
      </c>
      <c r="U60">
        <v>7.6923076923076927E-2</v>
      </c>
      <c r="V60">
        <v>0</v>
      </c>
      <c r="W60">
        <v>1.6086956521739131</v>
      </c>
      <c r="X60">
        <v>0.42149999999999999</v>
      </c>
      <c r="AH60" s="2"/>
    </row>
    <row r="61" spans="4:34" x14ac:dyDescent="0.25">
      <c r="I61">
        <v>0.12087912087912088</v>
      </c>
      <c r="J61">
        <v>2.58E-2</v>
      </c>
      <c r="K61">
        <v>0.10989010989010989</v>
      </c>
      <c r="L61">
        <v>-0.66779999999999995</v>
      </c>
      <c r="U61">
        <v>0.12087912087912088</v>
      </c>
      <c r="V61">
        <v>0</v>
      </c>
      <c r="W61">
        <v>1.9047619047619047</v>
      </c>
      <c r="X61">
        <v>0.57189999999999996</v>
      </c>
      <c r="AH61" s="2"/>
    </row>
    <row r="62" spans="4:34" x14ac:dyDescent="0.25">
      <c r="I62">
        <v>0.48351648351648352</v>
      </c>
      <c r="J62">
        <v>0.2732</v>
      </c>
      <c r="K62">
        <v>0.12087912087912088</v>
      </c>
      <c r="L62">
        <v>-2.4E-2</v>
      </c>
      <c r="U62">
        <v>0.12087912087912088</v>
      </c>
      <c r="V62">
        <v>0.52669999999999995</v>
      </c>
      <c r="W62">
        <v>1.4693877551020409</v>
      </c>
      <c r="X62">
        <v>0.61240000000000006</v>
      </c>
      <c r="AH62" s="2"/>
    </row>
    <row r="63" spans="4:34" x14ac:dyDescent="0.25">
      <c r="I63">
        <v>1.1458333333333333</v>
      </c>
      <c r="J63">
        <v>2.58E-2</v>
      </c>
      <c r="K63">
        <v>0.17582417582417584</v>
      </c>
      <c r="L63">
        <v>-0.38179999999999997</v>
      </c>
      <c r="U63">
        <v>5.4945054945054944E-2</v>
      </c>
      <c r="V63">
        <v>0.51060000000000005</v>
      </c>
      <c r="W63">
        <v>1.6744186046511629</v>
      </c>
      <c r="X63">
        <v>0.86580000000000001</v>
      </c>
      <c r="AH63" s="2"/>
    </row>
    <row r="64" spans="4:34" x14ac:dyDescent="0.25">
      <c r="I64">
        <v>1.6744186046511629</v>
      </c>
      <c r="J64">
        <v>0.86580000000000001</v>
      </c>
      <c r="K64">
        <v>1.0952380952380953</v>
      </c>
      <c r="L64">
        <v>-7.7200000000000005E-2</v>
      </c>
      <c r="U64">
        <v>0.23076923076923078</v>
      </c>
      <c r="V64">
        <v>-0.73340000000000005</v>
      </c>
      <c r="AH64" s="2"/>
    </row>
    <row r="65" spans="9:34" x14ac:dyDescent="0.25">
      <c r="I65">
        <v>0.42857142857142855</v>
      </c>
      <c r="J65">
        <v>0.45879999999999999</v>
      </c>
      <c r="K65">
        <v>0.13186813186813187</v>
      </c>
      <c r="L65">
        <v>-0.67049999999999998</v>
      </c>
      <c r="U65">
        <v>0.53846153846153844</v>
      </c>
      <c r="V65">
        <v>0</v>
      </c>
      <c r="W65" t="s">
        <v>137</v>
      </c>
      <c r="X65">
        <f>PEARSON(W54:W63,X54:X63)</f>
        <v>0.82249002781304725</v>
      </c>
      <c r="AH65" s="2"/>
    </row>
    <row r="66" spans="9:34" x14ac:dyDescent="0.25">
      <c r="I66">
        <v>0.21978021978021978</v>
      </c>
      <c r="J66">
        <v>0.15310000000000001</v>
      </c>
      <c r="K66">
        <v>0.52747252747252749</v>
      </c>
      <c r="L66">
        <v>-0.58589999999999998</v>
      </c>
      <c r="U66">
        <v>0.14285714285714285</v>
      </c>
      <c r="V66">
        <v>-0.875</v>
      </c>
      <c r="AH66" s="2"/>
    </row>
    <row r="67" spans="9:34" x14ac:dyDescent="0.25">
      <c r="I67">
        <v>1.6086956521739131</v>
      </c>
      <c r="J67">
        <v>0.42149999999999999</v>
      </c>
      <c r="K67">
        <v>0.15384615384615385</v>
      </c>
      <c r="L67">
        <v>-0.7964</v>
      </c>
      <c r="U67">
        <v>0.10989010989010989</v>
      </c>
      <c r="V67">
        <v>-0.66779999999999995</v>
      </c>
      <c r="AH67" s="2"/>
    </row>
    <row r="68" spans="9:34" x14ac:dyDescent="0.25">
      <c r="K68">
        <v>0.37362637362637363</v>
      </c>
      <c r="L68">
        <v>-0.51060000000000005</v>
      </c>
      <c r="U68">
        <v>0.13186813186813187</v>
      </c>
      <c r="V68">
        <v>0</v>
      </c>
    </row>
    <row r="69" spans="9:34" x14ac:dyDescent="0.25">
      <c r="K69">
        <v>0.16483516483516483</v>
      </c>
      <c r="L69">
        <v>-0.36120000000000002</v>
      </c>
      <c r="U69">
        <v>0.12087912087912088</v>
      </c>
      <c r="V69">
        <v>-2.4E-2</v>
      </c>
    </row>
    <row r="70" spans="9:34" x14ac:dyDescent="0.25">
      <c r="K70">
        <v>0.16483516483516483</v>
      </c>
      <c r="L70">
        <v>-0.49390000000000001</v>
      </c>
      <c r="U70">
        <v>0.17582417582417584</v>
      </c>
      <c r="V70">
        <v>-0.38179999999999997</v>
      </c>
    </row>
    <row r="71" spans="9:34" x14ac:dyDescent="0.25">
      <c r="K71">
        <v>1.4666666666666666</v>
      </c>
      <c r="L71">
        <v>-0.1779</v>
      </c>
      <c r="U71">
        <v>0.79120879120879117</v>
      </c>
      <c r="V71">
        <v>0.29599999999999999</v>
      </c>
    </row>
    <row r="72" spans="9:34" x14ac:dyDescent="0.25">
      <c r="U72">
        <v>9.8901098901098897E-2</v>
      </c>
      <c r="V72">
        <v>0</v>
      </c>
    </row>
    <row r="73" spans="9:34" x14ac:dyDescent="0.25">
      <c r="U73">
        <v>0.16483516483516483</v>
      </c>
      <c r="V73">
        <v>0.49390000000000001</v>
      </c>
    </row>
    <row r="74" spans="9:34" x14ac:dyDescent="0.25">
      <c r="U74">
        <v>0.12087912087912088</v>
      </c>
      <c r="V74">
        <v>2.58E-2</v>
      </c>
    </row>
    <row r="75" spans="9:34" x14ac:dyDescent="0.25">
      <c r="U75">
        <v>0.13186813186813187</v>
      </c>
      <c r="V75">
        <v>-0.67049999999999998</v>
      </c>
    </row>
    <row r="76" spans="9:34" x14ac:dyDescent="0.25">
      <c r="U76">
        <v>0.52747252747252749</v>
      </c>
      <c r="V76">
        <v>-0.58589999999999998</v>
      </c>
    </row>
    <row r="77" spans="9:34" x14ac:dyDescent="0.25">
      <c r="U77">
        <v>0.48351648351648352</v>
      </c>
      <c r="V77">
        <v>0.2732</v>
      </c>
    </row>
    <row r="78" spans="9:34" x14ac:dyDescent="0.25">
      <c r="U78">
        <v>0.42857142857142855</v>
      </c>
      <c r="V78">
        <v>0.45879999999999999</v>
      </c>
    </row>
    <row r="79" spans="9:34" x14ac:dyDescent="0.25">
      <c r="U79">
        <v>0.21978021978021978</v>
      </c>
      <c r="V79">
        <v>0.15310000000000001</v>
      </c>
    </row>
    <row r="80" spans="9:34" x14ac:dyDescent="0.25">
      <c r="U80">
        <v>0.15384615384615385</v>
      </c>
      <c r="V80">
        <v>-0.7964</v>
      </c>
    </row>
    <row r="81" spans="21:22" x14ac:dyDescent="0.25">
      <c r="U81">
        <v>0.37362637362637363</v>
      </c>
      <c r="V81">
        <v>-0.51060000000000005</v>
      </c>
    </row>
    <row r="82" spans="21:22" x14ac:dyDescent="0.25">
      <c r="U82">
        <v>0.16483516483516483</v>
      </c>
      <c r="V82">
        <v>0</v>
      </c>
    </row>
    <row r="83" spans="21:22" x14ac:dyDescent="0.25">
      <c r="U83">
        <v>0.16483516483516483</v>
      </c>
      <c r="V83">
        <v>-0.36120000000000002</v>
      </c>
    </row>
    <row r="84" spans="21:22" x14ac:dyDescent="0.25">
      <c r="U84">
        <v>0.16483516483516483</v>
      </c>
      <c r="V84">
        <v>-0.49390000000000001</v>
      </c>
    </row>
  </sheetData>
  <sortState ref="U54:V63">
    <sortCondition ref="V54:V63"/>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9" sqref="C9"/>
    </sheetView>
  </sheetViews>
  <sheetFormatPr defaultRowHeight="15" x14ac:dyDescent="0.25"/>
  <cols>
    <col min="1" max="1" width="10.7109375" bestFit="1" customWidth="1"/>
  </cols>
  <sheetData>
    <row r="1" spans="1:2" x14ac:dyDescent="0.25">
      <c r="A1" s="11" t="s">
        <v>147</v>
      </c>
      <c r="B1" s="11" t="s">
        <v>148</v>
      </c>
    </row>
    <row r="2" spans="1:2" x14ac:dyDescent="0.25">
      <c r="A2" s="12" t="s">
        <v>150</v>
      </c>
      <c r="B2" s="10">
        <v>2</v>
      </c>
    </row>
    <row r="3" spans="1:2" x14ac:dyDescent="0.25">
      <c r="A3" s="9" t="s">
        <v>149</v>
      </c>
      <c r="B3" s="10">
        <v>2</v>
      </c>
    </row>
    <row r="4" spans="1:2" x14ac:dyDescent="0.25">
      <c r="A4" s="9" t="s">
        <v>151</v>
      </c>
      <c r="B4" s="10">
        <v>2</v>
      </c>
    </row>
    <row r="5" spans="1:2" x14ac:dyDescent="0.25">
      <c r="A5" s="9" t="s">
        <v>152</v>
      </c>
      <c r="B5" s="10">
        <v>13</v>
      </c>
    </row>
    <row r="6" spans="1:2" x14ac:dyDescent="0.25">
      <c r="A6" s="9" t="s">
        <v>153</v>
      </c>
      <c r="B6" s="10">
        <v>8</v>
      </c>
    </row>
    <row r="7" spans="1:2" x14ac:dyDescent="0.25">
      <c r="A7" s="9" t="s">
        <v>154</v>
      </c>
      <c r="B7" s="10">
        <v>8</v>
      </c>
    </row>
    <row r="8" spans="1:2" x14ac:dyDescent="0.25">
      <c r="A8" s="9" t="s">
        <v>155</v>
      </c>
      <c r="B8" s="10">
        <v>4</v>
      </c>
    </row>
    <row r="9" spans="1:2" x14ac:dyDescent="0.25">
      <c r="A9" s="13" t="s">
        <v>156</v>
      </c>
      <c r="B9" s="10">
        <v>2</v>
      </c>
    </row>
  </sheetData>
  <sortState ref="A2:A17">
    <sortCondition ref="A2"/>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heetViews>
  <sheetFormatPr defaultRowHeight="15" x14ac:dyDescent="0.25"/>
  <cols>
    <col min="1" max="1" width="16.28515625" bestFit="1" customWidth="1"/>
  </cols>
  <sheetData>
    <row r="1" spans="1:2" x14ac:dyDescent="0.25">
      <c r="A1" t="s">
        <v>157</v>
      </c>
      <c r="B1">
        <v>-0.5581467</v>
      </c>
    </row>
    <row r="2" spans="1:2" x14ac:dyDescent="0.25">
      <c r="A2" t="s">
        <v>100</v>
      </c>
      <c r="B2">
        <v>0.34770069999999997</v>
      </c>
    </row>
    <row r="3" spans="1:2" x14ac:dyDescent="0.25">
      <c r="A3" t="s">
        <v>118</v>
      </c>
      <c r="B3">
        <v>-2.0461103</v>
      </c>
    </row>
    <row r="4" spans="1:2" x14ac:dyDescent="0.25">
      <c r="A4" t="s">
        <v>89</v>
      </c>
      <c r="B4">
        <v>0.51643450000000002</v>
      </c>
    </row>
    <row r="5" spans="1:2" x14ac:dyDescent="0.25">
      <c r="A5" t="s">
        <v>114</v>
      </c>
      <c r="B5">
        <v>8.3551389</v>
      </c>
    </row>
    <row r="6" spans="1:2" x14ac:dyDescent="0.25">
      <c r="A6" t="s">
        <v>116</v>
      </c>
      <c r="B6">
        <v>4.5965115000000001</v>
      </c>
    </row>
    <row r="7" spans="1:2" x14ac:dyDescent="0.25">
      <c r="A7" t="s">
        <v>121</v>
      </c>
      <c r="B7">
        <v>5.7375449999999999</v>
      </c>
    </row>
    <row r="8" spans="1:2" x14ac:dyDescent="0.25">
      <c r="A8" t="s">
        <v>107</v>
      </c>
      <c r="B8">
        <v>5.6573254000000004</v>
      </c>
    </row>
    <row r="9" spans="1:2" x14ac:dyDescent="0.25">
      <c r="A9" t="s">
        <v>127</v>
      </c>
      <c r="B9">
        <v>-0.95318099999999994</v>
      </c>
    </row>
    <row r="10" spans="1:2" x14ac:dyDescent="0.25">
      <c r="A10" t="s">
        <v>110</v>
      </c>
      <c r="B10">
        <v>9.8116810000000001</v>
      </c>
    </row>
    <row r="11" spans="1:2" x14ac:dyDescent="0.25">
      <c r="A11" t="s">
        <v>108</v>
      </c>
      <c r="B11">
        <v>-16.635949799999999</v>
      </c>
    </row>
    <row r="12" spans="1:2" x14ac:dyDescent="0.25">
      <c r="A12" t="s">
        <v>112</v>
      </c>
      <c r="B12">
        <v>3.0595479999999999</v>
      </c>
    </row>
    <row r="13" spans="1:2" x14ac:dyDescent="0.25">
      <c r="A13" t="s">
        <v>117</v>
      </c>
      <c r="B13">
        <v>-3.5770890999999998</v>
      </c>
    </row>
    <row r="14" spans="1:2" x14ac:dyDescent="0.25">
      <c r="A14" t="s">
        <v>128</v>
      </c>
      <c r="B14">
        <v>5.0959142000000002</v>
      </c>
    </row>
    <row r="15" spans="1:2" x14ac:dyDescent="0.25">
      <c r="A15" t="s">
        <v>106</v>
      </c>
      <c r="B15">
        <v>4.8723669999999997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collapsed</vt:lpstr>
      <vt:lpstr>readability</vt:lpstr>
      <vt:lpstr>regression_weights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 Hutto</dc:creator>
  <cp:lastModifiedBy>Hutto, Clayton J</cp:lastModifiedBy>
  <dcterms:created xsi:type="dcterms:W3CDTF">2015-06-04T05:36:49Z</dcterms:created>
  <dcterms:modified xsi:type="dcterms:W3CDTF">2017-07-17T15:36:26Z</dcterms:modified>
</cp:coreProperties>
</file>