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nesha_Accenture\Ganesha_IVY\R\Gan_B05\02Class\Class5\"/>
    </mc:Choice>
  </mc:AlternateContent>
  <xr:revisionPtr revIDLastSave="0" documentId="13_ncr:1_{0AFC04F7-A051-4C56-9565-1CCDBA122542}" xr6:coauthVersionLast="45" xr6:coauthVersionMax="45" xr10:uidLastSave="{00000000-0000-0000-0000-000000000000}"/>
  <bookViews>
    <workbookView xWindow="-120" yWindow="-120" windowWidth="19800" windowHeight="11760" firstSheet="1" activeTab="10" xr2:uid="{00000000-000D-0000-FFFF-FFFF00000000}"/>
  </bookViews>
  <sheets>
    <sheet name="LINEAR REGRESSION" sheetId="1" r:id="rId1"/>
    <sheet name="R-SQUARE" sheetId="5" r:id="rId2"/>
    <sheet name="PRED" sheetId="3" r:id="rId3"/>
    <sheet name="METHODS" sheetId="6" r:id="rId4"/>
    <sheet name="OLS" sheetId="2" r:id="rId5"/>
    <sheet name="Sheet3" sheetId="4" r:id="rId6"/>
    <sheet name="Sheet6" sheetId="7" r:id="rId7"/>
    <sheet name="Sheet4" sheetId="10" r:id="rId8"/>
    <sheet name="Sheet1" sheetId="8" r:id="rId9"/>
    <sheet name="Sheet2" sheetId="9" r:id="rId10"/>
    <sheet name="Sheet5" sheetId="11" r:id="rId11"/>
  </sheets>
  <definedNames>
    <definedName name="_xlnm._FilterDatabase" localSheetId="0" hidden="1">'LINEAR REGRESSION'!$A$104:$B$109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6" i="1" l="1"/>
  <c r="N23" i="6"/>
  <c r="N25" i="6"/>
  <c r="E41" i="5" l="1"/>
  <c r="E40" i="5"/>
  <c r="E39" i="5"/>
  <c r="E38" i="5"/>
  <c r="F38" i="5" s="1"/>
  <c r="E37" i="5"/>
  <c r="F37" i="5" s="1"/>
  <c r="E36" i="5"/>
  <c r="E35" i="5"/>
  <c r="F36" i="5"/>
  <c r="F39" i="5"/>
  <c r="F40" i="5"/>
  <c r="F41" i="5"/>
  <c r="F35" i="5"/>
  <c r="F42" i="5" l="1"/>
  <c r="D88" i="1"/>
  <c r="D78" i="1"/>
  <c r="D77" i="1"/>
  <c r="C12" i="7" l="1"/>
  <c r="C11" i="7"/>
  <c r="C10" i="7"/>
  <c r="C9" i="7"/>
  <c r="C8" i="7"/>
  <c r="C7" i="7"/>
  <c r="C6" i="7"/>
  <c r="C5" i="7"/>
  <c r="C4" i="7"/>
  <c r="G4" i="7" l="1"/>
  <c r="G5" i="7"/>
  <c r="G6" i="7"/>
  <c r="G7" i="7"/>
  <c r="G8" i="7"/>
  <c r="G3" i="7"/>
  <c r="E4" i="7"/>
  <c r="E5" i="7"/>
  <c r="E6" i="7"/>
  <c r="E7" i="7"/>
  <c r="E8" i="7"/>
  <c r="E3" i="7"/>
  <c r="A9" i="7"/>
  <c r="D9" i="7" s="1"/>
  <c r="A8" i="7"/>
  <c r="D8" i="7" s="1"/>
  <c r="A7" i="7"/>
  <c r="D7" i="7" s="1"/>
  <c r="A6" i="7"/>
  <c r="D6" i="7" s="1"/>
  <c r="A5" i="7"/>
  <c r="D5" i="7" s="1"/>
  <c r="A4" i="7"/>
  <c r="D4" i="7" s="1"/>
  <c r="G20" i="4" l="1"/>
  <c r="G18" i="4"/>
  <c r="G19" i="4"/>
  <c r="E4" i="3" l="1"/>
  <c r="E5" i="3"/>
  <c r="D8" i="3" s="1"/>
  <c r="E8" i="3" s="1"/>
  <c r="E7" i="3"/>
  <c r="E3" i="3"/>
  <c r="D16" i="1" l="1"/>
  <c r="F16" i="1" s="1"/>
  <c r="F13" i="1"/>
  <c r="N10" i="2"/>
</calcChain>
</file>

<file path=xl/sharedStrings.xml><?xml version="1.0" encoding="utf-8"?>
<sst xmlns="http://schemas.openxmlformats.org/spreadsheetml/2006/main" count="465" uniqueCount="335">
  <si>
    <t>MULTIPLE LINEAR REGRESSION MODELLING</t>
  </si>
  <si>
    <t>WHEN?</t>
  </si>
  <si>
    <t>WHAT?</t>
  </si>
  <si>
    <t>WHY ?</t>
  </si>
  <si>
    <r>
      <t xml:space="preserve">2.WHENEVER THE DEPENDENT IS IN A </t>
    </r>
    <r>
      <rPr>
        <b/>
        <sz val="10"/>
        <color theme="5"/>
        <rFont val="Calibri"/>
        <family val="2"/>
        <scheme val="minor"/>
      </rPr>
      <t>CONTINOUS FORMAT/ NUMERIC FORMAT</t>
    </r>
  </si>
  <si>
    <r>
      <t xml:space="preserve">- TO FIND WHICH INDEPENDENT VARS </t>
    </r>
    <r>
      <rPr>
        <b/>
        <sz val="10"/>
        <color theme="1"/>
        <rFont val="Calibri"/>
        <family val="2"/>
        <scheme val="minor"/>
      </rPr>
      <t>STATISTICALLY EXPLAIN</t>
    </r>
    <r>
      <rPr>
        <sz val="10"/>
        <color theme="1"/>
        <rFont val="Calibri"/>
        <family val="2"/>
        <scheme val="minor"/>
      </rPr>
      <t xml:space="preserve"> THE DEPENDENT VAR</t>
    </r>
  </si>
  <si>
    <r>
      <t>1.RELATION BETWEEN DEPENDENT AND INDEPENDENT IS</t>
    </r>
    <r>
      <rPr>
        <b/>
        <sz val="10"/>
        <color theme="5"/>
        <rFont val="Calibri"/>
        <family val="2"/>
        <scheme val="minor"/>
      </rPr>
      <t xml:space="preserve"> LINEAR</t>
    </r>
    <r>
      <rPr>
        <sz val="10"/>
        <color theme="5"/>
        <rFont val="Calibri"/>
        <family val="2"/>
        <scheme val="minor"/>
      </rPr>
      <t xml:space="preserve"> AND IN A </t>
    </r>
    <r>
      <rPr>
        <b/>
        <sz val="10"/>
        <color theme="5"/>
        <rFont val="Calibri"/>
        <family val="2"/>
        <scheme val="minor"/>
      </rPr>
      <t>ADDITIVE</t>
    </r>
    <r>
      <rPr>
        <sz val="10"/>
        <color theme="5"/>
        <rFont val="Calibri"/>
        <family val="2"/>
        <scheme val="minor"/>
      </rPr>
      <t xml:space="preserve"> FORM</t>
    </r>
  </si>
  <si>
    <t>EQUATIONAL FORM</t>
  </si>
  <si>
    <t>Y</t>
  </si>
  <si>
    <t>Y = B0 + B1X1^2 +B2X2^3….+BKXK+e</t>
  </si>
  <si>
    <t>B0  = INTERCEPT TERM</t>
  </si>
  <si>
    <t>B1 = COEFFICIENT OF X1</t>
  </si>
  <si>
    <t>e = ERROR TERM</t>
  </si>
  <si>
    <t>X</t>
  </si>
  <si>
    <t>MLRM</t>
  </si>
  <si>
    <t>SLRM</t>
  </si>
  <si>
    <t>Y= B0+B1X+E</t>
  </si>
  <si>
    <t>Y= DEPENDENT VAR</t>
  </si>
  <si>
    <t>B0 = INTERCEPT</t>
  </si>
  <si>
    <t>Bo</t>
  </si>
  <si>
    <t>Bo = Intercept</t>
  </si>
  <si>
    <t>E(Y|X=0)</t>
  </si>
  <si>
    <t>B1</t>
  </si>
  <si>
    <t>Intercept</t>
  </si>
  <si>
    <t>Coefficient</t>
  </si>
  <si>
    <t>ACTUAL</t>
  </si>
  <si>
    <t>Pred(Y)= MX+C</t>
  </si>
  <si>
    <t>Yp</t>
  </si>
  <si>
    <t>Ya</t>
  </si>
  <si>
    <t>Ya-Yp</t>
  </si>
  <si>
    <t>=Error</t>
  </si>
  <si>
    <t>Minimizes the sum of square of errors - Ordinary Least Square Technique</t>
  </si>
  <si>
    <t>B1X1+B2X2+….+BKXK</t>
  </si>
  <si>
    <t>Error</t>
  </si>
  <si>
    <t>Y = B0 + B1^2X1^2 +B2X2^3….+BKXK+e</t>
  </si>
  <si>
    <t>NON-LINEAR</t>
  </si>
  <si>
    <t>- LINEAR IN PARAMETERS</t>
  </si>
  <si>
    <t>B</t>
  </si>
  <si>
    <t>B^2</t>
  </si>
  <si>
    <t>PARAMETER</t>
  </si>
  <si>
    <t>CONSUMPTION</t>
  </si>
  <si>
    <t>INCOME</t>
  </si>
  <si>
    <t>Y_PRED= BO+B1X1+E</t>
  </si>
  <si>
    <t>Mean(Consumption)| Income =0</t>
  </si>
  <si>
    <t>Bi</t>
  </si>
  <si>
    <t>E</t>
  </si>
  <si>
    <t>Y_PRED</t>
  </si>
  <si>
    <t>F1</t>
  </si>
  <si>
    <t>F2</t>
  </si>
  <si>
    <t>F3</t>
  </si>
  <si>
    <t>A1age + a2Income</t>
  </si>
  <si>
    <t>A1age +a2Year</t>
  </si>
  <si>
    <t>a1Income+a2year</t>
  </si>
  <si>
    <t>MACHINE LEARNING</t>
  </si>
  <si>
    <t>SUPERVISED</t>
  </si>
  <si>
    <t>UN-SUPERVISED</t>
  </si>
  <si>
    <t>Y-Dependent Variable/Target Variable</t>
  </si>
  <si>
    <t>No Dependent Variable</t>
  </si>
  <si>
    <t>Prediction</t>
  </si>
  <si>
    <t>No Prediction</t>
  </si>
  <si>
    <t>Linear Regression</t>
  </si>
  <si>
    <t>Logistic Regression</t>
  </si>
  <si>
    <t>Forecasting</t>
  </si>
  <si>
    <t>Decision Trees</t>
  </si>
  <si>
    <t>Random Forest</t>
  </si>
  <si>
    <t xml:space="preserve">Clustering </t>
  </si>
  <si>
    <t>Market Basket Analysis</t>
  </si>
  <si>
    <t>Text Mining</t>
  </si>
  <si>
    <r>
      <t xml:space="preserve">REGRESSION IS A TECHINQUE TO FIND THE </t>
    </r>
    <r>
      <rPr>
        <b/>
        <sz val="10"/>
        <color theme="1"/>
        <rFont val="Calibri"/>
        <family val="2"/>
        <scheme val="minor"/>
      </rPr>
      <t xml:space="preserve">ASSOCIATION/ RELATION </t>
    </r>
    <r>
      <rPr>
        <sz val="10"/>
        <color theme="1"/>
        <rFont val="Calibri"/>
        <family val="2"/>
        <scheme val="minor"/>
      </rPr>
      <t>BETWEEN A DEPENDENT AND A SET OF INDEPENDENT VARIABLES</t>
    </r>
  </si>
  <si>
    <t>Y=f(x)</t>
  </si>
  <si>
    <t>Y= Bo+B1X1+E</t>
  </si>
  <si>
    <t>y= Consumption</t>
  </si>
  <si>
    <t>X = Income</t>
  </si>
  <si>
    <t>B0 = Mean | Expected Consumption when Income is 0</t>
  </si>
  <si>
    <t>y= mx+c</t>
  </si>
  <si>
    <t>B1=4</t>
  </si>
  <si>
    <t>B0=3</t>
  </si>
  <si>
    <t>Y = 3+4*X+E</t>
  </si>
  <si>
    <t>Actual Y - Predicted Y</t>
  </si>
  <si>
    <t>y</t>
  </si>
  <si>
    <t>=2x</t>
  </si>
  <si>
    <t>2^3*x</t>
  </si>
  <si>
    <t>y=f(x)</t>
  </si>
  <si>
    <t>Linear</t>
  </si>
  <si>
    <t>Non-Linear</t>
  </si>
  <si>
    <t>X1</t>
  </si>
  <si>
    <t>X2</t>
  </si>
  <si>
    <t>X3</t>
  </si>
  <si>
    <t>R-Square = 80%</t>
  </si>
  <si>
    <t>x4</t>
  </si>
  <si>
    <t>R-Square = 85%</t>
  </si>
  <si>
    <t>x5</t>
  </si>
  <si>
    <t>R-Square = 90%</t>
  </si>
  <si>
    <t>Adjusted R-Square</t>
  </si>
  <si>
    <t>No. of Resources</t>
  </si>
  <si>
    <t>Raw Resources</t>
  </si>
  <si>
    <t>Captial Inflow</t>
  </si>
  <si>
    <t>Independent Variables</t>
  </si>
  <si>
    <t>SUPERVISED LEARNING</t>
  </si>
  <si>
    <t>UN-SUPERVISED LEARNING</t>
  </si>
  <si>
    <t>SEMI-SUPERVISED LEARNING</t>
  </si>
  <si>
    <t>Target Variable</t>
  </si>
  <si>
    <t>No Target Variables</t>
  </si>
  <si>
    <t>Target Variable (for few rows) + No Target Variables (for remaining rows)</t>
  </si>
  <si>
    <t>Clustering</t>
  </si>
  <si>
    <t>Linear Regressions</t>
  </si>
  <si>
    <t>Clustering + Linear Regression</t>
  </si>
  <si>
    <t>Y = DEPENDENT VARIABLE</t>
  </si>
  <si>
    <t>Y=F(Xi)</t>
  </si>
  <si>
    <t>K= No. of Features/ Independent Variables</t>
  </si>
  <si>
    <t>x</t>
  </si>
  <si>
    <t>Change In Consumption for a unit change in Income, keeping all other things constant</t>
  </si>
  <si>
    <t>Y - Y-Pred</t>
  </si>
  <si>
    <t>Actual</t>
  </si>
  <si>
    <t>ESS/TSS</t>
  </si>
  <si>
    <t>Error =0</t>
  </si>
  <si>
    <t>Overfitting - Too much dependent on Trained Data</t>
  </si>
  <si>
    <t>Scneario 1</t>
  </si>
  <si>
    <t>Scneario 2</t>
  </si>
  <si>
    <t>K</t>
  </si>
  <si>
    <t>R-Square</t>
  </si>
  <si>
    <t>R-SQUARE</t>
  </si>
  <si>
    <t>Adj R-SQUARE</t>
  </si>
  <si>
    <t>Y = B0+B1X1+B2X2+E</t>
  </si>
  <si>
    <t>VIF</t>
  </si>
  <si>
    <t>&lt;1.7</t>
  </si>
  <si>
    <t xml:space="preserve">Dependent </t>
  </si>
  <si>
    <t>Independent</t>
  </si>
  <si>
    <t>Variable of Interest</t>
  </si>
  <si>
    <t>- Sales</t>
  </si>
  <si>
    <t>- Volumes</t>
  </si>
  <si>
    <t>- Probability of Default</t>
  </si>
  <si>
    <t>Variable influences the Dependent</t>
  </si>
  <si>
    <t>- Human Resources, Marketing Expenditure, R&amp;D</t>
  </si>
  <si>
    <t>- Supplies, Human Resources, R&amp;D</t>
  </si>
  <si>
    <t>- Credit Limit, No. of times previously defaulted, Income, ..</t>
  </si>
  <si>
    <t>Predict</t>
  </si>
  <si>
    <t>Xi</t>
  </si>
  <si>
    <t>Income (Y) = f(Exp, Edu, Ski, Net,..)</t>
  </si>
  <si>
    <r>
      <rPr>
        <b/>
        <sz val="11"/>
        <color theme="1"/>
        <rFont val="Calibri"/>
        <family val="2"/>
        <scheme val="minor"/>
      </rPr>
      <t>Income</t>
    </r>
    <r>
      <rPr>
        <sz val="11"/>
        <color theme="1"/>
        <rFont val="Calibri"/>
        <family val="2"/>
        <scheme val="minor"/>
      </rPr>
      <t xml:space="preserve"> = B0 + B1*Exp + B2*Skill + B3*Network + e</t>
    </r>
  </si>
  <si>
    <t>Consumption = B0 + B1*Income + Error</t>
  </si>
  <si>
    <t>Y_Actual</t>
  </si>
  <si>
    <t>Y_Pred</t>
  </si>
  <si>
    <t>Error = Y_Actual-Y_Pred</t>
  </si>
  <si>
    <t>B1^2*X1^2</t>
  </si>
  <si>
    <t>dy/dx, (dy/dx)^2</t>
  </si>
  <si>
    <t>Min(Sum of Square of Errors)</t>
  </si>
  <si>
    <t>Min(Summation (ei^2))</t>
  </si>
  <si>
    <t>=Bo+B1*X1</t>
  </si>
  <si>
    <t>TSS</t>
  </si>
  <si>
    <t>ESS</t>
  </si>
  <si>
    <t>RSS</t>
  </si>
  <si>
    <t>Bo+BiXi</t>
  </si>
  <si>
    <t>Explained Model</t>
  </si>
  <si>
    <t>Un Explained Model</t>
  </si>
  <si>
    <t>Total</t>
  </si>
  <si>
    <t>Interpretations</t>
  </si>
  <si>
    <t>M1</t>
  </si>
  <si>
    <t>M2</t>
  </si>
  <si>
    <t>Parismionous Model</t>
  </si>
  <si>
    <t>Highest Prediction, least Independent Variables</t>
  </si>
  <si>
    <t>True Measure</t>
  </si>
  <si>
    <t>Savings</t>
  </si>
  <si>
    <t>Consumption</t>
  </si>
  <si>
    <t>Y = Bo+ B1*Income</t>
  </si>
  <si>
    <t>Y = Bo+ B1*Income + B2*Savings</t>
  </si>
  <si>
    <t>High Multicollinearity</t>
  </si>
  <si>
    <t>Multi-Collinearity</t>
  </si>
  <si>
    <t>Unstable</t>
  </si>
  <si>
    <t>Income</t>
  </si>
  <si>
    <t>Variance Inflation Factor &gt;1.7</t>
  </si>
  <si>
    <t>y=mx+c</t>
  </si>
  <si>
    <t>m= Slope</t>
  </si>
  <si>
    <t>C= Intercept/Constant, value of Y when x =0</t>
  </si>
  <si>
    <t>Consumption = f(Income)</t>
  </si>
  <si>
    <t>m=dy/dx</t>
  </si>
  <si>
    <t>Change in Y/Change in X</t>
  </si>
  <si>
    <t>Y_pred</t>
  </si>
  <si>
    <t>Linear in Parameters - Bi, Slope Coefficient of Xi</t>
  </si>
  <si>
    <t>Y=B0 +B1.X1+E</t>
  </si>
  <si>
    <t>Z</t>
  </si>
  <si>
    <t>Bz</t>
  </si>
  <si>
    <t>Y= [X'X]</t>
  </si>
  <si>
    <t>B0 and Bi</t>
  </si>
  <si>
    <t>min (MSE) given Bi</t>
  </si>
  <si>
    <t>Explained Sum of Squared/Total Sum of Squares</t>
  </si>
  <si>
    <t>Bo = E(Mean Consumption | Income = 0)</t>
  </si>
  <si>
    <t>Sales = f(Marketing)</t>
  </si>
  <si>
    <t>Sales = B0 +B1*Marketing + Error</t>
  </si>
  <si>
    <t>Consumption = f(Savings, Income)</t>
  </si>
  <si>
    <t>Consumption = Bo + B1*Savings + B2* Income + Error</t>
  </si>
  <si>
    <t xml:space="preserve">Income </t>
  </si>
  <si>
    <t>Price</t>
  </si>
  <si>
    <t>Discount</t>
  </si>
  <si>
    <t>Price/Discount</t>
  </si>
  <si>
    <t>Feature Engineering</t>
  </si>
  <si>
    <t>CV</t>
  </si>
  <si>
    <t>MAPE</t>
  </si>
  <si>
    <t>RANDOM FOREST</t>
  </si>
  <si>
    <t>LOG LINEAR</t>
  </si>
  <si>
    <t xml:space="preserve">Task </t>
  </si>
  <si>
    <t>T</t>
  </si>
  <si>
    <t>Experience</t>
  </si>
  <si>
    <t>Performance</t>
  </si>
  <si>
    <t>P</t>
  </si>
  <si>
    <t>Predict Height based on Weight</t>
  </si>
  <si>
    <t>Task</t>
  </si>
  <si>
    <t>Predicting Height based on Weight</t>
  </si>
  <si>
    <t>No. of Data Points (Sample Size)</t>
  </si>
  <si>
    <t xml:space="preserve">Perfomance Measure </t>
  </si>
  <si>
    <t>STUDENT ID</t>
  </si>
  <si>
    <t>WEIGHT</t>
  </si>
  <si>
    <t>PREDICTED_HEIGHT</t>
  </si>
  <si>
    <t>ACTUAL HEIGHT</t>
  </si>
  <si>
    <t>Actual - Predicted</t>
  </si>
  <si>
    <t>MSE (Mean Squared Error)</t>
  </si>
  <si>
    <t>Spam / Not Spam Email</t>
  </si>
  <si>
    <t>Task --&gt;</t>
  </si>
  <si>
    <t>Predict wether an email is spam/non-spam</t>
  </si>
  <si>
    <t>Experience --&gt;</t>
  </si>
  <si>
    <t>Number of Emails</t>
  </si>
  <si>
    <t>Performance --&gt;</t>
  </si>
  <si>
    <t>Correct Classification of Emails</t>
  </si>
  <si>
    <t>Total Email</t>
  </si>
  <si>
    <t>Correctly Classified</t>
  </si>
  <si>
    <t>InCorrectly Classified</t>
  </si>
  <si>
    <t xml:space="preserve">Performance </t>
  </si>
  <si>
    <t>Spam_Check</t>
  </si>
  <si>
    <t>1 = Spam</t>
  </si>
  <si>
    <t>0 = Non-Spam</t>
  </si>
  <si>
    <t xml:space="preserve">Target/Dependent/Response </t>
  </si>
  <si>
    <t>Reviews &amp; Ratings</t>
  </si>
  <si>
    <t>Samsung -- Foldable Galaxy</t>
  </si>
  <si>
    <t>Customer ID</t>
  </si>
  <si>
    <t>Ratings</t>
  </si>
  <si>
    <t>Reviews</t>
  </si>
  <si>
    <t>Phone is good</t>
  </si>
  <si>
    <t>Not at value for money</t>
  </si>
  <si>
    <t>Dependent</t>
  </si>
  <si>
    <t>Supervised ML</t>
  </si>
  <si>
    <t>Un SupervisedML</t>
  </si>
  <si>
    <t>Consumption:Dependent</t>
  </si>
  <si>
    <t>Income: Independent</t>
  </si>
  <si>
    <t>There is a relationship between Consumption &amp; Income</t>
  </si>
  <si>
    <t xml:space="preserve">Sales </t>
  </si>
  <si>
    <t>Human Resource</t>
  </si>
  <si>
    <t>Technology</t>
  </si>
  <si>
    <t>R&amp;D</t>
  </si>
  <si>
    <t>Marketing</t>
  </si>
  <si>
    <t>Marks</t>
  </si>
  <si>
    <t>No. of Hours Study</t>
  </si>
  <si>
    <t>IQ</t>
  </si>
  <si>
    <t>Institution (Private/Public)</t>
  </si>
  <si>
    <t>Student/Teacher Ratio</t>
  </si>
  <si>
    <t>Sales</t>
  </si>
  <si>
    <t>Continuous</t>
  </si>
  <si>
    <t>Yes</t>
  </si>
  <si>
    <t>Volumne</t>
  </si>
  <si>
    <t xml:space="preserve">Fraud </t>
  </si>
  <si>
    <t>No</t>
  </si>
  <si>
    <t>Temperature</t>
  </si>
  <si>
    <t>Whether loan or not</t>
  </si>
  <si>
    <t>Dependent Variable</t>
  </si>
  <si>
    <t xml:space="preserve">* Regression can be applied only on Continous </t>
  </si>
  <si>
    <t>Sales Head</t>
  </si>
  <si>
    <t>Dependent - Continous</t>
  </si>
  <si>
    <t>Categorical</t>
  </si>
  <si>
    <t>Sales = f(Human Resources, Technology, R&amp;D, Marketing)</t>
  </si>
  <si>
    <t>Dependent = f(Independent Variables)</t>
  </si>
  <si>
    <t>Y = B0 + B1X1 +B2X2….+BKXK+e, where K = no. of Independent Variables</t>
  </si>
  <si>
    <t>Consumption  = B0 + B1*Income + error</t>
  </si>
  <si>
    <t>Sales   = B0 + B1*Marketing + error</t>
  </si>
  <si>
    <t>B0 = Expected Sales when Marketing Spend is 0</t>
  </si>
  <si>
    <t>dy/dx = Slope</t>
  </si>
  <si>
    <t>Y_pred = Bo + B1*X1 + e</t>
  </si>
  <si>
    <t>Additive Models</t>
  </si>
  <si>
    <t>Y = B0 * B1X1 * B2X2….* BKXK+e, where K = no. of Independent Variables</t>
  </si>
  <si>
    <t>Multiplicative Model</t>
  </si>
  <si>
    <t>y = mX + C</t>
  </si>
  <si>
    <t>dy/dx = m</t>
  </si>
  <si>
    <t>Y(Sales)</t>
  </si>
  <si>
    <t>Spend(HR)</t>
  </si>
  <si>
    <t>Spend(HR)^2</t>
  </si>
  <si>
    <t>Org X</t>
  </si>
  <si>
    <t>New X = Org X ^ 2</t>
  </si>
  <si>
    <t>y = f(x)</t>
  </si>
  <si>
    <t>Y = B0 + B1* Z + e, z = X^3</t>
  </si>
  <si>
    <t>Linearity in Parameters</t>
  </si>
  <si>
    <t>Linearity in Independent Variable</t>
  </si>
  <si>
    <t>X**0.5</t>
  </si>
  <si>
    <t>Y = X'X</t>
  </si>
  <si>
    <t xml:space="preserve">Independent </t>
  </si>
  <si>
    <t>Parameter</t>
  </si>
  <si>
    <t>Hyperparameter</t>
  </si>
  <si>
    <t>Default</t>
  </si>
  <si>
    <t>Tune</t>
  </si>
  <si>
    <t>R&amp;D Spend</t>
  </si>
  <si>
    <t>HR Spend</t>
  </si>
  <si>
    <t>Advertising Spend</t>
  </si>
  <si>
    <t>No. of Employees</t>
  </si>
  <si>
    <t>..</t>
  </si>
  <si>
    <t>SCN 1</t>
  </si>
  <si>
    <t>Use Entire Data Set for Modeling</t>
  </si>
  <si>
    <t>Bi, i = 4</t>
  </si>
  <si>
    <t>Sales_Pred</t>
  </si>
  <si>
    <t>SCN 2</t>
  </si>
  <si>
    <t>Test Data</t>
  </si>
  <si>
    <t>Train Model</t>
  </si>
  <si>
    <t>Use Train Model in Validation Model</t>
  </si>
  <si>
    <t>B*i, i = 4</t>
  </si>
  <si>
    <t>Train Data (70%/80%)</t>
  </si>
  <si>
    <t>Validation Data (30%,20%)</t>
  </si>
  <si>
    <t>Forward Selection</t>
  </si>
  <si>
    <t>Backward Selection</t>
  </si>
  <si>
    <t>Add Variables</t>
  </si>
  <si>
    <t>One by One</t>
  </si>
  <si>
    <t>Remove Variables</t>
  </si>
  <si>
    <t>X1,X2,X3,..Xk</t>
  </si>
  <si>
    <t>X1,X3,..Xk</t>
  </si>
  <si>
    <t>X1..Xk</t>
  </si>
  <si>
    <r>
      <t>Decision to retain/drop on the basis of</t>
    </r>
    <r>
      <rPr>
        <b/>
        <sz val="11"/>
        <color theme="1"/>
        <rFont val="Calibri"/>
        <family val="2"/>
        <scheme val="minor"/>
      </rPr>
      <t xml:space="preserve"> p-value of T-test</t>
    </r>
  </si>
  <si>
    <t>Education</t>
  </si>
  <si>
    <t>Bachelor</t>
  </si>
  <si>
    <t>College</t>
  </si>
  <si>
    <t>Master</t>
  </si>
  <si>
    <t>High School or Below</t>
  </si>
  <si>
    <t>Doctor</t>
  </si>
  <si>
    <t>Base Level</t>
  </si>
  <si>
    <t>Gender</t>
  </si>
  <si>
    <t>Female</t>
  </si>
  <si>
    <t>Male</t>
  </si>
  <si>
    <t>If Gender = Male as compared to Female, then CLV will increase by 85.73</t>
  </si>
  <si>
    <t>R-sqaure</t>
  </si>
  <si>
    <t>Low Prediction</t>
  </si>
  <si>
    <t>Good Explanbility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</si>
</sst>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8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quotePrefix="1" applyFill="1"/>
    <xf numFmtId="0" fontId="2" fillId="2" borderId="0" xfId="0" quotePrefix="1" applyFont="1" applyFill="1" applyAlignment="1">
      <alignment wrapText="1"/>
    </xf>
    <xf numFmtId="0" fontId="4" fillId="2" borderId="0" xfId="0" quotePrefix="1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0" borderId="1" xfId="0" applyBorder="1"/>
    <xf numFmtId="9" fontId="0" fillId="0" borderId="0" xfId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0" fillId="7" borderId="0" xfId="0" applyFill="1"/>
    <xf numFmtId="9" fontId="0" fillId="0" borderId="0" xfId="0" applyNumberFormat="1"/>
    <xf numFmtId="0" fontId="1" fillId="0" borderId="0" xfId="0" applyFont="1"/>
    <xf numFmtId="0" fontId="0" fillId="8" borderId="0" xfId="0" applyFill="1"/>
    <xf numFmtId="0" fontId="0" fillId="0" borderId="2" xfId="0" applyFill="1" applyBorder="1"/>
    <xf numFmtId="0" fontId="0" fillId="9" borderId="0" xfId="0" applyFill="1"/>
    <xf numFmtId="9" fontId="0" fillId="9" borderId="0" xfId="0" applyNumberFormat="1" applyFill="1"/>
    <xf numFmtId="0" fontId="0" fillId="10" borderId="0" xfId="0" applyFill="1"/>
    <xf numFmtId="10" fontId="0" fillId="10" borderId="0" xfId="0" applyNumberFormat="1" applyFill="1"/>
    <xf numFmtId="0" fontId="7" fillId="11" borderId="0" xfId="0" applyFont="1" applyFill="1"/>
    <xf numFmtId="0" fontId="8" fillId="11" borderId="0" xfId="0" applyFont="1" applyFill="1"/>
    <xf numFmtId="0" fontId="0" fillId="12" borderId="0" xfId="0" applyFill="1"/>
    <xf numFmtId="0" fontId="1" fillId="0" borderId="0" xfId="0" applyFont="1" applyAlignment="1">
      <alignment horizontal="center"/>
    </xf>
    <xf numFmtId="0" fontId="0" fillId="14" borderId="0" xfId="0" applyFill="1"/>
    <xf numFmtId="0" fontId="4" fillId="5" borderId="0" xfId="0" quotePrefix="1" applyFont="1" applyFill="1" applyAlignment="1">
      <alignment wrapText="1"/>
    </xf>
    <xf numFmtId="0" fontId="11" fillId="2" borderId="0" xfId="0" applyFont="1" applyFill="1"/>
    <xf numFmtId="0" fontId="12" fillId="2" borderId="0" xfId="0" applyFont="1" applyFill="1"/>
    <xf numFmtId="0" fontId="1" fillId="9" borderId="0" xfId="0" applyFont="1" applyFill="1"/>
    <xf numFmtId="0" fontId="11" fillId="0" borderId="0" xfId="0" applyFont="1"/>
    <xf numFmtId="0" fontId="1" fillId="0" borderId="1" xfId="0" applyFont="1" applyBorder="1"/>
    <xf numFmtId="0" fontId="0" fillId="0" borderId="1" xfId="0" applyFill="1" applyBorder="1"/>
    <xf numFmtId="0" fontId="0" fillId="15" borderId="1" xfId="0" applyFill="1" applyBorder="1"/>
    <xf numFmtId="0" fontId="0" fillId="13" borderId="1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2" borderId="1" xfId="0" applyFont="1" applyFill="1" applyBorder="1"/>
    <xf numFmtId="0" fontId="0" fillId="0" borderId="3" xfId="0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0" fontId="10" fillId="13" borderId="13" xfId="0" applyFont="1" applyFill="1" applyBorder="1"/>
    <xf numFmtId="0" fontId="0" fillId="4" borderId="14" xfId="0" applyFill="1" applyBorder="1"/>
    <xf numFmtId="0" fontId="9" fillId="13" borderId="15" xfId="0" applyFont="1" applyFill="1" applyBorder="1"/>
    <xf numFmtId="0" fontId="0" fillId="4" borderId="0" xfId="0" applyFill="1" applyBorder="1"/>
    <xf numFmtId="0" fontId="0" fillId="0" borderId="16" xfId="0" applyBorder="1"/>
    <xf numFmtId="0" fontId="9" fillId="13" borderId="17" xfId="0" applyFont="1" applyFill="1" applyBorder="1"/>
    <xf numFmtId="0" fontId="0" fillId="4" borderId="18" xfId="0" applyFill="1" applyBorder="1"/>
    <xf numFmtId="0" fontId="0" fillId="0" borderId="19" xfId="0" applyBorder="1"/>
    <xf numFmtId="0" fontId="0" fillId="0" borderId="0" xfId="0" applyAlignment="1">
      <alignment horizontal="center"/>
    </xf>
    <xf numFmtId="0" fontId="1" fillId="12" borderId="1" xfId="0" applyFont="1" applyFill="1" applyBorder="1"/>
    <xf numFmtId="0" fontId="0" fillId="12" borderId="1" xfId="0" applyFill="1" applyBorder="1"/>
    <xf numFmtId="0" fontId="1" fillId="0" borderId="3" xfId="0" applyFont="1" applyBorder="1"/>
    <xf numFmtId="0" fontId="1" fillId="0" borderId="11" xfId="0" applyFont="1" applyBorder="1"/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11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324006</xdr:colOff>
      <xdr:row>4</xdr:row>
      <xdr:rowOff>27326</xdr:rowOff>
    </xdr:from>
    <xdr:to>
      <xdr:col>2</xdr:col>
      <xdr:colOff>648012</xdr:colOff>
      <xdr:row>4</xdr:row>
      <xdr:rowOff>124918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B16E2B01-DFE4-473E-A06C-3DE277AE7483}"/>
            </a:ext>
          </a:extLst>
        </xdr:cNvPr>
        <xdr:cNvSpPr/>
      </xdr:nvSpPr>
      <xdr:spPr>
        <a:xfrm rot="10800000">
          <a:off x="324006" y="792449"/>
          <a:ext cx="2150932" cy="9759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913463</xdr:colOff>
      <xdr:row>4</xdr:row>
      <xdr:rowOff>0</xdr:rowOff>
    </xdr:from>
    <xdr:to>
      <xdr:col>6</xdr:col>
      <xdr:colOff>324005</xdr:colOff>
      <xdr:row>4</xdr:row>
      <xdr:rowOff>97592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2E3EC488-6295-4B0A-9516-F06303B4A6E4}"/>
            </a:ext>
          </a:extLst>
        </xdr:cNvPr>
        <xdr:cNvSpPr/>
      </xdr:nvSpPr>
      <xdr:spPr>
        <a:xfrm rot="10800000">
          <a:off x="2740389" y="765123"/>
          <a:ext cx="2150932" cy="9759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166814</xdr:rowOff>
    </xdr:from>
    <xdr:to>
      <xdr:col>4</xdr:col>
      <xdr:colOff>28575</xdr:colOff>
      <xdr:row>17</xdr:row>
      <xdr:rowOff>11840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A46ABA-21D1-4466-A981-A175CCE5B0AA}"/>
            </a:ext>
          </a:extLst>
        </xdr:cNvPr>
        <xdr:cNvCxnSpPr/>
      </xdr:nvCxnSpPr>
      <xdr:spPr>
        <a:xfrm flipH="1">
          <a:off x="2445608" y="552963"/>
          <a:ext cx="28575" cy="27411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600076</xdr:colOff>
      <xdr:row>17</xdr:row>
      <xdr:rowOff>66675</xdr:rowOff>
    </xdr:from>
    <xdr:to>
      <xdr:col>9</xdr:col>
      <xdr:colOff>428625</xdr:colOff>
      <xdr:row>17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3CFAEF3-A252-4DAE-8A85-CD7218D0603C}"/>
            </a:ext>
          </a:extLst>
        </xdr:cNvPr>
        <xdr:cNvCxnSpPr/>
      </xdr:nvCxnSpPr>
      <xdr:spPr>
        <a:xfrm flipH="1">
          <a:off x="2428876" y="3305175"/>
          <a:ext cx="348614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6</xdr:row>
      <xdr:rowOff>123825</xdr:rowOff>
    </xdr:from>
    <xdr:to>
      <xdr:col>5</xdr:col>
      <xdr:colOff>257175</xdr:colOff>
      <xdr:row>7</xdr:row>
      <xdr:rowOff>28575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4B0D2CB-1E7B-4042-B652-CEE332A25EF6}"/>
            </a:ext>
          </a:extLst>
        </xdr:cNvPr>
        <xdr:cNvSpPr/>
      </xdr:nvSpPr>
      <xdr:spPr>
        <a:xfrm>
          <a:off x="3228975" y="1266825"/>
          <a:ext cx="76200" cy="95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85725</xdr:colOff>
      <xdr:row>6</xdr:row>
      <xdr:rowOff>45781</xdr:rowOff>
    </xdr:from>
    <xdr:to>
      <xdr:col>7</xdr:col>
      <xdr:colOff>161925</xdr:colOff>
      <xdr:row>6</xdr:row>
      <xdr:rowOff>141031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BC6E8F2-3DD7-4FA1-AC2B-8E6E1990C51E}"/>
            </a:ext>
          </a:extLst>
        </xdr:cNvPr>
        <xdr:cNvSpPr/>
      </xdr:nvSpPr>
      <xdr:spPr>
        <a:xfrm>
          <a:off x="4333568" y="1197999"/>
          <a:ext cx="76200" cy="95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581025</xdr:colOff>
      <xdr:row>11</xdr:row>
      <xdr:rowOff>28575</xdr:rowOff>
    </xdr:from>
    <xdr:to>
      <xdr:col>5</xdr:col>
      <xdr:colOff>47625</xdr:colOff>
      <xdr:row>11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CD66AA5-607D-4C96-AA08-36B01FE1C00B}"/>
            </a:ext>
          </a:extLst>
        </xdr:cNvPr>
        <xdr:cNvSpPr/>
      </xdr:nvSpPr>
      <xdr:spPr>
        <a:xfrm>
          <a:off x="3019425" y="2124075"/>
          <a:ext cx="76200" cy="95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346894</xdr:colOff>
      <xdr:row>10</xdr:row>
      <xdr:rowOff>114914</xdr:rowOff>
    </xdr:from>
    <xdr:to>
      <xdr:col>6</xdr:col>
      <xdr:colOff>423094</xdr:colOff>
      <xdr:row>11</xdr:row>
      <xdr:rowOff>18128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BF3A6FE-8762-4B5A-B638-51A42FCE9A19}"/>
            </a:ext>
          </a:extLst>
        </xdr:cNvPr>
        <xdr:cNvSpPr/>
      </xdr:nvSpPr>
      <xdr:spPr>
        <a:xfrm>
          <a:off x="3987902" y="2035277"/>
          <a:ext cx="76200" cy="95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117987</xdr:colOff>
      <xdr:row>6</xdr:row>
      <xdr:rowOff>118908</xdr:rowOff>
    </xdr:from>
    <xdr:to>
      <xdr:col>6</xdr:col>
      <xdr:colOff>194187</xdr:colOff>
      <xdr:row>7</xdr:row>
      <xdr:rowOff>22122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9BC8A06-2602-44B8-B01D-AFABA131AE77}"/>
            </a:ext>
          </a:extLst>
        </xdr:cNvPr>
        <xdr:cNvSpPr/>
      </xdr:nvSpPr>
      <xdr:spPr>
        <a:xfrm>
          <a:off x="3758995" y="1271126"/>
          <a:ext cx="76200" cy="95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419100</xdr:colOff>
      <xdr:row>13</xdr:row>
      <xdr:rowOff>28575</xdr:rowOff>
    </xdr:from>
    <xdr:to>
      <xdr:col>4</xdr:col>
      <xdr:colOff>495300</xdr:colOff>
      <xdr:row>13</xdr:row>
      <xdr:rowOff>123825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8A236BE7-9719-4DBF-8502-0720B080CA69}"/>
            </a:ext>
          </a:extLst>
        </xdr:cNvPr>
        <xdr:cNvSpPr/>
      </xdr:nvSpPr>
      <xdr:spPr>
        <a:xfrm>
          <a:off x="2857500" y="2505075"/>
          <a:ext cx="76200" cy="95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4</xdr:row>
      <xdr:rowOff>184355</xdr:rowOff>
    </xdr:from>
    <xdr:to>
      <xdr:col>8</xdr:col>
      <xdr:colOff>46089</xdr:colOff>
      <xdr:row>13</xdr:row>
      <xdr:rowOff>38407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85605DB-91E4-40F1-B466-BE37EB3E0DE7}"/>
            </a:ext>
          </a:extLst>
        </xdr:cNvPr>
        <xdr:cNvCxnSpPr/>
      </xdr:nvCxnSpPr>
      <xdr:spPr>
        <a:xfrm flipH="1">
          <a:off x="2427339" y="952500"/>
          <a:ext cx="2473427" cy="15823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375563</xdr:colOff>
      <xdr:row>12</xdr:row>
      <xdr:rowOff>164840</xdr:rowOff>
    </xdr:from>
    <xdr:to>
      <xdr:col>3</xdr:col>
      <xdr:colOff>582177</xdr:colOff>
      <xdr:row>17</xdr:row>
      <xdr:rowOff>36123</xdr:rowOff>
    </xdr:to>
    <xdr:sp macro="" textlink="">
      <xdr:nvSpPr>
        <xdr:cNvPr id="16" name="Left Brace 15">
          <a:extLst>
            <a:ext uri="{FF2B5EF4-FFF2-40B4-BE49-F238E27FC236}">
              <a16:creationId xmlns:a16="http://schemas.microsoft.com/office/drawing/2014/main" id="{573B2388-F74F-416C-88EF-2668A06F86BB}"/>
            </a:ext>
          </a:extLst>
        </xdr:cNvPr>
        <xdr:cNvSpPr/>
      </xdr:nvSpPr>
      <xdr:spPr>
        <a:xfrm>
          <a:off x="2196067" y="2469275"/>
          <a:ext cx="206614" cy="83146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257433</xdr:colOff>
      <xdr:row>10</xdr:row>
      <xdr:rowOff>64358</xdr:rowOff>
    </xdr:from>
    <xdr:to>
      <xdr:col>6</xdr:col>
      <xdr:colOff>57923</xdr:colOff>
      <xdr:row>10</xdr:row>
      <xdr:rowOff>70794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D2FB4908-F84D-48BB-B251-1ED5EAE2D4A9}"/>
            </a:ext>
          </a:extLst>
        </xdr:cNvPr>
        <xdr:cNvCxnSpPr/>
      </xdr:nvCxnSpPr>
      <xdr:spPr>
        <a:xfrm flipV="1">
          <a:off x="3314443" y="1995101"/>
          <a:ext cx="411892" cy="64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38616</xdr:colOff>
      <xdr:row>8</xdr:row>
      <xdr:rowOff>180202</xdr:rowOff>
    </xdr:from>
    <xdr:to>
      <xdr:col>6</xdr:col>
      <xdr:colOff>51488</xdr:colOff>
      <xdr:row>10</xdr:row>
      <xdr:rowOff>83666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F5CFE29-5726-4314-BDD5-8736C9A0F3E7}"/>
            </a:ext>
          </a:extLst>
        </xdr:cNvPr>
        <xdr:cNvCxnSpPr/>
      </xdr:nvCxnSpPr>
      <xdr:spPr>
        <a:xfrm flipH="1">
          <a:off x="3707028" y="1724797"/>
          <a:ext cx="12872" cy="2896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223195</xdr:colOff>
      <xdr:row>7</xdr:row>
      <xdr:rowOff>33855</xdr:rowOff>
    </xdr:from>
    <xdr:to>
      <xdr:col>5</xdr:col>
      <xdr:colOff>250997</xdr:colOff>
      <xdr:row>10</xdr:row>
      <xdr:rowOff>80966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4B95A9F2-DEB1-47A0-AFB2-89DB2A2716E0}"/>
            </a:ext>
          </a:extLst>
        </xdr:cNvPr>
        <xdr:cNvCxnSpPr/>
      </xdr:nvCxnSpPr>
      <xdr:spPr>
        <a:xfrm>
          <a:off x="3257368" y="1378109"/>
          <a:ext cx="27802" cy="6232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433517</xdr:colOff>
      <xdr:row>11</xdr:row>
      <xdr:rowOff>150340</xdr:rowOff>
    </xdr:from>
    <xdr:to>
      <xdr:col>4</xdr:col>
      <xdr:colOff>457200</xdr:colOff>
      <xdr:row>13</xdr:row>
      <xdr:rowOff>54318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4997FAC1-FEDE-4318-9443-A258A8D42E08}"/>
            </a:ext>
          </a:extLst>
        </xdr:cNvPr>
        <xdr:cNvCxnSpPr/>
      </xdr:nvCxnSpPr>
      <xdr:spPr>
        <a:xfrm>
          <a:off x="2879125" y="2274158"/>
          <a:ext cx="23683" cy="2901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186465</xdr:colOff>
      <xdr:row>7</xdr:row>
      <xdr:rowOff>13112</xdr:rowOff>
    </xdr:from>
    <xdr:to>
      <xdr:col>6</xdr:col>
      <xdr:colOff>209891</xdr:colOff>
      <xdr:row>8</xdr:row>
      <xdr:rowOff>49409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D83FA03-45ED-4F2A-A3D3-FB8A8D7471AE}"/>
            </a:ext>
          </a:extLst>
        </xdr:cNvPr>
        <xdr:cNvCxnSpPr/>
      </xdr:nvCxnSpPr>
      <xdr:spPr>
        <a:xfrm>
          <a:off x="3827473" y="1357366"/>
          <a:ext cx="23426" cy="2283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8</xdr:row>
      <xdr:rowOff>123825</xdr:rowOff>
    </xdr:from>
    <xdr:to>
      <xdr:col>6</xdr:col>
      <xdr:colOff>352425</xdr:colOff>
      <xdr:row>11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695C5D0-5B6F-4FA5-973D-0B59AB984718}"/>
            </a:ext>
          </a:extLst>
        </xdr:cNvPr>
        <xdr:cNvSpPr/>
      </xdr:nvSpPr>
      <xdr:spPr>
        <a:xfrm>
          <a:off x="3200400" y="1647825"/>
          <a:ext cx="809625" cy="4476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367879</xdr:colOff>
      <xdr:row>7</xdr:row>
      <xdr:rowOff>161311</xdr:rowOff>
    </xdr:from>
    <xdr:to>
      <xdr:col>6</xdr:col>
      <xdr:colOff>368710</xdr:colOff>
      <xdr:row>10</xdr:row>
      <xdr:rowOff>133490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7DDCD4AC-92D9-4F36-A48A-D813D6A8129F}"/>
            </a:ext>
          </a:extLst>
        </xdr:cNvPr>
        <xdr:cNvCxnSpPr/>
      </xdr:nvCxnSpPr>
      <xdr:spPr>
        <a:xfrm flipH="1">
          <a:off x="4008887" y="1505565"/>
          <a:ext cx="831" cy="548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3</xdr:row>
      <xdr:rowOff>76200</xdr:rowOff>
    </xdr:from>
    <xdr:to>
      <xdr:col>11</xdr:col>
      <xdr:colOff>161924</xdr:colOff>
      <xdr:row>14</xdr:row>
      <xdr:rowOff>85725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CDFDDA67-31E1-4887-8C83-B99892EC8C55}"/>
            </a:ext>
          </a:extLst>
        </xdr:cNvPr>
        <xdr:cNvSpPr/>
      </xdr:nvSpPr>
      <xdr:spPr>
        <a:xfrm rot="11571128">
          <a:off x="4819649" y="647700"/>
          <a:ext cx="2047875" cy="2105025"/>
        </a:xfrm>
        <a:prstGeom prst="arc">
          <a:avLst>
            <a:gd name="adj1" fmla="val 8995321"/>
            <a:gd name="adj2" fmla="val 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419100</xdr:colOff>
      <xdr:row>6</xdr:row>
      <xdr:rowOff>85725</xdr:rowOff>
    </xdr:from>
    <xdr:to>
      <xdr:col>18</xdr:col>
      <xdr:colOff>390525</xdr:colOff>
      <xdr:row>15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80E7CB-9FF6-4568-BFBA-0BF5548DC27D}"/>
            </a:ext>
          </a:extLst>
        </xdr:cNvPr>
        <xdr:cNvCxnSpPr/>
      </xdr:nvCxnSpPr>
      <xdr:spPr>
        <a:xfrm>
          <a:off x="7734300" y="1228725"/>
          <a:ext cx="3629025" cy="1704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3"/>
  <sheetViews>
    <sheetView topLeftCell="A2" zoomScale="160" zoomScaleNormal="160" workbookViewId="0">
      <selection activeCell="A4" sqref="A4"/>
    </sheetView>
  </sheetViews>
  <sheetFormatPr defaultRowHeight="15" x14ac:dyDescent="0.25"/>
  <cols>
    <col min="1" max="1" width="67" style="1" bestFit="1" customWidth="1"/>
    <col min="2" max="2" width="35.28515625" style="1" customWidth="1"/>
    <col min="3" max="3" width="34.42578125" style="1" customWidth="1"/>
    <col min="4" max="4" width="25.5703125" style="1" customWidth="1"/>
    <col min="5" max="5" width="9.140625" style="1"/>
    <col min="6" max="6" width="10.85546875" style="1" bestFit="1" customWidth="1"/>
    <col min="7" max="16384" width="9.140625" style="1"/>
  </cols>
  <sheetData>
    <row r="1" spans="1:6" x14ac:dyDescent="0.25">
      <c r="A1" s="2" t="s">
        <v>0</v>
      </c>
    </row>
    <row r="3" spans="1:6" s="24" customFormat="1" x14ac:dyDescent="0.25">
      <c r="A3" s="23" t="s">
        <v>2</v>
      </c>
      <c r="B3" s="23" t="s">
        <v>3</v>
      </c>
      <c r="C3" s="23" t="s">
        <v>1</v>
      </c>
    </row>
    <row r="4" spans="1:6" ht="64.5" customHeight="1" x14ac:dyDescent="0.25">
      <c r="A4" s="6" t="s">
        <v>68</v>
      </c>
      <c r="B4" s="4" t="s">
        <v>5</v>
      </c>
      <c r="C4" s="5" t="s">
        <v>6</v>
      </c>
    </row>
    <row r="5" spans="1:6" ht="39" x14ac:dyDescent="0.25">
      <c r="C5" s="28" t="s">
        <v>4</v>
      </c>
    </row>
    <row r="7" spans="1:6" x14ac:dyDescent="0.25">
      <c r="A7" s="2" t="s">
        <v>7</v>
      </c>
      <c r="B7" s="1" t="s">
        <v>145</v>
      </c>
    </row>
    <row r="8" spans="1:6" x14ac:dyDescent="0.25">
      <c r="A8" s="1" t="s">
        <v>108</v>
      </c>
    </row>
    <row r="9" spans="1:6" x14ac:dyDescent="0.25">
      <c r="A9" s="2" t="s">
        <v>269</v>
      </c>
      <c r="B9" s="2" t="s">
        <v>9</v>
      </c>
      <c r="C9" s="2" t="s">
        <v>14</v>
      </c>
    </row>
    <row r="10" spans="1:6" x14ac:dyDescent="0.25">
      <c r="A10" s="1" t="s">
        <v>107</v>
      </c>
      <c r="B10" s="2" t="s">
        <v>34</v>
      </c>
      <c r="C10" s="2" t="s">
        <v>35</v>
      </c>
    </row>
    <row r="11" spans="1:6" x14ac:dyDescent="0.25">
      <c r="A11" s="1" t="s">
        <v>10</v>
      </c>
      <c r="B11" s="1" t="s">
        <v>178</v>
      </c>
      <c r="D11" s="1" t="s">
        <v>39</v>
      </c>
    </row>
    <row r="12" spans="1:6" x14ac:dyDescent="0.25">
      <c r="A12" s="1" t="s">
        <v>11</v>
      </c>
      <c r="C12" s="7" t="s">
        <v>8</v>
      </c>
      <c r="D12" s="1" t="s">
        <v>37</v>
      </c>
      <c r="E12" s="7" t="s">
        <v>13</v>
      </c>
    </row>
    <row r="13" spans="1:6" x14ac:dyDescent="0.25">
      <c r="A13" s="1" t="s">
        <v>12</v>
      </c>
      <c r="B13" s="1" t="s">
        <v>144</v>
      </c>
      <c r="D13" s="1">
        <v>2</v>
      </c>
      <c r="E13" s="1">
        <v>3</v>
      </c>
      <c r="F13" s="1">
        <f>D13*E13</f>
        <v>6</v>
      </c>
    </row>
    <row r="14" spans="1:6" x14ac:dyDescent="0.25">
      <c r="A14" s="1" t="s">
        <v>78</v>
      </c>
    </row>
    <row r="15" spans="1:6" x14ac:dyDescent="0.25">
      <c r="A15" s="3" t="s">
        <v>31</v>
      </c>
      <c r="C15" s="8" t="s">
        <v>8</v>
      </c>
      <c r="D15" s="1" t="s">
        <v>38</v>
      </c>
      <c r="E15" s="8" t="s">
        <v>13</v>
      </c>
    </row>
    <row r="16" spans="1:6" x14ac:dyDescent="0.25">
      <c r="A16" s="3" t="s">
        <v>36</v>
      </c>
      <c r="D16" s="1">
        <f>2^2</f>
        <v>4</v>
      </c>
      <c r="E16" s="1">
        <v>3</v>
      </c>
      <c r="F16" s="1">
        <f>D16*E16</f>
        <v>12</v>
      </c>
    </row>
    <row r="17" spans="1:2" x14ac:dyDescent="0.25">
      <c r="A17" s="2" t="s">
        <v>109</v>
      </c>
    </row>
    <row r="19" spans="1:2" x14ac:dyDescent="0.25">
      <c r="A19" s="31" t="s">
        <v>270</v>
      </c>
      <c r="B19" s="1" t="s">
        <v>74</v>
      </c>
    </row>
    <row r="20" spans="1:2" x14ac:dyDescent="0.25">
      <c r="A20" s="1" t="s">
        <v>71</v>
      </c>
    </row>
    <row r="21" spans="1:2" x14ac:dyDescent="0.25">
      <c r="A21" s="1" t="s">
        <v>72</v>
      </c>
    </row>
    <row r="22" spans="1:2" x14ac:dyDescent="0.25">
      <c r="A22" s="1" t="s">
        <v>73</v>
      </c>
      <c r="B22" s="1" t="s">
        <v>141</v>
      </c>
    </row>
    <row r="23" spans="1:2" x14ac:dyDescent="0.25">
      <c r="A23" s="2" t="s">
        <v>75</v>
      </c>
      <c r="B23" s="1" t="s">
        <v>142</v>
      </c>
    </row>
    <row r="24" spans="1:2" x14ac:dyDescent="0.25">
      <c r="A24" s="1" t="s">
        <v>76</v>
      </c>
      <c r="B24" s="1" t="s">
        <v>143</v>
      </c>
    </row>
    <row r="25" spans="1:2" x14ac:dyDescent="0.25">
      <c r="A25" s="1" t="s">
        <v>140</v>
      </c>
    </row>
    <row r="26" spans="1:2" x14ac:dyDescent="0.25">
      <c r="A26" s="1" t="s">
        <v>77</v>
      </c>
    </row>
    <row r="27" spans="1:2" x14ac:dyDescent="0.25">
      <c r="A27" s="1" t="s">
        <v>273</v>
      </c>
    </row>
    <row r="28" spans="1:2" x14ac:dyDescent="0.25">
      <c r="A28" s="31" t="s">
        <v>271</v>
      </c>
    </row>
    <row r="29" spans="1:2" x14ac:dyDescent="0.25">
      <c r="A29" s="1" t="s">
        <v>272</v>
      </c>
    </row>
    <row r="31" spans="1:2" x14ac:dyDescent="0.25">
      <c r="A31" s="1" t="s">
        <v>278</v>
      </c>
    </row>
    <row r="32" spans="1:2" x14ac:dyDescent="0.25">
      <c r="A32" s="1" t="s">
        <v>279</v>
      </c>
    </row>
    <row r="33" spans="1:3" x14ac:dyDescent="0.25">
      <c r="A33" s="1" t="s">
        <v>123</v>
      </c>
    </row>
    <row r="35" spans="1:3" x14ac:dyDescent="0.25">
      <c r="A35" s="1" t="s">
        <v>124</v>
      </c>
    </row>
    <row r="36" spans="1:3" x14ac:dyDescent="0.25">
      <c r="A36" s="1" t="s">
        <v>85</v>
      </c>
      <c r="B36" s="1" t="s">
        <v>125</v>
      </c>
    </row>
    <row r="37" spans="1:3" x14ac:dyDescent="0.25">
      <c r="A37" s="1" t="s">
        <v>86</v>
      </c>
      <c r="B37" s="1" t="s">
        <v>125</v>
      </c>
    </row>
    <row r="40" spans="1:3" x14ac:dyDescent="0.25">
      <c r="A40" s="1" t="s">
        <v>149</v>
      </c>
      <c r="B40" s="1" t="s">
        <v>150</v>
      </c>
      <c r="C40" s="1" t="s">
        <v>151</v>
      </c>
    </row>
    <row r="42" spans="1:3" x14ac:dyDescent="0.25">
      <c r="A42" s="1" t="s">
        <v>8</v>
      </c>
      <c r="B42" s="8" t="s">
        <v>152</v>
      </c>
      <c r="C42" s="7" t="s">
        <v>33</v>
      </c>
    </row>
    <row r="43" spans="1:3" x14ac:dyDescent="0.25">
      <c r="A43" s="1" t="s">
        <v>155</v>
      </c>
      <c r="B43" s="1" t="s">
        <v>153</v>
      </c>
      <c r="C43" s="1" t="s">
        <v>154</v>
      </c>
    </row>
    <row r="44" spans="1:3" x14ac:dyDescent="0.25">
      <c r="B44" s="1" t="s">
        <v>156</v>
      </c>
    </row>
    <row r="50" spans="1:1" x14ac:dyDescent="0.25">
      <c r="A50" s="1" t="s">
        <v>138</v>
      </c>
    </row>
    <row r="52" spans="1:1" x14ac:dyDescent="0.25">
      <c r="A52" s="1" t="s">
        <v>139</v>
      </c>
    </row>
    <row r="56" spans="1:1" x14ac:dyDescent="0.25">
      <c r="A56" s="2" t="s">
        <v>171</v>
      </c>
    </row>
    <row r="58" spans="1:1" x14ac:dyDescent="0.25">
      <c r="A58" s="1" t="s">
        <v>172</v>
      </c>
    </row>
    <row r="59" spans="1:1" x14ac:dyDescent="0.25">
      <c r="A59" s="1" t="s">
        <v>173</v>
      </c>
    </row>
    <row r="61" spans="1:1" x14ac:dyDescent="0.25">
      <c r="A61" s="1" t="s">
        <v>174</v>
      </c>
    </row>
    <row r="62" spans="1:1" x14ac:dyDescent="0.25">
      <c r="A62" s="30" t="s">
        <v>140</v>
      </c>
    </row>
    <row r="63" spans="1:1" x14ac:dyDescent="0.25">
      <c r="A63" s="1" t="s">
        <v>175</v>
      </c>
    </row>
    <row r="64" spans="1:1" x14ac:dyDescent="0.25">
      <c r="A64" s="1" t="s">
        <v>176</v>
      </c>
    </row>
    <row r="65" spans="1:4" x14ac:dyDescent="0.25">
      <c r="A65" s="2" t="s">
        <v>186</v>
      </c>
    </row>
    <row r="68" spans="1:4" x14ac:dyDescent="0.25">
      <c r="A68" s="1" t="s">
        <v>187</v>
      </c>
    </row>
    <row r="69" spans="1:4" x14ac:dyDescent="0.25">
      <c r="A69" s="1" t="s">
        <v>188</v>
      </c>
    </row>
    <row r="73" spans="1:4" x14ac:dyDescent="0.25">
      <c r="A73" s="2" t="s">
        <v>241</v>
      </c>
      <c r="B73" s="1" t="s">
        <v>243</v>
      </c>
    </row>
    <row r="74" spans="1:4" x14ac:dyDescent="0.25">
      <c r="A74" s="2" t="s">
        <v>242</v>
      </c>
    </row>
    <row r="75" spans="1:4" x14ac:dyDescent="0.25">
      <c r="A75" s="1" t="s">
        <v>8</v>
      </c>
      <c r="B75" s="1" t="s">
        <v>13</v>
      </c>
      <c r="C75" s="1" t="s">
        <v>177</v>
      </c>
      <c r="D75" s="1" t="s">
        <v>33</v>
      </c>
    </row>
    <row r="76" spans="1:4" x14ac:dyDescent="0.25">
      <c r="A76" s="1">
        <v>10</v>
      </c>
      <c r="B76" s="1">
        <v>1</v>
      </c>
      <c r="C76" s="1">
        <v>2</v>
      </c>
      <c r="D76" s="1">
        <f>A76-C76</f>
        <v>8</v>
      </c>
    </row>
    <row r="77" spans="1:4" x14ac:dyDescent="0.25">
      <c r="A77" s="1">
        <v>102</v>
      </c>
      <c r="B77" s="1">
        <v>3</v>
      </c>
      <c r="C77" s="1">
        <v>111</v>
      </c>
      <c r="D77" s="1">
        <f t="shared" ref="D77:D78" si="0">A77-C77</f>
        <v>-9</v>
      </c>
    </row>
    <row r="78" spans="1:4" x14ac:dyDescent="0.25">
      <c r="A78" s="1">
        <v>200</v>
      </c>
      <c r="B78" s="1">
        <v>4</v>
      </c>
      <c r="C78" s="1">
        <v>201</v>
      </c>
      <c r="D78" s="1">
        <f t="shared" si="0"/>
        <v>-1</v>
      </c>
    </row>
    <row r="79" spans="1:4" x14ac:dyDescent="0.25">
      <c r="C79" s="1" t="s">
        <v>274</v>
      </c>
    </row>
    <row r="86" spans="1:4" x14ac:dyDescent="0.25">
      <c r="A86" s="1" t="s">
        <v>179</v>
      </c>
      <c r="D86" s="1" t="s">
        <v>181</v>
      </c>
    </row>
    <row r="87" spans="1:4" x14ac:dyDescent="0.25">
      <c r="A87" s="1" t="s">
        <v>8</v>
      </c>
      <c r="B87" s="1" t="s">
        <v>85</v>
      </c>
      <c r="D87" s="1" t="s">
        <v>180</v>
      </c>
    </row>
    <row r="88" spans="1:4" x14ac:dyDescent="0.25">
      <c r="D88" s="1">
        <f>B88^2</f>
        <v>0</v>
      </c>
    </row>
    <row r="91" spans="1:4" ht="15.75" thickBot="1" x14ac:dyDescent="0.3">
      <c r="A91" s="1" t="s">
        <v>238</v>
      </c>
      <c r="B91" s="1" t="s">
        <v>127</v>
      </c>
    </row>
    <row r="92" spans="1:4" x14ac:dyDescent="0.25">
      <c r="A92" s="38" t="s">
        <v>244</v>
      </c>
      <c r="B92" s="39" t="s">
        <v>245</v>
      </c>
    </row>
    <row r="93" spans="1:4" x14ac:dyDescent="0.25">
      <c r="A93" s="40"/>
      <c r="B93" s="41" t="s">
        <v>246</v>
      </c>
    </row>
    <row r="94" spans="1:4" x14ac:dyDescent="0.25">
      <c r="A94" s="40"/>
      <c r="B94" s="41" t="s">
        <v>247</v>
      </c>
    </row>
    <row r="95" spans="1:4" ht="15.75" thickBot="1" x14ac:dyDescent="0.3">
      <c r="A95" s="44"/>
      <c r="B95" s="45" t="s">
        <v>248</v>
      </c>
    </row>
    <row r="96" spans="1:4" x14ac:dyDescent="0.25">
      <c r="A96" s="38" t="s">
        <v>249</v>
      </c>
      <c r="B96" s="39" t="s">
        <v>250</v>
      </c>
    </row>
    <row r="97" spans="1:2" x14ac:dyDescent="0.25">
      <c r="A97" s="40"/>
      <c r="B97" s="41" t="s">
        <v>251</v>
      </c>
    </row>
    <row r="98" spans="1:2" x14ac:dyDescent="0.25">
      <c r="A98" s="40"/>
      <c r="B98" s="41" t="s">
        <v>252</v>
      </c>
    </row>
    <row r="99" spans="1:2" ht="15.75" thickBot="1" x14ac:dyDescent="0.3">
      <c r="A99" s="42"/>
      <c r="B99" s="43" t="s">
        <v>253</v>
      </c>
    </row>
    <row r="100" spans="1:2" x14ac:dyDescent="0.25">
      <c r="A100" s="1" t="s">
        <v>267</v>
      </c>
    </row>
    <row r="101" spans="1:2" x14ac:dyDescent="0.25">
      <c r="A101" s="1" t="s">
        <v>268</v>
      </c>
    </row>
    <row r="102" spans="1:2" x14ac:dyDescent="0.25">
      <c r="A102" s="1" t="s">
        <v>182</v>
      </c>
    </row>
    <row r="104" spans="1:2" x14ac:dyDescent="0.25">
      <c r="A104" s="46" t="s">
        <v>262</v>
      </c>
      <c r="B104" s="46" t="s">
        <v>255</v>
      </c>
    </row>
    <row r="105" spans="1:2" x14ac:dyDescent="0.25">
      <c r="A105" s="35" t="s">
        <v>254</v>
      </c>
      <c r="B105" s="35" t="s">
        <v>256</v>
      </c>
    </row>
    <row r="106" spans="1:2" x14ac:dyDescent="0.25">
      <c r="A106" s="35" t="s">
        <v>257</v>
      </c>
      <c r="B106" s="35" t="s">
        <v>256</v>
      </c>
    </row>
    <row r="107" spans="1:2" x14ac:dyDescent="0.25">
      <c r="A107" s="37" t="s">
        <v>258</v>
      </c>
      <c r="B107" s="37" t="s">
        <v>259</v>
      </c>
    </row>
    <row r="108" spans="1:2" x14ac:dyDescent="0.25">
      <c r="A108" s="35" t="s">
        <v>260</v>
      </c>
      <c r="B108" s="35" t="s">
        <v>256</v>
      </c>
    </row>
    <row r="109" spans="1:2" x14ac:dyDescent="0.25">
      <c r="A109" s="37" t="s">
        <v>261</v>
      </c>
      <c r="B109" s="37" t="s">
        <v>259</v>
      </c>
    </row>
    <row r="111" spans="1:2" x14ac:dyDescent="0.25">
      <c r="A111" s="1" t="s">
        <v>263</v>
      </c>
    </row>
    <row r="113" spans="1:6" x14ac:dyDescent="0.25">
      <c r="A113" s="1" t="s">
        <v>265</v>
      </c>
      <c r="B113" s="37"/>
      <c r="C113" s="37"/>
      <c r="D113" s="37"/>
      <c r="E113" s="37"/>
      <c r="F113" s="37" t="s">
        <v>266</v>
      </c>
    </row>
    <row r="114" spans="1:6" x14ac:dyDescent="0.25">
      <c r="A114" s="1" t="s">
        <v>254</v>
      </c>
      <c r="B114" s="37" t="s">
        <v>245</v>
      </c>
      <c r="C114" s="37" t="s">
        <v>246</v>
      </c>
      <c r="D114" s="37" t="s">
        <v>247</v>
      </c>
      <c r="E114" s="37" t="s">
        <v>248</v>
      </c>
      <c r="F114" s="37" t="s">
        <v>264</v>
      </c>
    </row>
    <row r="115" spans="1:6" x14ac:dyDescent="0.25">
      <c r="F115" s="1" t="s">
        <v>256</v>
      </c>
    </row>
    <row r="116" spans="1:6" x14ac:dyDescent="0.25">
      <c r="F116" s="1" t="s">
        <v>259</v>
      </c>
    </row>
    <row r="119" spans="1:6" x14ac:dyDescent="0.25">
      <c r="A119" s="1" t="s">
        <v>275</v>
      </c>
    </row>
    <row r="120" spans="1:6" x14ac:dyDescent="0.25">
      <c r="A120" s="2" t="s">
        <v>269</v>
      </c>
    </row>
    <row r="122" spans="1:6" x14ac:dyDescent="0.25">
      <c r="A122" s="1" t="s">
        <v>277</v>
      </c>
    </row>
    <row r="123" spans="1:6" x14ac:dyDescent="0.25">
      <c r="A123" s="2" t="s">
        <v>276</v>
      </c>
    </row>
    <row r="125" spans="1:6" x14ac:dyDescent="0.25">
      <c r="B125" s="1" t="s">
        <v>283</v>
      </c>
      <c r="D125" s="1" t="s">
        <v>284</v>
      </c>
    </row>
    <row r="126" spans="1:6" x14ac:dyDescent="0.25">
      <c r="A126" s="1" t="s">
        <v>280</v>
      </c>
      <c r="B126" s="1" t="s">
        <v>281</v>
      </c>
      <c r="D126" s="1" t="s">
        <v>282</v>
      </c>
      <c r="E126" s="1" t="s">
        <v>13</v>
      </c>
    </row>
    <row r="128" spans="1:6" x14ac:dyDescent="0.25">
      <c r="A128" s="1" t="s">
        <v>285</v>
      </c>
      <c r="D128" s="1" t="s">
        <v>286</v>
      </c>
    </row>
    <row r="129" spans="1:4" x14ac:dyDescent="0.25">
      <c r="D129" s="1" t="s">
        <v>287</v>
      </c>
    </row>
    <row r="130" spans="1:4" x14ac:dyDescent="0.25">
      <c r="D130" s="1" t="s">
        <v>288</v>
      </c>
    </row>
    <row r="131" spans="1:4" x14ac:dyDescent="0.25">
      <c r="A131" s="1" t="s">
        <v>290</v>
      </c>
    </row>
    <row r="132" spans="1:4" x14ac:dyDescent="0.25">
      <c r="A132" s="1" t="s">
        <v>44</v>
      </c>
      <c r="D132" s="1" t="s">
        <v>13</v>
      </c>
    </row>
    <row r="133" spans="1:4" x14ac:dyDescent="0.25">
      <c r="D133" s="1" t="s">
        <v>289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D6B5E-E32D-45C4-BAAB-EB1780692514}">
  <dimension ref="A1:B7"/>
  <sheetViews>
    <sheetView zoomScale="208" zoomScaleNormal="208" workbookViewId="0">
      <selection activeCell="B2" sqref="B2"/>
    </sheetView>
  </sheetViews>
  <sheetFormatPr defaultRowHeight="15" x14ac:dyDescent="0.25"/>
  <cols>
    <col min="1" max="1" width="24" customWidth="1"/>
    <col min="2" max="2" width="54.28515625" bestFit="1" customWidth="1"/>
  </cols>
  <sheetData>
    <row r="1" spans="1:2" x14ac:dyDescent="0.25">
      <c r="A1" t="s">
        <v>136</v>
      </c>
    </row>
    <row r="2" spans="1:2" x14ac:dyDescent="0.25">
      <c r="A2" s="25" t="s">
        <v>126</v>
      </c>
      <c r="B2" s="25" t="s">
        <v>127</v>
      </c>
    </row>
    <row r="3" spans="1:2" x14ac:dyDescent="0.25">
      <c r="A3" s="16" t="s">
        <v>128</v>
      </c>
      <c r="B3" t="s">
        <v>132</v>
      </c>
    </row>
    <row r="4" spans="1:2" x14ac:dyDescent="0.25">
      <c r="A4" s="13" t="s">
        <v>129</v>
      </c>
      <c r="B4" s="13" t="s">
        <v>133</v>
      </c>
    </row>
    <row r="5" spans="1:2" x14ac:dyDescent="0.25">
      <c r="A5" s="13" t="s">
        <v>130</v>
      </c>
      <c r="B5" s="13" t="s">
        <v>134</v>
      </c>
    </row>
    <row r="6" spans="1:2" x14ac:dyDescent="0.25">
      <c r="A6" s="13" t="s">
        <v>131</v>
      </c>
      <c r="B6" s="13" t="s">
        <v>135</v>
      </c>
    </row>
    <row r="7" spans="1:2" x14ac:dyDescent="0.25">
      <c r="A7" s="26" t="s">
        <v>8</v>
      </c>
      <c r="B7" s="26" t="s">
        <v>137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3614-A05D-4C62-A0E1-00FE7A71D98B}">
  <dimension ref="C1:J36"/>
  <sheetViews>
    <sheetView tabSelected="1" topLeftCell="A12" workbookViewId="0">
      <selection activeCell="E33" sqref="E33"/>
    </sheetView>
  </sheetViews>
  <sheetFormatPr defaultRowHeight="15" x14ac:dyDescent="0.25"/>
  <cols>
    <col min="3" max="3" width="5.5703125" bestFit="1" customWidth="1"/>
    <col min="4" max="4" width="10.85546875" bestFit="1" customWidth="1"/>
    <col min="5" max="5" width="17.28515625" bestFit="1" customWidth="1"/>
    <col min="6" max="6" width="18.42578125" bestFit="1" customWidth="1"/>
    <col min="7" max="7" width="16.7109375" bestFit="1" customWidth="1"/>
    <col min="8" max="8" width="11.5703125" customWidth="1"/>
    <col min="9" max="9" width="10.85546875" customWidth="1"/>
    <col min="10" max="10" width="13.42578125" customWidth="1"/>
  </cols>
  <sheetData>
    <row r="1" spans="3:10" ht="15.75" thickBot="1" x14ac:dyDescent="0.3">
      <c r="C1">
        <v>2020</v>
      </c>
      <c r="I1" t="s">
        <v>301</v>
      </c>
      <c r="J1" t="s">
        <v>305</v>
      </c>
    </row>
    <row r="2" spans="3:10" x14ac:dyDescent="0.25">
      <c r="C2" s="66" t="s">
        <v>254</v>
      </c>
      <c r="D2" s="67" t="s">
        <v>296</v>
      </c>
      <c r="E2" s="67" t="s">
        <v>297</v>
      </c>
      <c r="F2" s="67" t="s">
        <v>298</v>
      </c>
      <c r="G2" s="67" t="s">
        <v>299</v>
      </c>
      <c r="H2" s="69" t="s">
        <v>310</v>
      </c>
      <c r="I2" s="76" t="s">
        <v>302</v>
      </c>
      <c r="J2" s="72" t="s">
        <v>307</v>
      </c>
    </row>
    <row r="3" spans="3:10" x14ac:dyDescent="0.25">
      <c r="C3" s="50" t="s">
        <v>300</v>
      </c>
      <c r="D3" s="9" t="s">
        <v>300</v>
      </c>
      <c r="E3" s="9" t="s">
        <v>300</v>
      </c>
      <c r="F3" s="9" t="s">
        <v>300</v>
      </c>
      <c r="G3" s="9" t="s">
        <v>300</v>
      </c>
      <c r="H3" s="70"/>
      <c r="I3" s="77"/>
      <c r="J3" s="73"/>
    </row>
    <row r="4" spans="3:10" x14ac:dyDescent="0.25">
      <c r="C4" s="50" t="s">
        <v>300</v>
      </c>
      <c r="D4" s="9" t="s">
        <v>300</v>
      </c>
      <c r="E4" s="9" t="s">
        <v>300</v>
      </c>
      <c r="F4" s="9" t="s">
        <v>300</v>
      </c>
      <c r="G4" s="9" t="s">
        <v>300</v>
      </c>
      <c r="H4" s="70"/>
      <c r="I4" s="77"/>
      <c r="J4" s="73"/>
    </row>
    <row r="5" spans="3:10" ht="15.75" thickBot="1" x14ac:dyDescent="0.3">
      <c r="C5" s="52" t="s">
        <v>300</v>
      </c>
      <c r="D5" s="53" t="s">
        <v>300</v>
      </c>
      <c r="E5" s="53" t="s">
        <v>300</v>
      </c>
      <c r="F5" s="53" t="s">
        <v>300</v>
      </c>
      <c r="G5" s="53" t="s">
        <v>300</v>
      </c>
      <c r="H5" s="71"/>
      <c r="I5" s="77"/>
      <c r="J5" s="74"/>
    </row>
    <row r="6" spans="3:10" x14ac:dyDescent="0.25">
      <c r="C6" s="47" t="s">
        <v>300</v>
      </c>
      <c r="D6" s="48" t="s">
        <v>300</v>
      </c>
      <c r="E6" s="48" t="s">
        <v>300</v>
      </c>
      <c r="F6" s="48" t="s">
        <v>300</v>
      </c>
      <c r="G6" s="48" t="s">
        <v>300</v>
      </c>
      <c r="H6" s="69" t="s">
        <v>311</v>
      </c>
      <c r="I6" s="77"/>
      <c r="J6" s="72" t="s">
        <v>308</v>
      </c>
    </row>
    <row r="7" spans="3:10" x14ac:dyDescent="0.25">
      <c r="C7" s="50" t="s">
        <v>300</v>
      </c>
      <c r="D7" s="9" t="s">
        <v>300</v>
      </c>
      <c r="E7" s="9" t="s">
        <v>300</v>
      </c>
      <c r="F7" s="9" t="s">
        <v>300</v>
      </c>
      <c r="G7" s="9" t="s">
        <v>300</v>
      </c>
      <c r="H7" s="70"/>
      <c r="I7" s="77"/>
      <c r="J7" s="73"/>
    </row>
    <row r="8" spans="3:10" ht="15.75" thickBot="1" x14ac:dyDescent="0.3">
      <c r="C8" s="52" t="s">
        <v>300</v>
      </c>
      <c r="D8" s="53" t="s">
        <v>300</v>
      </c>
      <c r="E8" s="53" t="s">
        <v>300</v>
      </c>
      <c r="F8" s="53" t="s">
        <v>300</v>
      </c>
      <c r="G8" s="53" t="s">
        <v>300</v>
      </c>
      <c r="H8" s="71"/>
      <c r="I8" s="78"/>
      <c r="J8" s="74"/>
    </row>
    <row r="10" spans="3:10" x14ac:dyDescent="0.25">
      <c r="C10">
        <v>2021</v>
      </c>
      <c r="I10" t="s">
        <v>303</v>
      </c>
      <c r="J10" t="s">
        <v>309</v>
      </c>
    </row>
    <row r="11" spans="3:10" x14ac:dyDescent="0.25">
      <c r="C11" s="64" t="s">
        <v>254</v>
      </c>
      <c r="D11" s="33" t="s">
        <v>296</v>
      </c>
      <c r="E11" s="33" t="s">
        <v>297</v>
      </c>
      <c r="F11" s="33" t="s">
        <v>298</v>
      </c>
      <c r="G11" s="33" t="s">
        <v>299</v>
      </c>
      <c r="H11" s="68" t="s">
        <v>306</v>
      </c>
      <c r="I11" s="64" t="s">
        <v>304</v>
      </c>
    </row>
    <row r="12" spans="3:10" x14ac:dyDescent="0.25">
      <c r="C12" s="65" t="s">
        <v>300</v>
      </c>
      <c r="D12" s="9" t="s">
        <v>300</v>
      </c>
      <c r="E12" s="9" t="s">
        <v>300</v>
      </c>
      <c r="F12" s="9" t="s">
        <v>300</v>
      </c>
      <c r="G12" s="9" t="s">
        <v>300</v>
      </c>
      <c r="H12" s="68"/>
      <c r="I12" s="9"/>
    </row>
    <row r="13" spans="3:10" x14ac:dyDescent="0.25">
      <c r="C13" s="65" t="s">
        <v>300</v>
      </c>
      <c r="D13" s="9" t="s">
        <v>300</v>
      </c>
      <c r="E13" s="9" t="s">
        <v>300</v>
      </c>
      <c r="F13" s="9" t="s">
        <v>300</v>
      </c>
      <c r="G13" s="9" t="s">
        <v>300</v>
      </c>
      <c r="H13" s="68"/>
      <c r="I13" s="9"/>
    </row>
    <row r="14" spans="3:10" x14ac:dyDescent="0.25">
      <c r="C14" s="65" t="s">
        <v>300</v>
      </c>
      <c r="D14" s="9" t="s">
        <v>300</v>
      </c>
      <c r="E14" s="9" t="s">
        <v>300</v>
      </c>
      <c r="F14" s="9" t="s">
        <v>300</v>
      </c>
      <c r="G14" s="9" t="s">
        <v>300</v>
      </c>
      <c r="H14" s="68"/>
      <c r="I14" s="9"/>
    </row>
    <row r="17" spans="5:9" x14ac:dyDescent="0.25">
      <c r="E17" s="16" t="s">
        <v>312</v>
      </c>
      <c r="F17" s="16" t="s">
        <v>313</v>
      </c>
    </row>
    <row r="18" spans="5:9" x14ac:dyDescent="0.25">
      <c r="E18" s="9" t="s">
        <v>314</v>
      </c>
      <c r="F18" s="9" t="s">
        <v>316</v>
      </c>
      <c r="G18" s="75" t="s">
        <v>320</v>
      </c>
    </row>
    <row r="19" spans="5:9" x14ac:dyDescent="0.25">
      <c r="E19" s="9" t="s">
        <v>315</v>
      </c>
      <c r="F19" s="79" t="s">
        <v>315</v>
      </c>
      <c r="G19" s="75"/>
    </row>
    <row r="20" spans="5:9" x14ac:dyDescent="0.25">
      <c r="E20" s="9" t="s">
        <v>85</v>
      </c>
      <c r="F20" s="9" t="s">
        <v>317</v>
      </c>
      <c r="G20" s="75"/>
    </row>
    <row r="21" spans="5:9" x14ac:dyDescent="0.25">
      <c r="E21" s="9" t="s">
        <v>87</v>
      </c>
      <c r="F21" s="9" t="s">
        <v>318</v>
      </c>
      <c r="G21" s="75"/>
    </row>
    <row r="22" spans="5:9" x14ac:dyDescent="0.25">
      <c r="E22" s="9" t="s">
        <v>300</v>
      </c>
      <c r="F22" s="9" t="s">
        <v>319</v>
      </c>
      <c r="G22" s="75"/>
    </row>
    <row r="25" spans="5:9" x14ac:dyDescent="0.25">
      <c r="H25" t="s">
        <v>328</v>
      </c>
      <c r="I25" t="s">
        <v>44</v>
      </c>
    </row>
    <row r="26" spans="5:9" x14ac:dyDescent="0.25">
      <c r="E26" s="16" t="s">
        <v>321</v>
      </c>
      <c r="H26" s="9" t="s">
        <v>329</v>
      </c>
      <c r="I26" t="s">
        <v>327</v>
      </c>
    </row>
    <row r="27" spans="5:9" x14ac:dyDescent="0.25">
      <c r="E27" t="s">
        <v>322</v>
      </c>
      <c r="F27" t="s">
        <v>327</v>
      </c>
      <c r="H27" s="9" t="s">
        <v>330</v>
      </c>
    </row>
    <row r="28" spans="5:9" x14ac:dyDescent="0.25">
      <c r="E28" t="s">
        <v>323</v>
      </c>
    </row>
    <row r="29" spans="5:9" x14ac:dyDescent="0.25">
      <c r="E29" t="s">
        <v>324</v>
      </c>
      <c r="H29" t="s">
        <v>331</v>
      </c>
    </row>
    <row r="30" spans="5:9" x14ac:dyDescent="0.25">
      <c r="E30" t="s">
        <v>325</v>
      </c>
    </row>
    <row r="31" spans="5:9" x14ac:dyDescent="0.25">
      <c r="E31" t="s">
        <v>326</v>
      </c>
    </row>
    <row r="33" spans="5:5" x14ac:dyDescent="0.25">
      <c r="E33" t="s">
        <v>332</v>
      </c>
    </row>
    <row r="35" spans="5:5" x14ac:dyDescent="0.25">
      <c r="E35" t="s">
        <v>333</v>
      </c>
    </row>
    <row r="36" spans="5:5" x14ac:dyDescent="0.25">
      <c r="E36" t="s">
        <v>334</v>
      </c>
    </row>
  </sheetData>
  <mergeCells count="7">
    <mergeCell ref="G18:G22"/>
    <mergeCell ref="I2:I8"/>
    <mergeCell ref="H2:H5"/>
    <mergeCell ref="H6:H8"/>
    <mergeCell ref="H11:H14"/>
    <mergeCell ref="J2:J5"/>
    <mergeCell ref="J6:J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E4FD-0092-438C-8943-63833187AE46}">
  <dimension ref="A1:I52"/>
  <sheetViews>
    <sheetView showGridLines="0" zoomScale="142" zoomScaleNormal="142" workbookViewId="0"/>
  </sheetViews>
  <sheetFormatPr defaultRowHeight="15" x14ac:dyDescent="0.25"/>
  <cols>
    <col min="5" max="5" width="14.5703125" bestFit="1" customWidth="1"/>
    <col min="7" max="7" width="13.5703125" bestFit="1" customWidth="1"/>
  </cols>
  <sheetData>
    <row r="1" spans="1:9" x14ac:dyDescent="0.25">
      <c r="B1" s="8" t="s">
        <v>88</v>
      </c>
      <c r="E1" s="12" t="s">
        <v>90</v>
      </c>
      <c r="F1" s="14" t="s">
        <v>92</v>
      </c>
    </row>
    <row r="2" spans="1:9" x14ac:dyDescent="0.25">
      <c r="A2" t="s">
        <v>8</v>
      </c>
      <c r="B2" s="27" t="s">
        <v>85</v>
      </c>
      <c r="C2" s="27" t="s">
        <v>86</v>
      </c>
      <c r="D2" s="27" t="s">
        <v>87</v>
      </c>
      <c r="E2" s="12" t="s">
        <v>89</v>
      </c>
      <c r="F2" s="14" t="s">
        <v>91</v>
      </c>
      <c r="G2" t="s">
        <v>46</v>
      </c>
      <c r="I2" t="s">
        <v>159</v>
      </c>
    </row>
    <row r="3" spans="1:9" x14ac:dyDescent="0.25">
      <c r="I3" t="s">
        <v>160</v>
      </c>
    </row>
    <row r="4" spans="1:9" x14ac:dyDescent="0.25">
      <c r="C4" s="8" t="s">
        <v>93</v>
      </c>
      <c r="E4" s="15">
        <v>0.85</v>
      </c>
      <c r="F4" s="15">
        <v>0.86</v>
      </c>
      <c r="G4" t="s">
        <v>161</v>
      </c>
    </row>
    <row r="5" spans="1:9" x14ac:dyDescent="0.25">
      <c r="B5" s="15">
        <v>0.8</v>
      </c>
    </row>
    <row r="6" spans="1:9" x14ac:dyDescent="0.25">
      <c r="E6" s="15">
        <v>1</v>
      </c>
      <c r="F6" t="s">
        <v>116</v>
      </c>
    </row>
    <row r="8" spans="1:9" x14ac:dyDescent="0.25">
      <c r="E8" t="s">
        <v>114</v>
      </c>
    </row>
    <row r="9" spans="1:9" x14ac:dyDescent="0.25">
      <c r="E9">
        <v>1</v>
      </c>
    </row>
    <row r="10" spans="1:9" x14ac:dyDescent="0.25">
      <c r="E10" t="s">
        <v>115</v>
      </c>
    </row>
    <row r="12" spans="1:9" x14ac:dyDescent="0.25">
      <c r="E12" t="s">
        <v>117</v>
      </c>
      <c r="F12" t="s">
        <v>118</v>
      </c>
    </row>
    <row r="13" spans="1:9" x14ac:dyDescent="0.25">
      <c r="D13" t="s">
        <v>119</v>
      </c>
      <c r="E13">
        <v>10</v>
      </c>
      <c r="F13" s="19">
        <v>5</v>
      </c>
    </row>
    <row r="14" spans="1:9" x14ac:dyDescent="0.25">
      <c r="D14" t="s">
        <v>120</v>
      </c>
      <c r="E14" s="15">
        <v>0.9</v>
      </c>
      <c r="F14" s="20">
        <v>0.89</v>
      </c>
    </row>
    <row r="15" spans="1:9" x14ac:dyDescent="0.25">
      <c r="F15" t="s">
        <v>121</v>
      </c>
      <c r="G15" t="s">
        <v>122</v>
      </c>
    </row>
    <row r="16" spans="1:9" x14ac:dyDescent="0.25">
      <c r="D16" t="s">
        <v>119</v>
      </c>
      <c r="E16">
        <v>2</v>
      </c>
      <c r="F16" s="15">
        <v>0.8</v>
      </c>
      <c r="G16" s="15">
        <v>0.8</v>
      </c>
    </row>
    <row r="17" spans="5:9" x14ac:dyDescent="0.25">
      <c r="E17">
        <v>3</v>
      </c>
      <c r="F17" s="15">
        <v>0.85</v>
      </c>
      <c r="G17" s="15">
        <v>0.85</v>
      </c>
    </row>
    <row r="18" spans="5:9" x14ac:dyDescent="0.25">
      <c r="E18">
        <v>4</v>
      </c>
      <c r="F18" s="15">
        <v>0.87</v>
      </c>
      <c r="G18" s="15">
        <v>0.87</v>
      </c>
    </row>
    <row r="19" spans="5:9" x14ac:dyDescent="0.25">
      <c r="E19" s="21">
        <v>5</v>
      </c>
      <c r="F19" s="22">
        <v>0.90100000000000002</v>
      </c>
      <c r="G19" s="22">
        <v>0.87002999999999997</v>
      </c>
    </row>
    <row r="20" spans="5:9" x14ac:dyDescent="0.25">
      <c r="E20" s="21">
        <v>6</v>
      </c>
      <c r="F20" s="22">
        <v>0.92149999999999999</v>
      </c>
      <c r="G20" s="22">
        <v>0.87080000000000002</v>
      </c>
    </row>
    <row r="22" spans="5:9" x14ac:dyDescent="0.25">
      <c r="F22" s="15">
        <v>0.9</v>
      </c>
      <c r="G22" s="15">
        <v>0.92</v>
      </c>
    </row>
    <row r="23" spans="5:9" x14ac:dyDescent="0.25">
      <c r="F23">
        <v>3</v>
      </c>
      <c r="G23">
        <v>10</v>
      </c>
    </row>
    <row r="26" spans="5:9" x14ac:dyDescent="0.25">
      <c r="E26" t="s">
        <v>185</v>
      </c>
    </row>
    <row r="28" spans="5:9" x14ac:dyDescent="0.25">
      <c r="H28" t="s">
        <v>189</v>
      </c>
    </row>
    <row r="30" spans="5:9" x14ac:dyDescent="0.25">
      <c r="H30" t="s">
        <v>190</v>
      </c>
    </row>
    <row r="31" spans="5:9" x14ac:dyDescent="0.25">
      <c r="I31" t="s">
        <v>124</v>
      </c>
    </row>
    <row r="32" spans="5:9" x14ac:dyDescent="0.25">
      <c r="H32" s="16" t="s">
        <v>162</v>
      </c>
      <c r="I32" s="16">
        <v>3.4</v>
      </c>
    </row>
    <row r="33" spans="3:9" x14ac:dyDescent="0.25">
      <c r="H33" s="16" t="s">
        <v>191</v>
      </c>
      <c r="I33" s="16">
        <v>3.2</v>
      </c>
    </row>
    <row r="34" spans="3:9" x14ac:dyDescent="0.25">
      <c r="C34" t="s">
        <v>8</v>
      </c>
      <c r="D34" t="s">
        <v>142</v>
      </c>
      <c r="E34" t="s">
        <v>33</v>
      </c>
    </row>
    <row r="35" spans="3:9" x14ac:dyDescent="0.25">
      <c r="C35">
        <v>2</v>
      </c>
      <c r="D35">
        <v>2</v>
      </c>
      <c r="E35">
        <f>ABS(C35-D35)</f>
        <v>0</v>
      </c>
      <c r="F35">
        <f>IFERROR(E35/C35,0)</f>
        <v>0</v>
      </c>
    </row>
    <row r="36" spans="3:9" x14ac:dyDescent="0.25">
      <c r="C36">
        <v>3</v>
      </c>
      <c r="D36">
        <v>3</v>
      </c>
      <c r="E36">
        <f t="shared" ref="E36:E41" si="0">ABS(C36-D36)</f>
        <v>0</v>
      </c>
      <c r="F36">
        <f t="shared" ref="F36:F41" si="1">IFERROR(E36/C36,0)</f>
        <v>0</v>
      </c>
    </row>
    <row r="37" spans="3:9" x14ac:dyDescent="0.25">
      <c r="C37">
        <v>4</v>
      </c>
      <c r="D37">
        <v>2</v>
      </c>
      <c r="E37">
        <f t="shared" si="0"/>
        <v>2</v>
      </c>
      <c r="F37">
        <f t="shared" si="1"/>
        <v>0.5</v>
      </c>
    </row>
    <row r="38" spans="3:9" x14ac:dyDescent="0.25">
      <c r="C38">
        <v>3</v>
      </c>
      <c r="D38">
        <v>1</v>
      </c>
      <c r="E38">
        <f t="shared" si="0"/>
        <v>2</v>
      </c>
      <c r="F38">
        <f t="shared" si="1"/>
        <v>0.66666666666666663</v>
      </c>
    </row>
    <row r="39" spans="3:9" x14ac:dyDescent="0.25">
      <c r="C39">
        <v>2</v>
      </c>
      <c r="D39">
        <v>2</v>
      </c>
      <c r="E39">
        <f t="shared" si="0"/>
        <v>0</v>
      </c>
      <c r="F39">
        <f t="shared" si="1"/>
        <v>0</v>
      </c>
    </row>
    <row r="40" spans="3:9" x14ac:dyDescent="0.25">
      <c r="C40">
        <v>1</v>
      </c>
      <c r="D40">
        <v>1</v>
      </c>
      <c r="E40">
        <f t="shared" si="0"/>
        <v>0</v>
      </c>
      <c r="F40">
        <f t="shared" si="1"/>
        <v>0</v>
      </c>
    </row>
    <row r="41" spans="3:9" x14ac:dyDescent="0.25">
      <c r="C41">
        <v>1</v>
      </c>
      <c r="D41">
        <v>3</v>
      </c>
      <c r="E41">
        <f t="shared" si="0"/>
        <v>2</v>
      </c>
      <c r="F41">
        <f t="shared" si="1"/>
        <v>2</v>
      </c>
    </row>
    <row r="42" spans="3:9" x14ac:dyDescent="0.25">
      <c r="F42">
        <f>AVERAGE(F35:F41)</f>
        <v>0.45238095238095238</v>
      </c>
    </row>
    <row r="43" spans="3:9" x14ac:dyDescent="0.25">
      <c r="C43" t="s">
        <v>8</v>
      </c>
    </row>
    <row r="44" spans="3:9" x14ac:dyDescent="0.25">
      <c r="C44">
        <v>2</v>
      </c>
    </row>
    <row r="45" spans="3:9" x14ac:dyDescent="0.25">
      <c r="C45">
        <v>3</v>
      </c>
      <c r="E45" t="s">
        <v>195</v>
      </c>
      <c r="G45" s="19" t="s">
        <v>199</v>
      </c>
    </row>
    <row r="46" spans="3:9" x14ac:dyDescent="0.25">
      <c r="C46">
        <v>4</v>
      </c>
      <c r="E46" t="s">
        <v>192</v>
      </c>
    </row>
    <row r="47" spans="3:9" x14ac:dyDescent="0.25">
      <c r="C47">
        <v>3</v>
      </c>
      <c r="E47" t="s">
        <v>193</v>
      </c>
    </row>
    <row r="48" spans="3:9" x14ac:dyDescent="0.25">
      <c r="C48">
        <v>2</v>
      </c>
      <c r="E48" t="s">
        <v>194</v>
      </c>
    </row>
    <row r="49" spans="3:5" x14ac:dyDescent="0.25">
      <c r="C49">
        <v>1</v>
      </c>
      <c r="E49" s="32" t="s">
        <v>196</v>
      </c>
    </row>
    <row r="50" spans="3:5" x14ac:dyDescent="0.25">
      <c r="C50">
        <v>1</v>
      </c>
    </row>
    <row r="51" spans="3:5" x14ac:dyDescent="0.25">
      <c r="E51" t="s">
        <v>197</v>
      </c>
    </row>
    <row r="52" spans="3:5" x14ac:dyDescent="0.25">
      <c r="E52" t="s">
        <v>198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58DFF-107D-4CB0-A86B-82752AAAC987}">
  <dimension ref="A1:I10"/>
  <sheetViews>
    <sheetView zoomScale="280" zoomScaleNormal="280" workbookViewId="0"/>
  </sheetViews>
  <sheetFormatPr defaultRowHeight="15" x14ac:dyDescent="0.25"/>
  <cols>
    <col min="2" max="2" width="14.7109375" bestFit="1" customWidth="1"/>
    <col min="3" max="3" width="8.28515625" bestFit="1" customWidth="1"/>
  </cols>
  <sheetData>
    <row r="1" spans="1:9" x14ac:dyDescent="0.25">
      <c r="B1" s="11" t="s">
        <v>40</v>
      </c>
      <c r="C1" s="17" t="s">
        <v>41</v>
      </c>
    </row>
    <row r="2" spans="1:9" x14ac:dyDescent="0.25">
      <c r="B2" t="s">
        <v>8</v>
      </c>
      <c r="C2" t="s">
        <v>13</v>
      </c>
      <c r="D2" t="s">
        <v>46</v>
      </c>
      <c r="E2" t="s">
        <v>33</v>
      </c>
    </row>
    <row r="3" spans="1:9" x14ac:dyDescent="0.25">
      <c r="B3" s="9">
        <v>10</v>
      </c>
      <c r="C3" s="9">
        <v>100</v>
      </c>
      <c r="D3">
        <v>11</v>
      </c>
      <c r="E3">
        <f>B3-D3</f>
        <v>-1</v>
      </c>
      <c r="G3" t="s">
        <v>42</v>
      </c>
    </row>
    <row r="4" spans="1:9" x14ac:dyDescent="0.25">
      <c r="B4" s="9">
        <v>20</v>
      </c>
      <c r="C4" s="9">
        <v>150</v>
      </c>
      <c r="D4">
        <v>18</v>
      </c>
      <c r="E4">
        <f t="shared" ref="E4:E7" si="0">B4-D4</f>
        <v>2</v>
      </c>
    </row>
    <row r="5" spans="1:9" x14ac:dyDescent="0.25">
      <c r="B5" s="9">
        <v>23</v>
      </c>
      <c r="C5" s="9">
        <v>170</v>
      </c>
      <c r="D5">
        <v>21</v>
      </c>
      <c r="E5">
        <f t="shared" si="0"/>
        <v>2</v>
      </c>
      <c r="G5" t="s">
        <v>19</v>
      </c>
      <c r="H5" t="s">
        <v>23</v>
      </c>
      <c r="I5" t="s">
        <v>43</v>
      </c>
    </row>
    <row r="6" spans="1:9" x14ac:dyDescent="0.25">
      <c r="B6" s="9">
        <v>12</v>
      </c>
      <c r="C6" s="9">
        <v>110</v>
      </c>
      <c r="D6">
        <v>10</v>
      </c>
      <c r="E6">
        <v>3</v>
      </c>
      <c r="G6" t="s">
        <v>44</v>
      </c>
      <c r="H6" t="s">
        <v>111</v>
      </c>
    </row>
    <row r="7" spans="1:9" x14ac:dyDescent="0.25">
      <c r="A7" t="s">
        <v>113</v>
      </c>
      <c r="B7" s="9">
        <v>40</v>
      </c>
      <c r="C7" s="9">
        <v>150</v>
      </c>
      <c r="D7">
        <v>38</v>
      </c>
      <c r="E7">
        <f t="shared" si="0"/>
        <v>2</v>
      </c>
      <c r="G7" t="s">
        <v>45</v>
      </c>
      <c r="H7" t="s">
        <v>33</v>
      </c>
      <c r="I7" t="s">
        <v>112</v>
      </c>
    </row>
    <row r="8" spans="1:9" x14ac:dyDescent="0.25">
      <c r="A8">
        <v>100</v>
      </c>
      <c r="B8" s="9" t="s">
        <v>110</v>
      </c>
      <c r="C8" s="18">
        <v>120</v>
      </c>
      <c r="D8">
        <f>E5+E6*C8</f>
        <v>362</v>
      </c>
      <c r="E8">
        <f>A8-D8</f>
        <v>-262</v>
      </c>
    </row>
    <row r="9" spans="1:9" x14ac:dyDescent="0.25">
      <c r="B9" s="9" t="s">
        <v>110</v>
      </c>
      <c r="C9" s="18">
        <v>130</v>
      </c>
    </row>
    <row r="10" spans="1:9" x14ac:dyDescent="0.25">
      <c r="B10" s="9" t="s">
        <v>110</v>
      </c>
      <c r="C10" s="18">
        <v>200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3D3C-8E3B-40EE-9F89-91F2F1A3CCE3}">
  <dimension ref="A1:P34"/>
  <sheetViews>
    <sheetView showGridLines="0" topLeftCell="N4" zoomScale="244" zoomScaleNormal="244" workbookViewId="0">
      <selection activeCell="N12" sqref="N12:O13"/>
    </sheetView>
  </sheetViews>
  <sheetFormatPr defaultRowHeight="15" x14ac:dyDescent="0.25"/>
  <cols>
    <col min="1" max="1" width="18" bestFit="1" customWidth="1"/>
    <col min="2" max="3" width="13.7109375" customWidth="1"/>
    <col min="12" max="12" width="29.42578125" bestFit="1" customWidth="1"/>
    <col min="13" max="13" width="32.28515625" bestFit="1" customWidth="1"/>
    <col min="14" max="14" width="14.85546875" bestFit="1" customWidth="1"/>
    <col min="16" max="16" width="16.85546875" bestFit="1" customWidth="1"/>
  </cols>
  <sheetData>
    <row r="1" spans="1:16" x14ac:dyDescent="0.25">
      <c r="B1" s="63" t="s">
        <v>53</v>
      </c>
      <c r="C1" s="63"/>
      <c r="D1" s="63"/>
      <c r="E1" s="63"/>
    </row>
    <row r="2" spans="1:16" x14ac:dyDescent="0.25">
      <c r="L2" s="9" t="s">
        <v>200</v>
      </c>
      <c r="M2" s="9" t="s">
        <v>201</v>
      </c>
    </row>
    <row r="3" spans="1:16" x14ac:dyDescent="0.25">
      <c r="A3" s="63" t="s">
        <v>54</v>
      </c>
      <c r="B3" s="63"/>
      <c r="C3" s="63"/>
      <c r="D3" s="63" t="s">
        <v>55</v>
      </c>
      <c r="E3" s="63"/>
      <c r="F3" s="63"/>
      <c r="L3" s="9" t="s">
        <v>202</v>
      </c>
      <c r="M3" s="9" t="s">
        <v>45</v>
      </c>
    </row>
    <row r="4" spans="1:16" x14ac:dyDescent="0.25">
      <c r="A4" s="63" t="s">
        <v>56</v>
      </c>
      <c r="B4" s="63"/>
      <c r="C4" s="63"/>
      <c r="D4" s="63" t="s">
        <v>57</v>
      </c>
      <c r="E4" s="63"/>
      <c r="F4" s="63"/>
      <c r="L4" s="9" t="s">
        <v>203</v>
      </c>
      <c r="M4" s="9" t="s">
        <v>204</v>
      </c>
    </row>
    <row r="6" spans="1:16" x14ac:dyDescent="0.25">
      <c r="B6" t="s">
        <v>58</v>
      </c>
      <c r="E6" t="s">
        <v>59</v>
      </c>
      <c r="L6" t="s">
        <v>205</v>
      </c>
    </row>
    <row r="7" spans="1:16" x14ac:dyDescent="0.25">
      <c r="A7" s="11" t="s">
        <v>60</v>
      </c>
      <c r="D7" s="11" t="s">
        <v>65</v>
      </c>
    </row>
    <row r="8" spans="1:16" x14ac:dyDescent="0.25">
      <c r="A8" s="11" t="s">
        <v>61</v>
      </c>
      <c r="D8" t="s">
        <v>66</v>
      </c>
      <c r="L8" s="33" t="s">
        <v>206</v>
      </c>
      <c r="M8" s="9" t="s">
        <v>207</v>
      </c>
    </row>
    <row r="9" spans="1:16" x14ac:dyDescent="0.25">
      <c r="A9" s="11" t="s">
        <v>62</v>
      </c>
      <c r="D9" t="s">
        <v>67</v>
      </c>
      <c r="L9" s="33" t="s">
        <v>202</v>
      </c>
      <c r="M9" s="9" t="s">
        <v>208</v>
      </c>
    </row>
    <row r="10" spans="1:16" x14ac:dyDescent="0.25">
      <c r="A10" s="12" t="s">
        <v>63</v>
      </c>
      <c r="L10" s="33" t="s">
        <v>209</v>
      </c>
      <c r="M10" s="9" t="s">
        <v>215</v>
      </c>
    </row>
    <row r="11" spans="1:16" x14ac:dyDescent="0.25">
      <c r="A11" s="12" t="s">
        <v>64</v>
      </c>
    </row>
    <row r="12" spans="1:16" x14ac:dyDescent="0.25">
      <c r="L12" s="33" t="s">
        <v>210</v>
      </c>
      <c r="M12" s="9" t="s">
        <v>211</v>
      </c>
      <c r="N12" s="9" t="s">
        <v>213</v>
      </c>
      <c r="O12" s="9" t="s">
        <v>212</v>
      </c>
      <c r="P12" s="34" t="s">
        <v>33</v>
      </c>
    </row>
    <row r="13" spans="1:16" x14ac:dyDescent="0.25">
      <c r="L13" s="9"/>
      <c r="M13" s="9"/>
      <c r="N13" s="9"/>
      <c r="O13" s="9"/>
      <c r="P13" s="9" t="s">
        <v>214</v>
      </c>
    </row>
    <row r="14" spans="1:16" x14ac:dyDescent="0.25">
      <c r="B14" t="s">
        <v>8</v>
      </c>
      <c r="D14" t="s">
        <v>13</v>
      </c>
    </row>
    <row r="15" spans="1:16" x14ac:dyDescent="0.25">
      <c r="B15" t="s">
        <v>69</v>
      </c>
      <c r="L15" s="33" t="s">
        <v>216</v>
      </c>
    </row>
    <row r="16" spans="1:16" x14ac:dyDescent="0.25">
      <c r="B16" t="s">
        <v>70</v>
      </c>
    </row>
    <row r="17" spans="12:14" x14ac:dyDescent="0.25">
      <c r="L17" s="9" t="s">
        <v>217</v>
      </c>
      <c r="M17" s="9" t="s">
        <v>218</v>
      </c>
    </row>
    <row r="18" spans="12:14" x14ac:dyDescent="0.25">
      <c r="L18" s="9" t="s">
        <v>219</v>
      </c>
      <c r="M18" s="9" t="s">
        <v>220</v>
      </c>
    </row>
    <row r="19" spans="12:14" x14ac:dyDescent="0.25">
      <c r="L19" s="9" t="s">
        <v>221</v>
      </c>
      <c r="M19" s="9" t="s">
        <v>222</v>
      </c>
    </row>
    <row r="21" spans="12:14" x14ac:dyDescent="0.25">
      <c r="M21" t="s">
        <v>223</v>
      </c>
      <c r="N21">
        <v>10000000</v>
      </c>
    </row>
    <row r="22" spans="12:14" x14ac:dyDescent="0.25">
      <c r="M22" t="s">
        <v>224</v>
      </c>
      <c r="N22">
        <v>6400020</v>
      </c>
    </row>
    <row r="23" spans="12:14" x14ac:dyDescent="0.25">
      <c r="M23" t="s">
        <v>225</v>
      </c>
      <c r="N23">
        <f>N21-N22</f>
        <v>3599980</v>
      </c>
    </row>
    <row r="25" spans="12:14" x14ac:dyDescent="0.25">
      <c r="M25" t="s">
        <v>226</v>
      </c>
      <c r="N25" s="10">
        <f>N22/N21</f>
        <v>0.64000199999999996</v>
      </c>
    </row>
    <row r="27" spans="12:14" x14ac:dyDescent="0.25">
      <c r="M27" t="s">
        <v>227</v>
      </c>
      <c r="N27" t="s">
        <v>230</v>
      </c>
    </row>
    <row r="28" spans="12:14" x14ac:dyDescent="0.25">
      <c r="M28" s="9">
        <v>1</v>
      </c>
      <c r="N28" t="s">
        <v>228</v>
      </c>
    </row>
    <row r="29" spans="12:14" x14ac:dyDescent="0.25">
      <c r="M29" s="9">
        <v>0</v>
      </c>
      <c r="N29" t="s">
        <v>229</v>
      </c>
    </row>
    <row r="30" spans="12:14" x14ac:dyDescent="0.25">
      <c r="M30" s="9">
        <v>1</v>
      </c>
    </row>
    <row r="31" spans="12:14" x14ac:dyDescent="0.25">
      <c r="M31" s="9">
        <v>1</v>
      </c>
    </row>
    <row r="32" spans="12:14" x14ac:dyDescent="0.25">
      <c r="M32" s="9">
        <v>0</v>
      </c>
    </row>
    <row r="33" spans="13:13" x14ac:dyDescent="0.25">
      <c r="M33" s="9">
        <v>0</v>
      </c>
    </row>
    <row r="34" spans="13:13" x14ac:dyDescent="0.25">
      <c r="M34" s="9">
        <v>1</v>
      </c>
    </row>
  </sheetData>
  <mergeCells count="5">
    <mergeCell ref="B1:E1"/>
    <mergeCell ref="A3:C3"/>
    <mergeCell ref="D3:F3"/>
    <mergeCell ref="A4:C4"/>
    <mergeCell ref="D4:F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N29"/>
  <sheetViews>
    <sheetView topLeftCell="A3" zoomScale="124" zoomScaleNormal="124" workbookViewId="0">
      <selection activeCell="A12" sqref="A12"/>
    </sheetView>
  </sheetViews>
  <sheetFormatPr defaultRowHeight="15" x14ac:dyDescent="0.25"/>
  <cols>
    <col min="1" max="10" width="9.140625" style="1"/>
    <col min="11" max="11" width="15.140625" style="1" customWidth="1"/>
    <col min="12" max="16384" width="9.140625" style="1"/>
  </cols>
  <sheetData>
    <row r="2" spans="3:14" x14ac:dyDescent="0.25">
      <c r="K2" s="1" t="s">
        <v>15</v>
      </c>
    </row>
    <row r="3" spans="3:14" x14ac:dyDescent="0.25">
      <c r="K3" s="2" t="s">
        <v>16</v>
      </c>
    </row>
    <row r="4" spans="3:14" x14ac:dyDescent="0.25">
      <c r="D4" s="2" t="s">
        <v>8</v>
      </c>
      <c r="I4" s="1" t="s">
        <v>26</v>
      </c>
      <c r="K4" s="1" t="s">
        <v>17</v>
      </c>
    </row>
    <row r="5" spans="3:14" x14ac:dyDescent="0.25">
      <c r="K5" s="1" t="s">
        <v>18</v>
      </c>
    </row>
    <row r="6" spans="3:14" x14ac:dyDescent="0.25">
      <c r="F6" s="1" t="s">
        <v>25</v>
      </c>
    </row>
    <row r="9" spans="3:14" x14ac:dyDescent="0.25">
      <c r="K9" s="1" t="s">
        <v>28</v>
      </c>
      <c r="L9" s="1" t="s">
        <v>32</v>
      </c>
      <c r="M9" s="1" t="s">
        <v>27</v>
      </c>
      <c r="N9" s="1" t="s">
        <v>33</v>
      </c>
    </row>
    <row r="10" spans="3:14" x14ac:dyDescent="0.25">
      <c r="K10" s="1">
        <v>5</v>
      </c>
      <c r="M10" s="1">
        <v>3</v>
      </c>
      <c r="N10" s="1">
        <f>K10-M10</f>
        <v>2</v>
      </c>
    </row>
    <row r="12" spans="3:14" x14ac:dyDescent="0.25">
      <c r="E12" s="1" t="s">
        <v>27</v>
      </c>
    </row>
    <row r="14" spans="3:14" x14ac:dyDescent="0.25">
      <c r="F14" s="1" t="s">
        <v>28</v>
      </c>
      <c r="G14" s="29" t="s">
        <v>29</v>
      </c>
      <c r="H14" s="3" t="s">
        <v>30</v>
      </c>
    </row>
    <row r="15" spans="3:14" x14ac:dyDescent="0.25">
      <c r="E15" s="1" t="s">
        <v>25</v>
      </c>
    </row>
    <row r="16" spans="3:14" x14ac:dyDescent="0.25">
      <c r="C16" s="1" t="s">
        <v>20</v>
      </c>
    </row>
    <row r="19" spans="4:11" x14ac:dyDescent="0.25">
      <c r="J19" s="1" t="s">
        <v>13</v>
      </c>
    </row>
    <row r="21" spans="4:11" x14ac:dyDescent="0.25">
      <c r="D21" s="1" t="s">
        <v>21</v>
      </c>
      <c r="E21" s="1" t="s">
        <v>19</v>
      </c>
      <c r="F21" s="1" t="s">
        <v>23</v>
      </c>
    </row>
    <row r="22" spans="4:11" x14ac:dyDescent="0.25">
      <c r="E22" s="1" t="s">
        <v>22</v>
      </c>
      <c r="F22" s="1" t="s">
        <v>24</v>
      </c>
    </row>
    <row r="24" spans="4:11" x14ac:dyDescent="0.25">
      <c r="K24" s="1" t="s">
        <v>157</v>
      </c>
    </row>
    <row r="25" spans="4:11" x14ac:dyDescent="0.25">
      <c r="E25" s="31" t="s">
        <v>146</v>
      </c>
      <c r="F25" s="2"/>
      <c r="G25" s="2"/>
      <c r="K25" s="1" t="s">
        <v>158</v>
      </c>
    </row>
    <row r="26" spans="4:11" x14ac:dyDescent="0.25">
      <c r="E26" s="1" t="s">
        <v>147</v>
      </c>
    </row>
    <row r="27" spans="4:11" x14ac:dyDescent="0.25">
      <c r="E27" s="1" t="s">
        <v>183</v>
      </c>
    </row>
    <row r="29" spans="4:11" x14ac:dyDescent="0.25">
      <c r="E29" s="3" t="s">
        <v>184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FD3F-B8FD-46CB-955B-95AE246184FA}">
  <dimension ref="A2:H20"/>
  <sheetViews>
    <sheetView showGridLines="0" zoomScale="238" zoomScaleNormal="238" workbookViewId="0">
      <selection activeCell="E2" sqref="E2"/>
    </sheetView>
  </sheetViews>
  <sheetFormatPr defaultRowHeight="15" x14ac:dyDescent="0.25"/>
  <cols>
    <col min="3" max="3" width="24.5703125" customWidth="1"/>
  </cols>
  <sheetData>
    <row r="2" spans="1:8" x14ac:dyDescent="0.25">
      <c r="A2" t="s">
        <v>157</v>
      </c>
      <c r="B2" t="s">
        <v>164</v>
      </c>
      <c r="D2" s="9" t="s">
        <v>163</v>
      </c>
      <c r="E2" s="9" t="s">
        <v>41</v>
      </c>
      <c r="F2" s="9" t="s">
        <v>162</v>
      </c>
      <c r="H2" t="s">
        <v>166</v>
      </c>
    </row>
    <row r="3" spans="1:8" x14ac:dyDescent="0.25">
      <c r="A3" t="s">
        <v>158</v>
      </c>
      <c r="B3" t="s">
        <v>165</v>
      </c>
      <c r="D3" s="9"/>
      <c r="E3" s="9"/>
      <c r="F3" s="9"/>
    </row>
    <row r="4" spans="1:8" x14ac:dyDescent="0.25">
      <c r="B4" s="16" t="s">
        <v>167</v>
      </c>
      <c r="D4" s="9"/>
      <c r="E4" s="9"/>
      <c r="F4" s="9"/>
    </row>
    <row r="5" spans="1:8" x14ac:dyDescent="0.25">
      <c r="D5" s="9"/>
      <c r="E5" s="9"/>
      <c r="F5" s="9"/>
    </row>
    <row r="6" spans="1:8" x14ac:dyDescent="0.25">
      <c r="B6" s="16" t="s">
        <v>168</v>
      </c>
      <c r="D6" s="9"/>
      <c r="E6" s="9"/>
      <c r="F6" s="9"/>
    </row>
    <row r="7" spans="1:8" x14ac:dyDescent="0.25">
      <c r="D7" s="9"/>
      <c r="E7" s="9"/>
      <c r="F7" s="9"/>
    </row>
    <row r="8" spans="1:8" x14ac:dyDescent="0.25">
      <c r="B8" s="16" t="s">
        <v>170</v>
      </c>
      <c r="D8" s="9"/>
      <c r="E8" s="9"/>
      <c r="F8" s="9"/>
    </row>
    <row r="9" spans="1:8" x14ac:dyDescent="0.25">
      <c r="A9" t="s">
        <v>169</v>
      </c>
      <c r="B9">
        <v>2</v>
      </c>
      <c r="D9" s="9"/>
      <c r="E9" s="9"/>
      <c r="F9" s="9"/>
    </row>
    <row r="10" spans="1:8" x14ac:dyDescent="0.25">
      <c r="A10" t="s">
        <v>162</v>
      </c>
      <c r="B10">
        <v>3</v>
      </c>
      <c r="D10" s="9"/>
      <c r="E10" s="9"/>
      <c r="F10" s="9"/>
    </row>
    <row r="11" spans="1:8" x14ac:dyDescent="0.25">
      <c r="D11" s="9"/>
      <c r="E11" s="9"/>
      <c r="F11" s="9"/>
    </row>
    <row r="12" spans="1:8" x14ac:dyDescent="0.25">
      <c r="D12" s="9"/>
      <c r="E12" s="9"/>
      <c r="F12" s="9"/>
    </row>
    <row r="18" spans="2:7" x14ac:dyDescent="0.25">
      <c r="B18" t="s">
        <v>47</v>
      </c>
      <c r="C18" t="s">
        <v>50</v>
      </c>
      <c r="G18" s="10">
        <f>70%</f>
        <v>0.7</v>
      </c>
    </row>
    <row r="19" spans="2:7" x14ac:dyDescent="0.25">
      <c r="B19" t="s">
        <v>48</v>
      </c>
      <c r="C19" t="s">
        <v>51</v>
      </c>
      <c r="G19" s="10">
        <f>20%</f>
        <v>0.2</v>
      </c>
    </row>
    <row r="20" spans="2:7" x14ac:dyDescent="0.25">
      <c r="B20" t="s">
        <v>49</v>
      </c>
      <c r="C20" t="s">
        <v>52</v>
      </c>
      <c r="G20" s="10">
        <f>10%</f>
        <v>0.1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20FD-9ED2-4262-8710-1D3761F33B7F}">
  <dimension ref="A2:O19"/>
  <sheetViews>
    <sheetView zoomScale="184" zoomScaleNormal="184" workbookViewId="0"/>
  </sheetViews>
  <sheetFormatPr defaultRowHeight="15" x14ac:dyDescent="0.25"/>
  <cols>
    <col min="9" max="9" width="21.7109375" customWidth="1"/>
  </cols>
  <sheetData>
    <row r="2" spans="1:15" ht="15.75" thickBot="1" x14ac:dyDescent="0.3">
      <c r="A2" t="s">
        <v>79</v>
      </c>
      <c r="B2" s="13" t="s">
        <v>80</v>
      </c>
      <c r="C2" s="13" t="s">
        <v>148</v>
      </c>
      <c r="E2" t="s">
        <v>79</v>
      </c>
      <c r="F2" t="s">
        <v>81</v>
      </c>
    </row>
    <row r="3" spans="1:15" x14ac:dyDescent="0.25">
      <c r="A3" s="47" t="s">
        <v>8</v>
      </c>
      <c r="B3" s="48" t="s">
        <v>13</v>
      </c>
      <c r="C3" s="48" t="s">
        <v>142</v>
      </c>
      <c r="D3" s="49" t="s">
        <v>33</v>
      </c>
      <c r="E3">
        <f>2^3*F3</f>
        <v>8</v>
      </c>
      <c r="F3">
        <v>1</v>
      </c>
      <c r="G3">
        <f>F3^2</f>
        <v>1</v>
      </c>
    </row>
    <row r="4" spans="1:15" x14ac:dyDescent="0.25">
      <c r="A4" s="50">
        <f>2*B4</f>
        <v>2</v>
      </c>
      <c r="B4" s="9">
        <v>1</v>
      </c>
      <c r="C4" s="9">
        <f t="shared" ref="C4:C9" si="0">$B$19+B4*$C$19</f>
        <v>3.2</v>
      </c>
      <c r="D4" s="51">
        <f>A4-C4</f>
        <v>-1.2000000000000002</v>
      </c>
      <c r="E4">
        <f t="shared" ref="E4:E8" si="1">2^3*F4</f>
        <v>16</v>
      </c>
      <c r="F4">
        <v>2</v>
      </c>
      <c r="G4">
        <f t="shared" ref="G4:G8" si="2">F4^2</f>
        <v>4</v>
      </c>
      <c r="I4" t="s">
        <v>84</v>
      </c>
      <c r="O4" t="s">
        <v>83</v>
      </c>
    </row>
    <row r="5" spans="1:15" x14ac:dyDescent="0.25">
      <c r="A5" s="50">
        <f t="shared" ref="A5:A9" si="3">2*B5</f>
        <v>4</v>
      </c>
      <c r="B5" s="9">
        <v>2</v>
      </c>
      <c r="C5" s="9">
        <f t="shared" si="0"/>
        <v>3.4</v>
      </c>
      <c r="D5" s="51">
        <f t="shared" ref="D5:D9" si="4">A5-C5</f>
        <v>0.60000000000000009</v>
      </c>
      <c r="E5">
        <f t="shared" si="1"/>
        <v>24</v>
      </c>
      <c r="F5">
        <v>3</v>
      </c>
      <c r="G5">
        <f t="shared" si="2"/>
        <v>9</v>
      </c>
      <c r="I5" t="s">
        <v>82</v>
      </c>
      <c r="O5" t="s">
        <v>82</v>
      </c>
    </row>
    <row r="6" spans="1:15" x14ac:dyDescent="0.25">
      <c r="A6" s="50">
        <f t="shared" si="3"/>
        <v>6</v>
      </c>
      <c r="B6" s="9">
        <v>3</v>
      </c>
      <c r="C6" s="9">
        <f t="shared" si="0"/>
        <v>3.6</v>
      </c>
      <c r="D6" s="51">
        <f t="shared" si="4"/>
        <v>2.4</v>
      </c>
      <c r="E6">
        <f t="shared" si="1"/>
        <v>32</v>
      </c>
      <c r="F6">
        <v>4</v>
      </c>
      <c r="G6">
        <f t="shared" si="2"/>
        <v>16</v>
      </c>
    </row>
    <row r="7" spans="1:15" x14ac:dyDescent="0.25">
      <c r="A7" s="50">
        <f t="shared" si="3"/>
        <v>8</v>
      </c>
      <c r="B7" s="9">
        <v>4</v>
      </c>
      <c r="C7" s="9">
        <f t="shared" si="0"/>
        <v>3.8</v>
      </c>
      <c r="D7" s="51">
        <f t="shared" si="4"/>
        <v>4.2</v>
      </c>
      <c r="E7">
        <f t="shared" si="1"/>
        <v>40</v>
      </c>
      <c r="F7">
        <v>5</v>
      </c>
      <c r="G7">
        <f t="shared" si="2"/>
        <v>25</v>
      </c>
    </row>
    <row r="8" spans="1:15" x14ac:dyDescent="0.25">
      <c r="A8" s="50">
        <f t="shared" si="3"/>
        <v>10</v>
      </c>
      <c r="B8" s="9">
        <v>5</v>
      </c>
      <c r="C8" s="9">
        <f t="shared" si="0"/>
        <v>4</v>
      </c>
      <c r="D8" s="51">
        <f t="shared" si="4"/>
        <v>6</v>
      </c>
      <c r="E8">
        <f t="shared" si="1"/>
        <v>48</v>
      </c>
      <c r="F8">
        <v>6</v>
      </c>
      <c r="G8">
        <f t="shared" si="2"/>
        <v>36</v>
      </c>
    </row>
    <row r="9" spans="1:15" ht="15.75" thickBot="1" x14ac:dyDescent="0.3">
      <c r="A9" s="52">
        <f t="shared" si="3"/>
        <v>12</v>
      </c>
      <c r="B9" s="53">
        <v>6</v>
      </c>
      <c r="C9" s="53">
        <f t="shared" si="0"/>
        <v>4.2</v>
      </c>
      <c r="D9" s="54">
        <f t="shared" si="4"/>
        <v>7.8</v>
      </c>
    </row>
    <row r="10" spans="1:15" x14ac:dyDescent="0.25">
      <c r="A10" s="55"/>
      <c r="B10" s="48">
        <v>10</v>
      </c>
      <c r="C10" s="56">
        <f t="shared" ref="C10:C12" si="5">$B$19+B10*$C$19</f>
        <v>5</v>
      </c>
      <c r="D10" s="49"/>
    </row>
    <row r="11" spans="1:15" x14ac:dyDescent="0.25">
      <c r="A11" s="57"/>
      <c r="B11" s="9">
        <v>7</v>
      </c>
      <c r="C11" s="58">
        <f t="shared" si="5"/>
        <v>4.4000000000000004</v>
      </c>
      <c r="D11" s="59"/>
    </row>
    <row r="12" spans="1:15" ht="15.75" thickBot="1" x14ac:dyDescent="0.3">
      <c r="A12" s="60"/>
      <c r="B12" s="53">
        <v>6</v>
      </c>
      <c r="C12" s="61">
        <f t="shared" si="5"/>
        <v>4.2</v>
      </c>
      <c r="D12" s="62"/>
    </row>
    <row r="18" spans="2:3" x14ac:dyDescent="0.25">
      <c r="B18" t="s">
        <v>19</v>
      </c>
      <c r="C18" t="s">
        <v>22</v>
      </c>
    </row>
    <row r="19" spans="2:3" x14ac:dyDescent="0.25">
      <c r="B19">
        <v>3</v>
      </c>
      <c r="C19">
        <v>0.2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DFE64-8625-41E4-895A-35557691FB47}">
  <dimension ref="D2:I4"/>
  <sheetViews>
    <sheetView zoomScale="196" zoomScaleNormal="196" workbookViewId="0"/>
  </sheetViews>
  <sheetFormatPr defaultRowHeight="15" x14ac:dyDescent="0.25"/>
  <cols>
    <col min="4" max="4" width="23.7109375" customWidth="1"/>
    <col min="7" max="7" width="15.7109375" bestFit="1" customWidth="1"/>
  </cols>
  <sheetData>
    <row r="2" spans="4:9" x14ac:dyDescent="0.25">
      <c r="D2" t="s">
        <v>60</v>
      </c>
    </row>
    <row r="3" spans="4:9" x14ac:dyDescent="0.25">
      <c r="D3" t="s">
        <v>291</v>
      </c>
      <c r="G3" t="s">
        <v>292</v>
      </c>
      <c r="H3" t="s">
        <v>127</v>
      </c>
    </row>
    <row r="4" spans="4:9" x14ac:dyDescent="0.25">
      <c r="G4" t="s">
        <v>293</v>
      </c>
      <c r="H4" t="s">
        <v>294</v>
      </c>
      <c r="I4" t="s">
        <v>295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E4BD-55F8-4AAE-8AF9-665ACC86DD2F}">
  <dimension ref="A1:F18"/>
  <sheetViews>
    <sheetView topLeftCell="C9" zoomScale="214" zoomScaleNormal="214" workbookViewId="0">
      <selection activeCell="C15" sqref="C15"/>
    </sheetView>
  </sheetViews>
  <sheetFormatPr defaultRowHeight="15" x14ac:dyDescent="0.25"/>
  <cols>
    <col min="1" max="1" width="21.5703125" bestFit="1" customWidth="1"/>
    <col min="2" max="2" width="25" bestFit="1" customWidth="1"/>
    <col min="3" max="3" width="26.7109375" bestFit="1" customWidth="1"/>
    <col min="5" max="5" width="21.7109375" bestFit="1" customWidth="1"/>
  </cols>
  <sheetData>
    <row r="1" spans="1:6" x14ac:dyDescent="0.25">
      <c r="A1" s="63" t="s">
        <v>97</v>
      </c>
      <c r="B1" s="63"/>
      <c r="C1" s="63"/>
    </row>
    <row r="2" spans="1:6" x14ac:dyDescent="0.25">
      <c r="A2" t="s">
        <v>94</v>
      </c>
      <c r="B2" t="s">
        <v>95</v>
      </c>
      <c r="C2" t="s">
        <v>96</v>
      </c>
    </row>
    <row r="3" spans="1:6" x14ac:dyDescent="0.25">
      <c r="A3">
        <v>8</v>
      </c>
      <c r="B3">
        <v>90</v>
      </c>
      <c r="C3">
        <v>1000</v>
      </c>
    </row>
    <row r="4" spans="1:6" x14ac:dyDescent="0.25">
      <c r="A4">
        <v>10</v>
      </c>
      <c r="B4">
        <v>80</v>
      </c>
      <c r="C4">
        <v>2000</v>
      </c>
    </row>
    <row r="6" spans="1:6" x14ac:dyDescent="0.25">
      <c r="A6" s="16" t="s">
        <v>98</v>
      </c>
      <c r="B6" s="16" t="s">
        <v>99</v>
      </c>
      <c r="C6" s="16" t="s">
        <v>100</v>
      </c>
    </row>
    <row r="7" spans="1:6" x14ac:dyDescent="0.25">
      <c r="A7" t="s">
        <v>101</v>
      </c>
      <c r="B7" t="s">
        <v>102</v>
      </c>
      <c r="C7" t="s">
        <v>103</v>
      </c>
    </row>
    <row r="8" spans="1:6" x14ac:dyDescent="0.25">
      <c r="A8" t="s">
        <v>105</v>
      </c>
      <c r="B8" t="s">
        <v>104</v>
      </c>
      <c r="C8" t="s">
        <v>106</v>
      </c>
    </row>
    <row r="10" spans="1:6" x14ac:dyDescent="0.25">
      <c r="C10" t="s">
        <v>231</v>
      </c>
    </row>
    <row r="12" spans="1:6" x14ac:dyDescent="0.25">
      <c r="C12" t="s">
        <v>232</v>
      </c>
    </row>
    <row r="13" spans="1:6" x14ac:dyDescent="0.25">
      <c r="D13" t="s">
        <v>238</v>
      </c>
      <c r="E13" t="s">
        <v>127</v>
      </c>
    </row>
    <row r="14" spans="1:6" x14ac:dyDescent="0.25">
      <c r="C14" s="9" t="s">
        <v>233</v>
      </c>
      <c r="D14" s="9" t="s">
        <v>234</v>
      </c>
      <c r="E14" s="9" t="s">
        <v>235</v>
      </c>
    </row>
    <row r="15" spans="1:6" x14ac:dyDescent="0.25">
      <c r="C15" s="9">
        <v>1</v>
      </c>
      <c r="D15" s="36"/>
      <c r="E15" s="9" t="s">
        <v>236</v>
      </c>
      <c r="F15" t="s">
        <v>240</v>
      </c>
    </row>
    <row r="16" spans="1:6" x14ac:dyDescent="0.25">
      <c r="C16" s="9">
        <v>2</v>
      </c>
      <c r="D16" s="35">
        <v>4</v>
      </c>
      <c r="E16" s="9" t="s">
        <v>236</v>
      </c>
      <c r="F16" t="s">
        <v>239</v>
      </c>
    </row>
    <row r="17" spans="3:6" x14ac:dyDescent="0.25">
      <c r="C17" s="9">
        <v>3</v>
      </c>
      <c r="D17" s="35">
        <v>2</v>
      </c>
      <c r="E17" s="9" t="s">
        <v>237</v>
      </c>
      <c r="F17" t="s">
        <v>239</v>
      </c>
    </row>
    <row r="18" spans="3:6" x14ac:dyDescent="0.25">
      <c r="C18" s="9"/>
      <c r="D18" s="9"/>
      <c r="E18" s="9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LINEAR REGRESSION</vt:lpstr>
      <vt:lpstr>R-SQUARE</vt:lpstr>
      <vt:lpstr>PRED</vt:lpstr>
      <vt:lpstr>METHODS</vt:lpstr>
      <vt:lpstr>OLS</vt:lpstr>
      <vt:lpstr>Sheet3</vt:lpstr>
      <vt:lpstr>Sheet6</vt:lpstr>
      <vt:lpstr>Sheet4</vt:lpstr>
      <vt:lpstr>Sheet1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Ganguly, A.</dc:creator>
  <cp:lastModifiedBy>Ganguly, Arpendu</cp:lastModifiedBy>
  <dcterms:created xsi:type="dcterms:W3CDTF">2018-02-04T07:05:29Z</dcterms:created>
  <dcterms:modified xsi:type="dcterms:W3CDTF">2021-01-18T03:34:45Z</dcterms:modified>
</cp:coreProperties>
</file>